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u-dortmund.de\FK12\FK12\DJI\AKJ-Stat\Kooperationen\Landesjugendämter NW\BERICHTSWESEN\HzE Bericht 2023\Jugendamtstabellen\"/>
    </mc:Choice>
  </mc:AlternateContent>
  <bookViews>
    <workbookView xWindow="0" yWindow="0" windowWidth="20490" windowHeight="7620" tabRatio="839" activeTab="3"/>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7" l="1"/>
  <c r="D18" i="57"/>
  <c r="D17" i="57"/>
  <c r="D16" i="57"/>
  <c r="D15" i="57"/>
  <c r="D14" i="57"/>
  <c r="D13" i="57"/>
  <c r="D12" i="57"/>
  <c r="D11" i="57"/>
  <c r="D10" i="57"/>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shapeId="0">
      <text>
        <r>
          <rPr>
            <sz val="9"/>
            <color indexed="81"/>
            <rFont val="Segoe UI"/>
            <family val="2"/>
          </rPr>
          <t>Angaben der Bevölkerungsfortschreibung zum 31.12.2021 basieren auf der Basis des Zensus 2011</t>
        </r>
      </text>
    </comment>
    <comment ref="A42" authorId="0" shapeId="0">
      <text>
        <r>
          <rPr>
            <sz val="9"/>
            <color indexed="81"/>
            <rFont val="Tahoma"/>
            <family val="2"/>
          </rPr>
          <t>Die Daten sind für Jugendämter von kreisangehörigen Gemeinden nicht verfügbar. Ebenso liegen die Daten nicht für den jeweiligen Jugendamtstyp vor!</t>
        </r>
      </text>
    </comment>
    <comment ref="A134" authorId="0" shapeId="0">
      <text>
        <r>
          <rPr>
            <sz val="9"/>
            <color indexed="81"/>
            <rFont val="Tahoma"/>
            <family val="2"/>
          </rPr>
          <t>Die Daten sind für Jugendämter von kreisangehörigen Gemeinden nicht verfügbar. Ebenso liegen die Daten nicht für den jeweiligen Jugendamtstyp vor!</t>
        </r>
      </text>
    </comment>
    <comment ref="A186" authorId="0" shapeId="0">
      <text>
        <r>
          <rPr>
            <sz val="9"/>
            <color indexed="81"/>
            <rFont val="Segoe UI"/>
            <family val="2"/>
          </rPr>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r>
      </text>
    </comment>
  </commentList>
</comments>
</file>

<file path=xl/comments2.xml><?xml version="1.0" encoding="utf-8"?>
<comments xmlns="http://schemas.openxmlformats.org/spreadsheetml/2006/main">
  <authors>
    <author>TF</author>
  </authors>
  <commentList>
    <comment ref="B48" authorId="0" shapeId="0">
      <text>
        <r>
          <rPr>
            <b/>
            <sz val="9"/>
            <color indexed="81"/>
            <rFont val="Tahoma"/>
            <family val="2"/>
          </rPr>
          <t>Fußnote 5</t>
        </r>
      </text>
    </comment>
  </commentList>
</comments>
</file>

<file path=xl/sharedStrings.xml><?xml version="1.0" encoding="utf-8"?>
<sst xmlns="http://schemas.openxmlformats.org/spreadsheetml/2006/main" count="2607" uniqueCount="422">
  <si>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</si>
  <si>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</si>
  <si>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</si>
  <si>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</si>
  <si>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</si>
  <si>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</si>
  <si>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</si>
  <si>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</si>
  <si>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</si>
  <si>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</si>
  <si>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</si>
  <si>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</si>
  <si>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</si>
  <si>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</si>
  <si>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</si>
  <si>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</si>
  <si>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</si>
  <si>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</si>
  <si>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</si>
  <si>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</si>
  <si>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</si>
  <si>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</si>
  <si>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</si>
  <si>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</si>
  <si>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</si>
  <si>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</si>
  <si>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</si>
  <si>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</si>
  <si>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</si>
  <si>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</si>
  <si>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</si>
  <si>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</si>
  <si>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</si>
  <si>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</si>
  <si>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</si>
  <si>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</si>
  <si>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</si>
  <si>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</si>
  <si>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</si>
  <si>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</si>
  <si>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</si>
  <si>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</si>
  <si>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</si>
  <si>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</si>
  <si>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</si>
  <si>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</si>
  <si>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</si>
  <si>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</si>
  <si>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</si>
  <si>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</si>
  <si>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</si>
  <si>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</si>
  <si>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</si>
  <si>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</si>
  <si>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</si>
  <si>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</si>
  <si>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</si>
  <si>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</si>
  <si>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</si>
  <si>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</si>
  <si>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</si>
  <si>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</si>
  <si>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</si>
  <si>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</si>
  <si>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</si>
  <si>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</si>
  <si>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</si>
  <si>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</si>
  <si>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</si>
  <si>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</si>
  <si>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</si>
  <si>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</si>
  <si>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</si>
  <si>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</si>
  <si>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</si>
  <si>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</si>
  <si>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</si>
  <si>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</si>
  <si>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</si>
  <si>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</si>
  <si>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</si>
  <si>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</si>
  <si>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</si>
  <si>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</si>
  <si>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</si>
  <si>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</si>
  <si>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</si>
  <si>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</si>
  <si>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</si>
  <si>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</si>
  <si>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</si>
  <si>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</si>
  <si>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</si>
  <si>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</si>
  <si>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</si>
  <si>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</si>
  <si>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</si>
  <si>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</si>
  <si>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</si>
  <si>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</si>
  <si>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</si>
  <si>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</si>
  <si>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</si>
  <si>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</si>
  <si>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</si>
  <si>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</si>
  <si>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</si>
  <si>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</si>
  <si>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</si>
  <si>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</si>
  <si>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</si>
  <si>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</si>
  <si>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</si>
  <si>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</si>
  <si>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</si>
  <si>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</si>
  <si>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</si>
  <si>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</si>
  <si>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</si>
  <si>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</si>
  <si>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</si>
  <si>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</si>
  <si>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</si>
  <si>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</si>
  <si>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</si>
  <si>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</si>
  <si>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</si>
  <si>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</si>
  <si>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</si>
  <si>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</si>
  <si>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</si>
  <si>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</si>
  <si>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</si>
  <si>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</si>
  <si>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</si>
  <si>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</si>
  <si>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</si>
  <si>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</si>
  <si>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</si>
  <si>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</si>
  <si>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</si>
  <si>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</si>
  <si>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</si>
  <si>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</si>
  <si>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</si>
  <si>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</si>
  <si>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</si>
  <si>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</si>
  <si>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</si>
  <si>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</si>
  <si>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</si>
  <si>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</si>
  <si>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</si>
  <si>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</si>
  <si>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</si>
  <si>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</si>
  <si>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</si>
  <si>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</si>
  <si>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</si>
  <si>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</si>
  <si>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</si>
  <si>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</si>
  <si>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</si>
  <si>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</si>
  <si>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</si>
  <si>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</si>
  <si>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</si>
  <si>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</si>
  <si>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</si>
  <si>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</si>
  <si>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</si>
  <si>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</si>
  <si>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</si>
  <si>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</si>
  <si>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</si>
  <si>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</si>
  <si>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</si>
  <si>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</si>
  <si>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</si>
  <si>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</si>
  <si>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</si>
  <si>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</si>
  <si>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</si>
  <si>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</si>
  <si>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</si>
  <si>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</si>
  <si>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</si>
  <si>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</si>
  <si>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</si>
  <si>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</si>
  <si>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</si>
  <si>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</si>
  <si>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</si>
  <si>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</si>
  <si>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</si>
  <si>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</si>
  <si>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</si>
  <si>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</si>
  <si>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</si>
  <si>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</si>
  <si>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</si>
  <si>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</si>
  <si>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</si>
  <si>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</si>
  <si>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</si>
  <si>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</si>
  <si>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</si>
  <si>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</si>
  <si>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</si>
  <si>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</si>
  <si>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</si>
  <si>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</si>
  <si>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</si>
  <si>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</si>
  <si>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</si>
  <si>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</si>
  <si>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</si>
  <si>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</si>
  <si>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</si>
  <si>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</si>
  <si>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</si>
  <si>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</si>
  <si>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</si>
  <si>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</si>
  <si>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</si>
  <si>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</si>
  <si>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</si>
  <si>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</si>
  <si>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</si>
  <si>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</si>
  <si>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</si>
  <si>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</si>
  <si>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</si>
  <si>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</si>
  <si>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</si>
  <si>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</si>
  <si>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</si>
  <si>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</si>
  <si>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</si>
  <si>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</si>
  <si>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</si>
  <si>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</si>
  <si>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</si>
  <si>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</si>
  <si>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</si>
  <si>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</si>
  <si>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</si>
  <si>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</si>
  <si>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</si>
  <si>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</si>
  <si>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</si>
  <si>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</si>
  <si>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</si>
  <si>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</si>
  <si>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</si>
  <si>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</si>
  <si>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</si>
  <si>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</si>
  <si>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</si>
  <si>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</si>
  <si>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</si>
  <si>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</si>
  <si>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</si>
  <si>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</si>
  <si>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</si>
  <si>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</si>
  <si>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</si>
  <si>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</si>
  <si>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</si>
  <si>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</si>
  <si>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</si>
  <si>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</si>
  <si>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</si>
  <si>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</si>
  <si>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</si>
  <si>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</si>
  <si>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</si>
  <si>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</si>
  <si>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</si>
  <si>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</si>
  <si>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</si>
  <si>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</si>
  <si>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</si>
  <si>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</si>
  <si>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</si>
  <si>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</si>
  <si>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</si>
  <si>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</si>
  <si>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</si>
  <si>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</si>
  <si>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</si>
  <si>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</si>
  <si>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</si>
  <si>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</si>
  <si>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</si>
  <si>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</si>
  <si>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</si>
  <si>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</si>
  <si>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</si>
  <si>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</si>
  <si>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</si>
  <si>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</si>
  <si>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</si>
  <si>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</si>
  <si>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</si>
  <si>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</si>
  <si>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</si>
  <si>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</si>
  <si>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</si>
  <si>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</si>
  <si>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</si>
  <si>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</si>
  <si>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</si>
  <si>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</si>
  <si>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</si>
  <si>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</si>
  <si>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</si>
  <si>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</si>
  <si>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</si>
  <si>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</si>
  <si>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</si>
  <si>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</si>
  <si>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</si>
  <si>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</si>
  <si>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</si>
  <si>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</si>
  <si>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</si>
  <si>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</si>
  <si>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</si>
  <si>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</si>
  <si>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</si>
  <si>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</si>
  <si>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</si>
  <si>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</si>
  <si>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</si>
  <si>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</si>
  <si>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</si>
  <si>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</si>
  <si>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</si>
  <si>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</si>
  <si>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</si>
  <si>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</si>
  <si>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</si>
  <si>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</si>
  <si>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</si>
  <si>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</si>
  <si>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</si>
  <si>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</si>
  <si>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</si>
  <si>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</si>
  <si>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</si>
  <si>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</si>
  <si>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</si>
  <si>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</si>
  <si>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</si>
  <si>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</si>
  <si>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</si>
  <si>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</si>
  <si>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</si>
  <si>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</si>
  <si>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</si>
  <si>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</si>
  <si>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</si>
  <si>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</si>
  <si>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</si>
  <si>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</si>
  <si>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</si>
  <si>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</si>
  <si>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</si>
  <si>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</si>
  <si>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</si>
  <si>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</si>
  <si>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</si>
  <si>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</si>
  <si>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</si>
  <si>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</si>
  <si>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</si>
  <si>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</si>
  <si>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</si>
  <si>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 Siehe auch Anmerkung in Tab. 3a.</t>
  </si>
  <si>
    <t>Siehe Anmerkung in Tab. 3a.</t>
  </si>
  <si>
    <t>Tabelle 10: Dauer von familienersetzenden Hilfen und Intensität von ambulanten Leistungen in den Jugendamtsbezirken Nordrhein-Westfalens; 2021 (andauernde und beendete Hilfen, Anzahl der Hilfen absolut und durchschnittliche Dauer der Leistungen) (Jugendamtsbezirke sind innerhalb der Jugendamtstypen alphabetisch sortiert)</t>
  </si>
  <si>
    <t>Tabelle 9: Lebenslagen von Hilfen zur Erziehung in Anspruch nehmenden jungen Menschen (ohne Erziehungsberatung) in den Jugendamtsbezirken Nordrhein-Westfalens; 2021 (begonnene Hilfen, Angaben absolut und in %) (Jugendamtsbezirke sind innerhalb der Jugendamtstypen alphabetisch sortiert)</t>
  </si>
  <si>
    <t>Tabelle 8: Eingliederungshilfen (§ 35a SGB VIII) nach Altersgruppen und Geschlecht in den Jugendamtsbezirken Nordrhein-Westfalens; 2021 (Aufsummierung der am 31.12. eines Jahres andauernden und der innerhalb eines Jahres beendeten Leistungen; Angaben absolut, Inanspruchnahme pro 10.000 der altersgleichen Bevölkerung) (Jugendamtsbezirke sind innerhalb der Jugendamtstypen alphabetisch sortiert)</t>
  </si>
  <si>
    <t>Tabelle 7: Erziehungsberatung (§ 28 SGB VIII) nach Altersgruppen und Geschlecht in den Jugendamtsbezirken der Kreise und kreisfreien Städte Nordrhein-Westfalens; 2021 (andauernde Hilfen am 31.12.; Angaben absolut, Inanspruchnahme pro 10.000 der altersgleichen Bevölkerung) (Kreise und kreisfreie Städte sind alphabetisch sortiert)</t>
  </si>
  <si>
    <t>Tabelle 6: Inanspruchnahme von Leistungen der Hilfen zur Erziehung (ohne Erziehungsberatung) nach Geschlecht und Leistungssegmenten in den Jugendamtsbezirken Nordrhein-Westfalens; 2021 (Aufsummierung der am 31.12. eines Jahres andauernden und der innerhalb eines Jahres beendeten Leistungen; Angaben pro 10.000 der unter 21-jährigen Bevölkerung) (Jugendamtsbezirke sind innerhalb der Jugendamtstypen alphabetisch sortiert)</t>
  </si>
  <si>
    <t>Tabelle 5: Inanspruchnahme von Leistungen der Hilfen zur Erziehung (ohne Erziehungsberatung) nach Altersgruppen und Leistungssegmenten in den Jugendamtsbezirken Nordrhein-Westfalens; 2021 (andauernde Hilfen am 31.12.; Angaben pro 10.000 der altersgleichen Bevölkerung) (Jugendamtsbezirke sind innerhalb der Jugendamtstypen alphabetisch sortiert)</t>
  </si>
  <si>
    <t>Tabelle 4: Inanspruchnahme von Leistungen der Hilfen zur Erziehung (ohne Erziehungsberatung) nach Leistungssegmenten in den Jugendamtsbezirken Nordrhein-Westfalens; 2021 (Aufsummierung der am 31.12. eines Jahres andauernden und der innerhalb eines Jahres beendeten Hilfen; Angaben pro 10.000 der unter 21-jährigen Bevölkerung) (Jugendamtsbezirke sind innerhalb der Jugendamtstypen alphabetisch sortiert)</t>
  </si>
  <si>
    <t>Tabelle 3b: Leistungen der Hilfen zur Erziehung (ohne Erziehungsberatung) nach Leistungssegmenten in den Jugendamtsbezirken Nordrhein-Westfalens; 2021 (Aufsummierung der am 31.12. eines Jahres andauernden und der innerhalb eines Jahres beendeten Hilfen; Angaben absolut) (Jugendamtsbezirke sind innerhalb der Jugendamtstypen alphabetisch sortiert)</t>
  </si>
  <si>
    <t>Tabelle 3a: Leistungen der Hilfen zur Erziehung (einschl. Erziehungsberatung) und der Erziehungsberatung in den Jugendamtsbezirken der Kreise und kreisfreien Städte Nordrhein-Westfalens; 2021 (Aufsummierung der am 31.12. eines Jahres andauernden und der innerhalb eines Jahres beendeten Hilfen; Angaben absolut, Inanspruchnahme pro 10.000 der unter 21-jährigen Bevölkerung) (Kreise und kreisefreie Städte sind alphabetisch sortiert)</t>
  </si>
  <si>
    <t>Tabelle 2: Bevölkerung in den Jugendamtsbezirken in Nordrhein-Westfalen 2021</t>
  </si>
  <si>
    <t>Eine Erläuterung zu den Abkürzungen für die Jugendamtstypen findet sich im Anhang des HzE-Berichtes 2023 (Kap. 6.4).</t>
  </si>
  <si>
    <t>Tabelle 11: Eckwerte zur Höhe der Pro-Kopf-Ausgaben der Jugendämter für die Hilfen zur Erziehung (einschl. der Hilfen für junge Volljährige) nach Jugendamtstypen in Nordrhein-Westfalen; 2021 (Angaben in EUR pro unter 21-Jährigen)</t>
  </si>
  <si>
    <t>Der Gesamtwert für die Jugendamtsbezirke weicht um -31 junge Menschen (bei den beendeten familienorientierten Hilfen) von dem NRW-Ergebnis der Standardtabellen von IT.NRW ab. Vor diesem Hintergrund kann es bei den Inanspruchnahmequoten, in denen die entsprechenden Daten zu der Anzahl der Kinder in den familienorientierten Hilfen berücksichtigt werden, zu Abweichungen zu den Quoten des HzE-Berichts 2023 kommen. Diese sind allerdings sehr gering.</t>
  </si>
  <si>
    <t>Anmerkungen: Der Gesamtwert für die Jugendamtsbezirke weicht um -31 junge Menschen (bei den beendeten familienorientierten Hilfen) von dem NRW-Ergebnis der Standardtabellen von IT.NRW ab. Siehe auch Anmerkung in Tab. 3a.</t>
  </si>
  <si>
    <t>(Angaben der Bevölkerungsfortschreibung zum 31.12.2021 basieren auf dem Zensus 2011)</t>
  </si>
  <si>
    <r>
      <t>Nordrhein-Westfalen</t>
    </r>
    <r>
      <rPr>
        <b/>
        <vertAlign val="superscript"/>
        <sz val="10"/>
        <rFont val="Arial"/>
        <family val="2"/>
      </rPr>
      <t>3</t>
    </r>
  </si>
  <si>
    <t>–</t>
  </si>
  <si>
    <t xml:space="preserve">Anmerkung: Ergebnisse zu den Jugendamtstypen liegen für diese Auswertungen nicht vor. </t>
  </si>
  <si>
    <t xml:space="preserve">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t>
  </si>
  <si>
    <t>Jugendamtstabellen 2021, Datengrundlage für das HzE-Berichtswesen NRW 2023</t>
  </si>
  <si>
    <t>2. Bevölkerung in den Jugendamtsbezirken in Nordrhein-Westfalen 2021</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</si>
  <si>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2021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</si>
  <si>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2021 (Aufsummierung der zum 31.12. eines Jahres andauernden und der innerhalb eines Jahres beendeten Hilfen; Angaben absolut)</t>
  </si>
  <si>
    <t>4. Inanspruchnahme von Leistungen der Hilfen zur Erziehung (ohne Erziehungsberatung) nach Leistungssegmenten in den Jugendamtsbezirken Nordrhein-Westfalens; 2021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</si>
  <si>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2021 (am 31.12. andauernde Hilfen; Angaben pro 10.000 der altersgleichen Bevölkerung)</t>
  </si>
  <si>
    <t xml:space="preserve">6. Inanspruchnahme von Leistungen der Hilfen zur Erziehung nach Geschlecht und Leistungssegmenten in den Jugendamtsbezirken Nordrhein-Westfalens; 2021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</si>
  <si>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2021 (andauernde Hilfen am 31.12; Angaben absolut, Inanspruchnahme pro 10.000 der altersgleichen Bevölkerung)</t>
  </si>
  <si>
    <t xml:space="preserve">8. Eingliederungshilfen (§ 35a SGB VIII) nach Altersgruppen und Geschlecht in den Jugendamtsbezirken Nordrhein-Westfalens; 2021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</si>
  <si>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2021 (begonnene Hilfen, Angaben absolut und in %) </t>
  </si>
  <si>
    <t>10. Dauer von familienersetzenden Hilfen und Intensität von ambulanten Leistungen in den Jugendamtsbezirken Nordrhein-Westfalens; 2021 (andauernde und beendete Hilfen, Anzahl der Hilfen absolut und durchschnittliche Dauer der Leistungen)</t>
  </si>
  <si>
    <t>Bevölkerung in den Jugendamtsbezirken in Nordrhein-Westfalen 2021</t>
  </si>
  <si>
    <t>Leistungen der Hilfen zur Erziehung (einschl. Erziehungsberatung) und der Erziehungsberatung in den Jugendamtsbezirken der Kreise und kreisfreien Städte Nordrhein-Westfalens; 2021 (Aufsummierung der am 31.12. eines Jahres andauernden und der innerhalb eines Jahres beendeten Hilfen; Angaben absolut, Inanspruchnahme pro 10.000 der unter 21-jährigen Bevölkerung) (Jugendamtsbezirke sind alphabetisch sortiert)</t>
  </si>
  <si>
    <t>Leistungen der Hilfen zur Erziehung (ohne Erziehungsberatung) nach Leistungssegmenten in den Jugendamtsbezirken Nordrhein-Westfalens; 2021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</si>
  <si>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Leistungssegmenten in den Jugendamtsbezirken Nordrhein-Westfalens; 2021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</si>
  <si>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2021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</si>
  <si>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2021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</si>
  <si>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2021 (andauernde Hilfen am 31.12.; Angaben absolut, Inanspruchnahme pro 10.000 der altersgleichen Bevölkerung) (Jugendamtsbezirke sind alphabetisch sortiert)</t>
  </si>
  <si>
    <t>Eingliederungshilfen (§ 35a SGB VIII) nach Altersgruppen und Geschlecht in den Jugendamtsbezirken Nordrhein-Westfalens; 2021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</si>
  <si>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2021 (begonnene Hilfen, Angaben absolut und in %) (Jugendamtsbezirke sind innerhalb der Jugendamtstypen alphabetisch sortiert)</t>
  </si>
  <si>
    <t>Dauer von familienersetzenden Hilfen und Intensität von ambulanten Leistungen in den Jugendamtsbezirken Nordrhein-Westfalens; 2021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</si>
  <si>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2021 (Angaben pro unter 21-Jährigen)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</si>
</sst>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
    <numFmt numFmtId="166" formatCode="#,##0.0"/>
    <numFmt numFmtId="167" formatCode="##\ ##"/>
    <numFmt numFmtId="168" formatCode="##\ ##\ #"/>
    <numFmt numFmtId="169" formatCode="##\ ##\ ##"/>
    <numFmt numFmtId="170" formatCode="##\ ##\ ##\ ###"/>
    <numFmt numFmtId="171" formatCode="\5######"/>
    <numFmt numFmtId="172" formatCode="_-* #,##0_-;\-* #,##0_-;_-* &quot;-&quot;??_-;_-@_-"/>
    <numFmt numFmtId="173" formatCode="#,##0.0_ ;\-#,##0.0\ "/>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14"/>
      <color rgb="FFFF0000"/>
      <name val="Arial"/>
      <family val="2"/>
    </font>
    <font>
      <b/>
      <vertAlign val="superscrip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1">
    <xf numFmtId="0" fontId="0" fillId="0" borderId="0" xfId="0"/>
    <xf numFmtId="0" fontId="19" fillId="0" borderId="0" xfId="0" applyFont="1"/>
    <xf numFmtId="0" fontId="19" fillId="0" borderId="0" xfId="0" applyFont="1" applyAlignment="1">
      <alignment horizontal="center"/>
    </xf>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xf numFmtId="0" fontId="0" fillId="0" borderId="0" xfId="0" applyAlignment="1">
      <alignment horizontal="center" vertical="top" wrapText="1"/>
    </xf>
    <xf numFmtId="165" fontId="25" fillId="0" borderId="0" xfId="0" applyNumberFormat="1" applyFont="1"/>
    <xf numFmtId="3" fontId="0" fillId="0" borderId="0" xfId="0" applyNumberFormat="1"/>
    <xf numFmtId="165" fontId="0" fillId="0" borderId="0" xfId="0" applyNumberFormat="1"/>
    <xf numFmtId="1" fontId="0" fillId="0" borderId="0" xfId="0" applyNumberFormat="1"/>
    <xf numFmtId="0" fontId="19" fillId="0" borderId="0" xfId="0" applyFont="1" applyAlignment="1">
      <alignment horizontal="left" vertical="center" wrapText="1"/>
    </xf>
    <xf numFmtId="0" fontId="22" fillId="0" borderId="0" xfId="0" applyFont="1"/>
    <xf numFmtId="0" fontId="38" fillId="0" borderId="0" xfId="0" applyFont="1" applyAlignment="1">
      <alignment horizontal="left"/>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1" xfId="0" applyNumberFormat="1" applyFont="1" applyBorder="1"/>
    <xf numFmtId="0" fontId="27" fillId="0" borderId="1" xfId="1" applyBorder="1" applyAlignment="1">
      <alignment wrapText="1"/>
    </xf>
    <xf numFmtId="0" fontId="20" fillId="0" borderId="0" xfId="0" applyFont="1"/>
    <xf numFmtId="0" fontId="0" fillId="0" borderId="31" xfId="0" applyBorder="1"/>
    <xf numFmtId="0" fontId="20" fillId="0" borderId="0" xfId="0" applyFont="1" applyAlignment="1">
      <alignment horizontal="right"/>
    </xf>
    <xf numFmtId="0" fontId="19" fillId="0" borderId="31" xfId="0" applyFont="1" applyBorder="1"/>
    <xf numFmtId="0" fontId="37" fillId="0" borderId="0" xfId="0" applyFont="1" applyAlignment="1">
      <alignment horizontal="justify"/>
    </xf>
    <xf numFmtId="3" fontId="25" fillId="0" borderId="0" xfId="0" applyNumberFormat="1" applyFont="1"/>
    <xf numFmtId="166" fontId="28" fillId="0" borderId="0" xfId="2" applyNumberFormat="1" applyFont="1" applyAlignment="1">
      <alignment horizontal="right" vertical="top"/>
    </xf>
    <xf numFmtId="166" fontId="25" fillId="0" borderId="0" xfId="0" applyNumberFormat="1" applyFont="1"/>
    <xf numFmtId="0" fontId="20" fillId="0" borderId="1" xfId="0" applyFont="1" applyBorder="1"/>
    <xf numFmtId="0" fontId="41" fillId="0" borderId="0" xfId="0" applyFont="1"/>
    <xf numFmtId="0" fontId="20" fillId="0" borderId="1" xfId="0" applyFont="1" applyBorder="1" applyAlignment="1">
      <alignment horizontal="center"/>
    </xf>
    <xf numFmtId="0" fontId="33" fillId="0" borderId="0" xfId="0" applyFont="1" applyAlignment="1">
      <alignment horizontal="left" vertical="top"/>
    </xf>
    <xf numFmtId="0" fontId="20" fillId="0" borderId="0" xfId="2"/>
    <xf numFmtId="0" fontId="25" fillId="24" borderId="2" xfId="0" applyFont="1" applyFill="1" applyBorder="1"/>
    <xf numFmtId="3" fontId="25" fillId="24" borderId="1" xfId="0" applyNumberFormat="1" applyFont="1" applyFill="1" applyBorder="1" applyAlignment="1">
      <alignment horizontal="right"/>
    </xf>
    <xf numFmtId="171" fontId="20" fillId="0" borderId="1" xfId="0" applyNumberFormat="1" applyFont="1" applyBorder="1" applyAlignment="1">
      <alignment horizontal="right"/>
    </xf>
    <xf numFmtId="0" fontId="20" fillId="24" borderId="1" xfId="0" applyFont="1" applyFill="1" applyBorder="1"/>
    <xf numFmtId="0" fontId="20" fillId="24" borderId="1" xfId="0" applyFont="1" applyFill="1" applyBorder="1" applyAlignment="1">
      <alignment horizontal="center"/>
    </xf>
    <xf numFmtId="0" fontId="27" fillId="0" borderId="2" xfId="1" applyBorder="1" applyAlignment="1">
      <alignment wrapText="1"/>
    </xf>
    <xf numFmtId="0" fontId="25" fillId="24" borderId="1" xfId="0" applyFont="1" applyFill="1" applyBorder="1"/>
    <xf numFmtId="0" fontId="42" fillId="24" borderId="1" xfId="0" applyFont="1" applyFill="1" applyBorder="1"/>
    <xf numFmtId="0" fontId="42" fillId="24" borderId="1" xfId="0" applyFont="1" applyFill="1" applyBorder="1" applyAlignment="1">
      <alignment horizontal="center"/>
    </xf>
    <xf numFmtId="0" fontId="20" fillId="0" borderId="1" xfId="1063" applyBorder="1" applyAlignment="1">
      <alignment wrapText="1"/>
    </xf>
    <xf numFmtId="0" fontId="20" fillId="0" borderId="2" xfId="1063" applyBorder="1" applyAlignment="1">
      <alignment wrapText="1"/>
    </xf>
    <xf numFmtId="166" fontId="20" fillId="0" borderId="1" xfId="0" applyNumberFormat="1" applyFont="1" applyBorder="1" applyAlignment="1">
      <alignment horizontal="right"/>
    </xf>
    <xf numFmtId="0" fontId="20" fillId="24" borderId="1" xfId="0" applyFont="1" applyFill="1" applyBorder="1" applyAlignment="1">
      <alignment horizontal="right"/>
    </xf>
    <xf numFmtId="0" fontId="20" fillId="0" borderId="0" xfId="1063" applyAlignment="1">
      <alignment wrapText="1"/>
    </xf>
    <xf numFmtId="0" fontId="20" fillId="0" borderId="2" xfId="0" applyFont="1" applyBorder="1"/>
    <xf numFmtId="0" fontId="20" fillId="0" borderId="1" xfId="0" applyFont="1" applyBorder="1" applyAlignment="1">
      <alignment horizontal="right"/>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Border="1" applyAlignment="1">
      <alignment horizontal="right"/>
    </xf>
    <xf numFmtId="3" fontId="27" fillId="0" borderId="1" xfId="1063" applyNumberFormat="1" applyFont="1" applyBorder="1" applyAlignment="1">
      <alignment horizontal="right"/>
    </xf>
    <xf numFmtId="3" fontId="20" fillId="0" borderId="1" xfId="0" applyNumberFormat="1" applyFont="1" applyBorder="1" applyAlignment="1">
      <alignment horizontal="right"/>
    </xf>
    <xf numFmtId="166" fontId="20" fillId="0" borderId="1" xfId="665" applyNumberFormat="1" applyBorder="1" applyAlignment="1">
      <alignment horizontal="right"/>
    </xf>
    <xf numFmtId="166" fontId="20" fillId="0" borderId="1" xfId="683" applyNumberFormat="1" applyBorder="1" applyAlignment="1">
      <alignment horizontal="right"/>
    </xf>
    <xf numFmtId="0" fontId="42" fillId="0" borderId="0" xfId="0" applyFont="1"/>
    <xf numFmtId="0" fontId="42" fillId="0" borderId="0" xfId="0" applyFont="1" applyAlignment="1">
      <alignment horizontal="center"/>
    </xf>
    <xf numFmtId="0" fontId="33" fillId="0" borderId="0" xfId="0" applyFont="1" applyAlignment="1">
      <alignment vertical="top" wrapText="1"/>
    </xf>
    <xf numFmtId="0" fontId="20" fillId="24" borderId="1" xfId="1063" applyFill="1" applyBorder="1" applyAlignment="1">
      <alignment wrapText="1"/>
    </xf>
    <xf numFmtId="0" fontId="20" fillId="24" borderId="2" xfId="1063" applyFill="1" applyBorder="1" applyAlignment="1">
      <alignment wrapText="1"/>
    </xf>
    <xf numFmtId="171" fontId="20" fillId="24" borderId="1" xfId="0" applyNumberFormat="1" applyFont="1" applyFill="1" applyBorder="1" applyAlignment="1">
      <alignment horizontal="right"/>
    </xf>
    <xf numFmtId="0" fontId="27" fillId="0" borderId="1" xfId="1" applyBorder="1" applyAlignment="1">
      <alignment vertical="center" wrapText="1"/>
    </xf>
    <xf numFmtId="0" fontId="49" fillId="25" borderId="0" xfId="0" applyFont="1" applyFill="1"/>
    <xf numFmtId="0" fontId="50" fillId="25" borderId="3" xfId="0" applyFont="1" applyFill="1" applyBorder="1" applyAlignment="1">
      <alignment horizontal="center"/>
    </xf>
    <xf numFmtId="0" fontId="49" fillId="25" borderId="0" xfId="0" applyFont="1" applyFill="1" applyAlignment="1">
      <alignment horizontal="left" vertical="center" wrapText="1"/>
    </xf>
    <xf numFmtId="0" fontId="49" fillId="25" borderId="0" xfId="0" applyFont="1" applyFill="1" applyAlignment="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lignment horizontal="center" vertical="center" wrapText="1"/>
    </xf>
    <xf numFmtId="0" fontId="50" fillId="25" borderId="0" xfId="0" applyFont="1" applyFill="1"/>
    <xf numFmtId="0" fontId="49" fillId="25" borderId="0" xfId="0" applyFont="1" applyFill="1" applyAlignment="1">
      <alignment horizontal="right" vertical="center"/>
    </xf>
    <xf numFmtId="0" fontId="49" fillId="25" borderId="1" xfId="0" applyFont="1" applyFill="1" applyBorder="1" applyAlignment="1">
      <alignment horizontal="center"/>
    </xf>
    <xf numFmtId="0" fontId="49" fillId="25" borderId="0" xfId="0" applyFont="1" applyFill="1" applyAlignment="1">
      <alignment horizontal="center"/>
    </xf>
    <xf numFmtId="0" fontId="49" fillId="25" borderId="0" xfId="0" applyFont="1" applyFill="1" applyAlignment="1">
      <alignment horizontal="right"/>
    </xf>
    <xf numFmtId="3" fontId="49" fillId="25" borderId="1" xfId="0" applyNumberFormat="1" applyFont="1" applyFill="1" applyBorder="1" applyAlignment="1">
      <alignment horizontal="center"/>
    </xf>
    <xf numFmtId="49" fontId="49" fillId="25" borderId="0" xfId="0" applyNumberFormat="1" applyFont="1" applyFill="1" applyAlignment="1">
      <alignment horizontal="right" vertical="center" wrapText="1"/>
    </xf>
    <xf numFmtId="166" fontId="49" fillId="25" borderId="1" xfId="0" applyNumberFormat="1" applyFont="1" applyFill="1" applyBorder="1" applyAlignment="1">
      <alignment horizontal="center"/>
    </xf>
    <xf numFmtId="0" fontId="49" fillId="28" borderId="1" xfId="0" applyFont="1" applyFill="1" applyBorder="1" applyAlignment="1">
      <alignment horizontal="center"/>
    </xf>
    <xf numFmtId="0" fontId="50" fillId="25" borderId="0" xfId="0" applyFont="1" applyFill="1" applyAlignment="1">
      <alignment vertical="center" wrapText="1"/>
    </xf>
    <xf numFmtId="49" fontId="49" fillId="25" borderId="0" xfId="0" applyNumberFormat="1" applyFont="1" applyFill="1" applyAlignment="1">
      <alignment vertical="center" wrapText="1"/>
    </xf>
    <xf numFmtId="49" fontId="49" fillId="25" borderId="0" xfId="0" applyNumberFormat="1" applyFont="1" applyFill="1" applyAlignment="1">
      <alignment horizontal="center" vertical="center" wrapText="1"/>
    </xf>
    <xf numFmtId="3" fontId="49" fillId="28" borderId="1" xfId="0" applyNumberFormat="1" applyFont="1" applyFill="1" applyBorder="1" applyAlignment="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55" fillId="0" borderId="0" xfId="0" applyFont="1"/>
    <xf numFmtId="166" fontId="27" fillId="0" borderId="8" xfId="368" applyNumberFormat="1" applyFont="1" applyBorder="1" applyAlignment="1">
      <alignment horizontal="right" vertical="top"/>
    </xf>
    <xf numFmtId="166" fontId="27" fillId="0" borderId="1" xfId="368" applyNumberFormat="1" applyFont="1" applyBorder="1" applyAlignment="1">
      <alignment horizontal="right" vertical="top"/>
    </xf>
    <xf numFmtId="1" fontId="20" fillId="0" borderId="1" xfId="1063" applyNumberFormat="1" applyBorder="1" applyAlignment="1">
      <alignment wrapText="1"/>
    </xf>
    <xf numFmtId="1" fontId="20" fillId="0" borderId="2" xfId="1063" applyNumberFormat="1" applyBorder="1" applyAlignment="1">
      <alignment wrapText="1"/>
    </xf>
    <xf numFmtId="1" fontId="20" fillId="0" borderId="1" xfId="0" applyNumberFormat="1" applyFont="1" applyBorder="1" applyAlignment="1">
      <alignment horizontal="right"/>
    </xf>
    <xf numFmtId="1" fontId="27" fillId="0" borderId="1" xfId="1" applyNumberFormat="1" applyBorder="1" applyAlignment="1">
      <alignment wrapText="1"/>
    </xf>
    <xf numFmtId="0" fontId="20" fillId="0" borderId="1" xfId="0" applyFont="1" applyBorder="1" applyAlignment="1">
      <alignment horizontal="center" vertical="center" wrapText="1"/>
    </xf>
    <xf numFmtId="3" fontId="25" fillId="24" borderId="1" xfId="326" applyNumberFormat="1" applyFont="1" applyFill="1" applyBorder="1"/>
    <xf numFmtId="166" fontId="25" fillId="0" borderId="0" xfId="0" applyNumberFormat="1" applyFont="1" applyAlignment="1">
      <alignment horizontal="right"/>
    </xf>
    <xf numFmtId="166" fontId="25" fillId="24" borderId="1" xfId="0" applyNumberFormat="1" applyFont="1" applyFill="1" applyBorder="1" applyAlignment="1">
      <alignment horizontal="right"/>
    </xf>
    <xf numFmtId="166" fontId="25" fillId="24" borderId="1" xfId="455" applyNumberFormat="1" applyFont="1" applyFill="1" applyBorder="1" applyAlignment="1">
      <alignment horizontal="right"/>
    </xf>
    <xf numFmtId="164" fontId="25" fillId="0" borderId="0" xfId="0" applyNumberFormat="1" applyFont="1"/>
    <xf numFmtId="164" fontId="25" fillId="0" borderId="0" xfId="0" applyNumberFormat="1" applyFont="1" applyAlignment="1">
      <alignment horizontal="right"/>
    </xf>
    <xf numFmtId="0" fontId="20" fillId="0" borderId="11" xfId="0" applyFont="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xf numFmtId="166" fontId="28" fillId="0" borderId="0" xfId="368" applyNumberFormat="1" applyFont="1" applyAlignment="1">
      <alignment horizontal="right" vertical="top"/>
    </xf>
    <xf numFmtId="3" fontId="19" fillId="0" borderId="31" xfId="0" applyNumberFormat="1" applyFont="1" applyBorder="1"/>
    <xf numFmtId="0" fontId="20"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0" fillId="0" borderId="0" xfId="0" applyAlignment="1">
      <alignment horizontal="left"/>
    </xf>
    <xf numFmtId="166" fontId="27" fillId="25" borderId="1" xfId="368" applyNumberFormat="1" applyFont="1" applyFill="1" applyBorder="1" applyAlignment="1">
      <alignment horizontal="right" vertical="top"/>
    </xf>
    <xf numFmtId="166" fontId="20" fillId="25" borderId="1" xfId="0" applyNumberFormat="1" applyFont="1" applyFill="1" applyBorder="1" applyAlignment="1">
      <alignment horizontal="right"/>
    </xf>
    <xf numFmtId="164" fontId="20" fillId="25" borderId="1" xfId="0" applyNumberFormat="1" applyFont="1" applyFill="1" applyBorder="1" applyAlignment="1">
      <alignment horizontal="right"/>
    </xf>
    <xf numFmtId="3" fontId="27" fillId="25" borderId="1" xfId="1063" applyNumberFormat="1" applyFont="1" applyFill="1" applyBorder="1" applyAlignment="1">
      <alignment horizontal="right"/>
    </xf>
    <xf numFmtId="3" fontId="20" fillId="25" borderId="1" xfId="0" applyNumberFormat="1" applyFont="1" applyFill="1" applyBorder="1" applyAlignment="1">
      <alignment horizontal="right"/>
    </xf>
    <xf numFmtId="166" fontId="20" fillId="25" borderId="1" xfId="683" applyNumberFormat="1" applyFill="1" applyBorder="1" applyAlignment="1">
      <alignment horizontal="right"/>
    </xf>
    <xf numFmtId="0" fontId="0" fillId="0" borderId="1" xfId="0" applyBorder="1" applyAlignment="1">
      <alignment horizontal="center" vertical="top" wrapText="1"/>
    </xf>
    <xf numFmtId="0" fontId="20" fillId="0" borderId="1" xfId="0" applyFont="1" applyBorder="1" applyAlignment="1">
      <alignment horizontal="center" vertical="top" wrapText="1"/>
    </xf>
    <xf numFmtId="0" fontId="20" fillId="0" borderId="8" xfId="0" applyFont="1" applyBorder="1" applyAlignment="1">
      <alignment horizontal="center" vertical="top" wrapText="1"/>
    </xf>
    <xf numFmtId="0" fontId="20" fillId="0" borderId="2" xfId="0" applyFont="1" applyBorder="1" applyAlignment="1">
      <alignment horizontal="center" vertical="top" wrapText="1"/>
    </xf>
    <xf numFmtId="0" fontId="26" fillId="0" borderId="8" xfId="0" applyFont="1" applyBorder="1" applyAlignment="1">
      <alignment horizontal="center" vertical="top" wrapText="1"/>
    </xf>
    <xf numFmtId="0" fontId="26" fillId="0" borderId="11" xfId="0" applyFont="1" applyBorder="1" applyAlignment="1">
      <alignment horizontal="center" vertical="top" wrapText="1"/>
    </xf>
    <xf numFmtId="0" fontId="20" fillId="0" borderId="11" xfId="0" applyFont="1" applyBorder="1" applyAlignment="1">
      <alignment horizontal="center" vertical="top" wrapText="1"/>
    </xf>
    <xf numFmtId="0" fontId="58"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6" fillId="0" borderId="1" xfId="0" applyFont="1" applyBorder="1" applyAlignment="1">
      <alignment horizontal="center" vertical="top" wrapText="1"/>
    </xf>
    <xf numFmtId="0" fontId="0" fillId="0" borderId="2" xfId="0" applyBorder="1" applyAlignment="1">
      <alignment horizontal="center" vertical="top" wrapText="1"/>
    </xf>
    <xf numFmtId="0" fontId="20" fillId="0" borderId="7" xfId="0" applyFont="1" applyBorder="1" applyAlignment="1">
      <alignment horizontal="center" vertical="top" wrapText="1"/>
    </xf>
    <xf numFmtId="0" fontId="26" fillId="0" borderId="3" xfId="0" applyFont="1" applyBorder="1" applyAlignment="1">
      <alignment horizontal="center" vertical="top" wrapText="1"/>
    </xf>
    <xf numFmtId="0" fontId="59" fillId="0" borderId="0" xfId="0" applyFont="1"/>
    <xf numFmtId="0" fontId="41" fillId="0" borderId="0" xfId="2" applyFont="1" applyAlignment="1">
      <alignment horizontal="left"/>
    </xf>
    <xf numFmtId="172" fontId="27" fillId="0" borderId="1" xfId="1" applyNumberFormat="1" applyBorder="1" applyAlignment="1">
      <alignment horizontal="right" vertical="top"/>
    </xf>
    <xf numFmtId="172" fontId="27" fillId="0" borderId="1" xfId="53280" applyNumberFormat="1" applyFont="1" applyBorder="1" applyAlignment="1">
      <alignment horizontal="right" vertical="top"/>
    </xf>
    <xf numFmtId="172" fontId="27" fillId="0" borderId="8" xfId="53280" applyNumberFormat="1" applyFont="1" applyBorder="1" applyAlignment="1">
      <alignment horizontal="right" vertical="top"/>
    </xf>
    <xf numFmtId="172" fontId="27" fillId="25" borderId="1" xfId="1" applyNumberFormat="1" applyFill="1" applyBorder="1" applyAlignment="1">
      <alignment horizontal="right" vertical="top"/>
    </xf>
    <xf numFmtId="172" fontId="27" fillId="25" borderId="1" xfId="53280" applyNumberFormat="1" applyFont="1" applyFill="1" applyBorder="1" applyAlignment="1">
      <alignment horizontal="right" vertical="top"/>
    </xf>
    <xf numFmtId="172" fontId="27" fillId="25" borderId="8" xfId="53280" applyNumberFormat="1" applyFont="1" applyFill="1" applyBorder="1" applyAlignment="1">
      <alignment horizontal="right" vertical="top"/>
    </xf>
    <xf numFmtId="172" fontId="28" fillId="24" borderId="1" xfId="1729" applyNumberFormat="1" applyFont="1" applyFill="1" applyBorder="1" applyAlignment="1">
      <alignment horizontal="right" vertical="top"/>
    </xf>
    <xf numFmtId="172" fontId="28" fillId="24" borderId="8" xfId="1729" applyNumberFormat="1" applyFont="1" applyFill="1" applyBorder="1" applyAlignment="1">
      <alignment horizontal="right" vertical="top"/>
    </xf>
    <xf numFmtId="172" fontId="25" fillId="24" borderId="1" xfId="0" applyNumberFormat="1" applyFont="1" applyFill="1" applyBorder="1"/>
    <xf numFmtId="172" fontId="25" fillId="24" borderId="7" xfId="0" applyNumberFormat="1" applyFont="1" applyFill="1" applyBorder="1"/>
    <xf numFmtId="173" fontId="27" fillId="0" borderId="1" xfId="53280" applyNumberFormat="1" applyFont="1" applyBorder="1" applyAlignment="1">
      <alignment horizontal="right" vertical="top"/>
    </xf>
    <xf numFmtId="173" fontId="27" fillId="25" borderId="1" xfId="53280" applyNumberFormat="1" applyFont="1" applyFill="1" applyBorder="1" applyAlignment="1">
      <alignment horizontal="right" vertical="top"/>
    </xf>
    <xf numFmtId="173" fontId="28" fillId="24" borderId="1" xfId="1729" applyNumberFormat="1" applyFont="1" applyFill="1" applyBorder="1" applyAlignment="1">
      <alignment horizontal="right" vertical="top"/>
    </xf>
    <xf numFmtId="173" fontId="25" fillId="24" borderId="1" xfId="0" applyNumberFormat="1" applyFont="1" applyFill="1" applyBorder="1"/>
    <xf numFmtId="0" fontId="20" fillId="0" borderId="0" xfId="0" applyFont="1" applyFill="1"/>
    <xf numFmtId="3" fontId="0" fillId="0" borderId="0" xfId="0" applyNumberFormat="1" applyFill="1"/>
    <xf numFmtId="0" fontId="0" fillId="0" borderId="0" xfId="0" applyFill="1"/>
    <xf numFmtId="0" fontId="45" fillId="0" borderId="1" xfId="2" applyFont="1" applyFill="1" applyBorder="1" applyAlignment="1">
      <alignment horizontal="center" vertical="center" wrapText="1"/>
    </xf>
    <xf numFmtId="0" fontId="45" fillId="0" borderId="1" xfId="2" applyFont="1" applyFill="1" applyBorder="1" applyAlignment="1">
      <alignment vertical="center" wrapText="1"/>
    </xf>
    <xf numFmtId="165" fontId="45" fillId="0" borderId="1" xfId="2" applyNumberFormat="1" applyFont="1" applyFill="1" applyBorder="1" applyAlignment="1">
      <alignment horizontal="right" vertical="center"/>
    </xf>
    <xf numFmtId="3" fontId="45" fillId="0" borderId="1" xfId="2" applyNumberFormat="1" applyFont="1" applyFill="1" applyBorder="1" applyAlignment="1">
      <alignment horizontal="right" vertical="center"/>
    </xf>
    <xf numFmtId="0" fontId="20" fillId="0" borderId="0" xfId="2" applyFill="1" applyAlignment="1">
      <alignment horizontal="right" vertical="top"/>
    </xf>
    <xf numFmtId="0" fontId="20" fillId="0" borderId="0" xfId="2" applyFill="1" applyAlignment="1">
      <alignment horizontal="left" vertical="top"/>
    </xf>
    <xf numFmtId="0" fontId="20" fillId="0" borderId="0" xfId="2" applyFill="1"/>
    <xf numFmtId="0" fontId="41" fillId="0" borderId="0" xfId="0" applyFont="1" applyFill="1" applyAlignment="1">
      <alignment horizontal="left"/>
    </xf>
    <xf numFmtId="49" fontId="0" fillId="0" borderId="25" xfId="0" applyNumberFormat="1" applyFill="1" applyBorder="1" applyAlignment="1">
      <alignment horizontal="center" wrapText="1"/>
    </xf>
    <xf numFmtId="49" fontId="0" fillId="0" borderId="1" xfId="0" applyNumberFormat="1" applyFill="1" applyBorder="1" applyAlignment="1">
      <alignment horizontal="center" wrapText="1"/>
    </xf>
    <xf numFmtId="49" fontId="20" fillId="0" borderId="1" xfId="0" applyNumberFormat="1" applyFont="1" applyFill="1" applyBorder="1" applyAlignment="1">
      <alignment horizontal="center" wrapText="1"/>
    </xf>
    <xf numFmtId="49" fontId="0" fillId="0" borderId="11" xfId="0" applyNumberFormat="1" applyFill="1" applyBorder="1" applyAlignment="1">
      <alignment horizontal="center" wrapText="1"/>
    </xf>
    <xf numFmtId="49" fontId="26" fillId="0" borderId="8" xfId="0" applyNumberFormat="1" applyFont="1" applyFill="1" applyBorder="1" applyAlignment="1">
      <alignment horizontal="center" wrapText="1"/>
    </xf>
    <xf numFmtId="49" fontId="26" fillId="0" borderId="1"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0" fillId="0" borderId="25" xfId="0" applyNumberFormat="1" applyFont="1" applyFill="1" applyBorder="1" applyAlignment="1">
      <alignment horizontal="center" wrapText="1"/>
    </xf>
    <xf numFmtId="0" fontId="26" fillId="0" borderId="11" xfId="0" applyFont="1" applyFill="1" applyBorder="1" applyAlignment="1">
      <alignment horizontal="center" wrapText="1"/>
    </xf>
    <xf numFmtId="0" fontId="20" fillId="0" borderId="11" xfId="0" applyFont="1" applyFill="1" applyBorder="1" applyAlignment="1">
      <alignment horizontal="center" wrapText="1"/>
    </xf>
    <xf numFmtId="49" fontId="20" fillId="0" borderId="34"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14" xfId="0" applyNumberFormat="1" applyFont="1" applyFill="1" applyBorder="1" applyAlignment="1">
      <alignment horizontal="center" wrapText="1"/>
    </xf>
    <xf numFmtId="0" fontId="20" fillId="0" borderId="9" xfId="2" applyFill="1" applyBorder="1"/>
    <xf numFmtId="0" fontId="20" fillId="0" borderId="10" xfId="2" applyFill="1" applyBorder="1"/>
    <xf numFmtId="171" fontId="25" fillId="0" borderId="10" xfId="0" applyNumberFormat="1" applyFont="1" applyFill="1" applyBorder="1" applyAlignment="1">
      <alignment horizontal="center" vertical="center"/>
    </xf>
    <xf numFmtId="0" fontId="28" fillId="0" borderId="5" xfId="1" applyFont="1" applyFill="1" applyBorder="1" applyAlignment="1">
      <alignment vertical="center" wrapText="1"/>
    </xf>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26" xfId="0" applyNumberFormat="1" applyFont="1" applyFill="1" applyBorder="1" applyAlignment="1">
      <alignment horizontal="right"/>
    </xf>
    <xf numFmtId="1" fontId="0" fillId="0" borderId="0" xfId="0" applyNumberFormat="1" applyFill="1"/>
    <xf numFmtId="0" fontId="20" fillId="0" borderId="31" xfId="2" applyFill="1" applyBorder="1"/>
    <xf numFmtId="171" fontId="25" fillId="0" borderId="0" xfId="0" applyNumberFormat="1" applyFont="1" applyFill="1" applyAlignment="1">
      <alignment horizontal="center"/>
    </xf>
    <xf numFmtId="0" fontId="28" fillId="0" borderId="28" xfId="1" applyFont="1" applyFill="1" applyBorder="1" applyAlignment="1">
      <alignment wrapText="1"/>
    </xf>
    <xf numFmtId="3" fontId="20" fillId="0" borderId="14" xfId="0" applyNumberFormat="1" applyFont="1" applyFill="1" applyBorder="1" applyAlignment="1">
      <alignment horizontal="right"/>
    </xf>
    <xf numFmtId="3" fontId="20" fillId="0" borderId="0" xfId="0" applyNumberFormat="1" applyFont="1" applyFill="1" applyAlignment="1">
      <alignment horizontal="right"/>
    </xf>
    <xf numFmtId="0" fontId="28" fillId="0" borderId="29" xfId="1" applyFont="1" applyFill="1" applyBorder="1" applyAlignment="1">
      <alignment wrapText="1"/>
    </xf>
    <xf numFmtId="171" fontId="20" fillId="0" borderId="0" xfId="0" applyNumberFormat="1" applyFont="1" applyFill="1" applyAlignment="1">
      <alignment horizontal="center"/>
    </xf>
    <xf numFmtId="0" fontId="27" fillId="0" borderId="29" xfId="1" applyFill="1" applyBorder="1" applyAlignment="1">
      <alignment wrapText="1"/>
    </xf>
    <xf numFmtId="3" fontId="20" fillId="0" borderId="14" xfId="2" applyNumberFormat="1" applyFill="1" applyBorder="1" applyAlignment="1">
      <alignment horizontal="right"/>
    </xf>
    <xf numFmtId="3" fontId="20" fillId="0" borderId="0" xfId="2" applyNumberFormat="1" applyFill="1" applyAlignment="1">
      <alignment horizontal="right"/>
    </xf>
    <xf numFmtId="3" fontId="20" fillId="0" borderId="26" xfId="2" applyNumberFormat="1" applyFill="1" applyBorder="1" applyAlignment="1">
      <alignment horizontal="right"/>
    </xf>
    <xf numFmtId="0" fontId="42" fillId="0" borderId="0" xfId="0" applyFont="1" applyFill="1" applyAlignment="1">
      <alignment horizontal="left" vertical="top" wrapText="1"/>
    </xf>
    <xf numFmtId="0" fontId="20" fillId="0" borderId="32" xfId="2" applyFill="1" applyBorder="1"/>
    <xf numFmtId="0" fontId="20" fillId="0" borderId="27" xfId="2" applyFill="1" applyBorder="1"/>
    <xf numFmtId="171" fontId="20" fillId="0" borderId="27" xfId="0" applyNumberFormat="1" applyFont="1" applyFill="1" applyBorder="1" applyAlignment="1">
      <alignment horizontal="center"/>
    </xf>
    <xf numFmtId="0" fontId="27" fillId="0" borderId="30" xfId="1" applyFill="1" applyBorder="1" applyAlignment="1">
      <alignment wrapText="1"/>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165" fontId="0" fillId="0" borderId="0" xfId="0" applyNumberFormat="1" applyFill="1"/>
    <xf numFmtId="0" fontId="28" fillId="0" borderId="0" xfId="1" applyFont="1" applyFill="1" applyAlignment="1">
      <alignment wrapText="1"/>
    </xf>
    <xf numFmtId="3" fontId="25" fillId="0" borderId="14" xfId="0" applyNumberFormat="1" applyFont="1" applyFill="1" applyBorder="1"/>
    <xf numFmtId="3" fontId="25" fillId="0" borderId="0" xfId="0" applyNumberFormat="1" applyFont="1" applyFill="1"/>
    <xf numFmtId="3" fontId="25" fillId="0" borderId="26" xfId="0" applyNumberFormat="1" applyFont="1" applyFill="1" applyBorder="1"/>
    <xf numFmtId="165" fontId="25" fillId="0" borderId="0" xfId="0" applyNumberFormat="1" applyFont="1" applyFill="1"/>
    <xf numFmtId="0" fontId="35" fillId="0" borderId="0" xfId="0" applyFont="1" applyFill="1"/>
    <xf numFmtId="0" fontId="0" fillId="0" borderId="27" xfId="0" applyFill="1" applyBorder="1"/>
    <xf numFmtId="0" fontId="20" fillId="0" borderId="9" xfId="0" applyFont="1" applyFill="1" applyBorder="1"/>
    <xf numFmtId="0" fontId="20" fillId="0" borderId="10" xfId="0" applyFont="1" applyFill="1" applyBorder="1"/>
    <xf numFmtId="171" fontId="20" fillId="0" borderId="0" xfId="0" applyNumberFormat="1" applyFont="1" applyFill="1" applyAlignment="1">
      <alignment horizontal="right"/>
    </xf>
    <xf numFmtId="3" fontId="20" fillId="0" borderId="13" xfId="455" applyNumberFormat="1" applyFill="1" applyBorder="1" applyAlignment="1">
      <alignment horizontal="right"/>
    </xf>
    <xf numFmtId="3" fontId="20" fillId="0" borderId="10" xfId="455" applyNumberFormat="1" applyFill="1" applyBorder="1" applyAlignment="1">
      <alignment horizontal="right"/>
    </xf>
    <xf numFmtId="3" fontId="20" fillId="0" borderId="35" xfId="455" applyNumberFormat="1" applyFill="1" applyBorder="1" applyAlignment="1">
      <alignment horizontal="right"/>
    </xf>
    <xf numFmtId="0" fontId="20" fillId="0" borderId="31" xfId="0" applyFont="1" applyFill="1" applyBorder="1"/>
    <xf numFmtId="3" fontId="20" fillId="0" borderId="14" xfId="455" applyNumberFormat="1" applyFill="1" applyBorder="1" applyAlignment="1">
      <alignment horizontal="right"/>
    </xf>
    <xf numFmtId="3" fontId="20" fillId="0" borderId="0" xfId="455" applyNumberFormat="1" applyFill="1" applyAlignment="1">
      <alignment horizontal="right"/>
    </xf>
    <xf numFmtId="3" fontId="20" fillId="0" borderId="26" xfId="455" applyNumberFormat="1" applyFill="1" applyBorder="1" applyAlignment="1">
      <alignment horizontal="right"/>
    </xf>
    <xf numFmtId="0" fontId="20" fillId="0" borderId="0" xfId="0" applyFont="1" applyFill="1" applyAlignment="1">
      <alignment horizontal="right"/>
    </xf>
    <xf numFmtId="0" fontId="27" fillId="0" borderId="5" xfId="1" applyFill="1" applyBorder="1" applyAlignment="1">
      <alignment wrapText="1"/>
    </xf>
    <xf numFmtId="3" fontId="20" fillId="0" borderId="14" xfId="374" applyNumberFormat="1" applyFill="1" applyBorder="1" applyAlignment="1">
      <alignment horizontal="right"/>
    </xf>
    <xf numFmtId="3" fontId="20" fillId="0" borderId="0" xfId="374" applyNumberFormat="1" applyFill="1" applyAlignment="1">
      <alignment horizontal="right"/>
    </xf>
    <xf numFmtId="3" fontId="20" fillId="0" borderId="26" xfId="374" applyNumberFormat="1" applyFill="1" applyBorder="1" applyAlignment="1">
      <alignment horizontal="right"/>
    </xf>
    <xf numFmtId="0" fontId="27" fillId="0" borderId="0" xfId="1" applyFill="1" applyAlignment="1">
      <alignment wrapText="1"/>
    </xf>
    <xf numFmtId="0" fontId="27" fillId="0" borderId="33" xfId="1" applyFill="1" applyBorder="1" applyAlignment="1">
      <alignment wrapText="1"/>
    </xf>
    <xf numFmtId="0" fontId="20" fillId="0" borderId="27" xfId="0" applyFont="1" applyFill="1" applyBorder="1"/>
    <xf numFmtId="3" fontId="0" fillId="0" borderId="13" xfId="0" applyNumberFormat="1" applyFill="1" applyBorder="1"/>
    <xf numFmtId="3" fontId="0" fillId="0" borderId="35" xfId="0" applyNumberFormat="1" applyFill="1" applyBorder="1"/>
    <xf numFmtId="3" fontId="0" fillId="0" borderId="14" xfId="0" applyNumberFormat="1" applyFill="1" applyBorder="1"/>
    <xf numFmtId="3" fontId="0" fillId="0" borderId="26"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0" fontId="40" fillId="0" borderId="0" xfId="0" applyFont="1" applyFill="1"/>
    <xf numFmtId="0" fontId="19" fillId="0" borderId="0" xfId="0" applyFont="1" applyFill="1"/>
    <xf numFmtId="0" fontId="19" fillId="0" borderId="0" xfId="0" applyFont="1" applyFill="1" applyAlignment="1">
      <alignment horizontal="center"/>
    </xf>
    <xf numFmtId="0" fontId="22" fillId="0" borderId="0" xfId="0" applyFont="1" applyFill="1"/>
    <xf numFmtId="0" fontId="24" fillId="0" borderId="0" xfId="0" applyFont="1" applyFill="1"/>
    <xf numFmtId="0" fontId="20" fillId="0" borderId="1" xfId="0" applyFont="1" applyFill="1" applyBorder="1" applyAlignment="1">
      <alignment horizontal="center" vertical="center" wrapText="1"/>
    </xf>
    <xf numFmtId="3" fontId="20" fillId="0" borderId="1" xfId="685" applyNumberFormat="1" applyFill="1" applyBorder="1" applyAlignment="1">
      <alignment horizontal="center" vertical="center" wrapText="1"/>
    </xf>
    <xf numFmtId="0" fontId="19" fillId="0" borderId="0" xfId="0" applyFont="1" applyFill="1" applyAlignment="1">
      <alignment horizontal="left" vertical="center" wrapText="1"/>
    </xf>
    <xf numFmtId="0" fontId="20" fillId="0" borderId="1" xfId="0" applyFont="1" applyFill="1" applyBorder="1"/>
    <xf numFmtId="0" fontId="0" fillId="0" borderId="1" xfId="0" applyFill="1" applyBorder="1"/>
    <xf numFmtId="3" fontId="0" fillId="0" borderId="1" xfId="0" applyNumberFormat="1" applyFill="1" applyBorder="1"/>
    <xf numFmtId="3" fontId="20" fillId="0" borderId="1" xfId="0" applyNumberFormat="1" applyFont="1" applyFill="1" applyBorder="1"/>
    <xf numFmtId="166" fontId="20" fillId="0" borderId="1" xfId="685" applyNumberFormat="1" applyFill="1" applyBorder="1" applyAlignment="1">
      <alignment horizontal="right"/>
    </xf>
    <xf numFmtId="3" fontId="44" fillId="0" borderId="0" xfId="685" applyNumberFormat="1" applyFont="1" applyFill="1" applyAlignment="1">
      <alignment horizontal="left"/>
    </xf>
    <xf numFmtId="1" fontId="20" fillId="0" borderId="0" xfId="685" applyNumberFormat="1" applyFill="1" applyAlignment="1">
      <alignment horizontal="right"/>
    </xf>
    <xf numFmtId="3" fontId="20" fillId="0" borderId="0" xfId="685" applyNumberFormat="1" applyFill="1" applyAlignment="1">
      <alignment horizontal="right"/>
    </xf>
    <xf numFmtId="0" fontId="27" fillId="0" borderId="1" xfId="1" applyFill="1" applyBorder="1" applyAlignment="1">
      <alignment wrapText="1"/>
    </xf>
    <xf numFmtId="0" fontId="25" fillId="0" borderId="0" xfId="0" applyFont="1" applyFill="1"/>
    <xf numFmtId="166" fontId="25" fillId="0" borderId="0" xfId="685" applyNumberFormat="1" applyFont="1" applyFill="1" applyAlignment="1">
      <alignment horizontal="right"/>
    </xf>
    <xf numFmtId="3" fontId="19" fillId="0" borderId="0" xfId="0" applyNumberFormat="1" applyFont="1" applyFill="1"/>
    <xf numFmtId="0" fontId="26" fillId="0" borderId="0" xfId="0" applyFont="1" applyFill="1" applyAlignment="1">
      <alignment horizontal="center" vertical="top" wrapText="1"/>
    </xf>
    <xf numFmtId="0" fontId="0" fillId="0" borderId="0" xfId="0" applyFill="1" applyAlignment="1">
      <alignment horizontal="center" vertical="top" wrapText="1"/>
    </xf>
    <xf numFmtId="0" fontId="20" fillId="0" borderId="0" xfId="0" applyFont="1"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13" xfId="0" applyFont="1" applyFill="1" applyBorder="1" applyAlignment="1">
      <alignment horizontal="center" vertical="top" wrapText="1"/>
    </xf>
    <xf numFmtId="171" fontId="20" fillId="0" borderId="1" xfId="0" applyNumberFormat="1" applyFont="1" applyFill="1" applyBorder="1" applyAlignment="1">
      <alignment horizontal="right"/>
    </xf>
    <xf numFmtId="3" fontId="20" fillId="0" borderId="1" xfId="685" applyNumberFormat="1" applyFill="1" applyBorder="1"/>
    <xf numFmtId="3" fontId="27" fillId="0" borderId="1" xfId="685" applyNumberFormat="1" applyFont="1" applyFill="1" applyBorder="1"/>
    <xf numFmtId="0" fontId="20" fillId="0" borderId="1" xfId="0" applyFont="1" applyFill="1" applyBorder="1" applyAlignment="1">
      <alignment horizontal="center"/>
    </xf>
    <xf numFmtId="0" fontId="27" fillId="0" borderId="2" xfId="1" applyFill="1" applyBorder="1" applyAlignment="1">
      <alignment wrapText="1"/>
    </xf>
    <xf numFmtId="3" fontId="26" fillId="0" borderId="0" xfId="0" applyNumberFormat="1" applyFont="1" applyFill="1" applyAlignment="1">
      <alignment horizontal="center" vertical="top" wrapText="1"/>
    </xf>
    <xf numFmtId="0" fontId="26" fillId="0" borderId="8" xfId="0" applyFont="1" applyFill="1" applyBorder="1" applyAlignment="1">
      <alignment horizontal="center" vertical="top" wrapText="1"/>
    </xf>
    <xf numFmtId="166" fontId="20" fillId="0" borderId="1" xfId="0" applyNumberFormat="1" applyFont="1" applyFill="1" applyBorder="1" applyAlignment="1">
      <alignment horizontal="right"/>
    </xf>
    <xf numFmtId="166" fontId="25" fillId="0" borderId="1" xfId="0" applyNumberFormat="1" applyFont="1" applyFill="1" applyBorder="1" applyAlignment="1">
      <alignment horizontal="right"/>
    </xf>
    <xf numFmtId="166" fontId="25" fillId="0" borderId="0" xfId="0" applyNumberFormat="1" applyFont="1" applyFill="1" applyAlignment="1">
      <alignment horizontal="right"/>
    </xf>
    <xf numFmtId="0" fontId="54" fillId="0" borderId="0" xfId="0" applyFont="1" applyFill="1"/>
    <xf numFmtId="0" fontId="26" fillId="0" borderId="1" xfId="0" applyFont="1" applyFill="1" applyBorder="1" applyAlignment="1">
      <alignment horizontal="center" vertical="top" wrapText="1"/>
    </xf>
    <xf numFmtId="164" fontId="25" fillId="0" borderId="0" xfId="0" applyNumberFormat="1" applyFont="1" applyFill="1"/>
    <xf numFmtId="166" fontId="19" fillId="0" borderId="0" xfId="0" applyNumberFormat="1" applyFont="1" applyFill="1"/>
    <xf numFmtId="0" fontId="20" fillId="0" borderId="1" xfId="0" applyFont="1" applyFill="1" applyBorder="1" applyAlignment="1">
      <alignment horizontal="right"/>
    </xf>
    <xf numFmtId="164" fontId="25" fillId="0" borderId="10" xfId="0" applyNumberFormat="1" applyFont="1" applyFill="1" applyBorder="1" applyAlignment="1">
      <alignment horizontal="right"/>
    </xf>
    <xf numFmtId="164" fontId="25" fillId="0" borderId="0" xfId="0" applyNumberFormat="1" applyFont="1" applyFill="1" applyAlignment="1">
      <alignment horizontal="right"/>
    </xf>
    <xf numFmtId="164" fontId="25" fillId="0" borderId="10" xfId="0" applyNumberFormat="1" applyFont="1" applyFill="1" applyBorder="1"/>
    <xf numFmtId="0" fontId="20" fillId="24" borderId="31" xfId="0" applyFont="1" applyFill="1" applyBorder="1"/>
    <xf numFmtId="0" fontId="20" fillId="24" borderId="0" xfId="0" applyFont="1" applyFill="1"/>
    <xf numFmtId="0" fontId="20" fillId="24" borderId="0" xfId="0" applyFont="1" applyFill="1" applyAlignment="1">
      <alignment horizontal="right"/>
    </xf>
    <xf numFmtId="3" fontId="25" fillId="24" borderId="11" xfId="0" applyNumberFormat="1" applyFont="1" applyFill="1" applyBorder="1" applyAlignment="1">
      <alignment horizontal="right"/>
    </xf>
    <xf numFmtId="3" fontId="25" fillId="24" borderId="7" xfId="0" applyNumberFormat="1" applyFont="1" applyFill="1" applyBorder="1" applyAlignment="1">
      <alignment horizontal="right"/>
    </xf>
    <xf numFmtId="3" fontId="25" fillId="24" borderId="2" xfId="0" applyNumberFormat="1" applyFont="1" applyFill="1" applyBorder="1" applyAlignment="1">
      <alignment horizontal="right"/>
    </xf>
    <xf numFmtId="3" fontId="25" fillId="24" borderId="8" xfId="0" applyNumberFormat="1" applyFont="1" applyFill="1" applyBorder="1" applyAlignment="1">
      <alignment horizontal="right"/>
    </xf>
    <xf numFmtId="3" fontId="25" fillId="24" borderId="11" xfId="374" applyNumberFormat="1" applyFont="1" applyFill="1" applyBorder="1" applyAlignment="1">
      <alignment horizontal="right"/>
    </xf>
    <xf numFmtId="3" fontId="25" fillId="24" borderId="8" xfId="374" applyNumberFormat="1" applyFont="1" applyFill="1" applyBorder="1" applyAlignment="1">
      <alignment horizontal="right"/>
    </xf>
    <xf numFmtId="3" fontId="25" fillId="24" borderId="1" xfId="374" applyNumberFormat="1" applyFont="1" applyFill="1" applyBorder="1" applyAlignment="1">
      <alignment horizontal="right"/>
    </xf>
    <xf numFmtId="3" fontId="25" fillId="24" borderId="2" xfId="374" applyNumberFormat="1" applyFont="1" applyFill="1" applyBorder="1" applyAlignment="1">
      <alignment horizontal="right"/>
    </xf>
    <xf numFmtId="0" fontId="20" fillId="24" borderId="32" xfId="0" applyFont="1" applyFill="1" applyBorder="1"/>
    <xf numFmtId="0" fontId="20" fillId="24" borderId="27" xfId="0" applyFont="1" applyFill="1" applyBorder="1"/>
    <xf numFmtId="164" fontId="20" fillId="0" borderId="1" xfId="0" applyNumberFormat="1" applyFont="1" applyFill="1" applyBorder="1" applyAlignment="1">
      <alignment horizontal="right"/>
    </xf>
    <xf numFmtId="0" fontId="23" fillId="0" borderId="0" xfId="0" applyFont="1" applyFill="1" applyAlignment="1">
      <alignment horizontal="left"/>
    </xf>
    <xf numFmtId="0" fontId="20" fillId="0" borderId="11" xfId="0" applyFont="1" applyFill="1" applyBorder="1" applyAlignment="1">
      <alignment horizontal="center" vertical="center" wrapText="1"/>
    </xf>
    <xf numFmtId="0" fontId="19" fillId="0" borderId="31" xfId="0" applyFont="1" applyFill="1" applyBorder="1" applyAlignment="1">
      <alignment horizontal="left" vertical="center" wrapText="1"/>
    </xf>
    <xf numFmtId="164" fontId="20" fillId="0" borderId="1" xfId="0" applyNumberFormat="1" applyFont="1" applyFill="1" applyBorder="1"/>
    <xf numFmtId="0" fontId="20" fillId="0" borderId="0" xfId="0" applyFont="1" applyFill="1" applyAlignment="1">
      <alignment horizontal="left"/>
    </xf>
    <xf numFmtId="165" fontId="20" fillId="0" borderId="0" xfId="0" applyNumberFormat="1" applyFont="1" applyFill="1" applyAlignment="1">
      <alignment horizontal="left"/>
    </xf>
    <xf numFmtId="0" fontId="20" fillId="0" borderId="1" xfId="1063" applyFill="1" applyBorder="1" applyAlignment="1">
      <alignment wrapText="1"/>
    </xf>
    <xf numFmtId="0" fontId="20" fillId="0" borderId="2" xfId="1063" applyFill="1" applyBorder="1" applyAlignment="1">
      <alignment wrapText="1"/>
    </xf>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83" applyNumberFormat="1" applyFill="1" applyBorder="1" applyAlignment="1">
      <alignment horizontal="right"/>
    </xf>
    <xf numFmtId="0" fontId="19" fillId="0" borderId="31" xfId="0" applyFont="1" applyFill="1" applyBorder="1"/>
    <xf numFmtId="3" fontId="27" fillId="0" borderId="0" xfId="1063" applyNumberFormat="1" applyFont="1" applyFill="1" applyAlignment="1">
      <alignment horizontal="right"/>
    </xf>
    <xf numFmtId="166" fontId="20" fillId="0" borderId="1" xfId="665" applyNumberFormat="1" applyFill="1" applyBorder="1" applyAlignment="1">
      <alignment horizontal="right"/>
    </xf>
    <xf numFmtId="3" fontId="27" fillId="0" borderId="1" xfId="368" applyNumberFormat="1" applyFont="1" applyFill="1" applyBorder="1" applyAlignment="1">
      <alignment horizontal="right" vertical="top" wrapText="1"/>
    </xf>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66" fontId="0" fillId="0" borderId="0" xfId="0" applyNumberFormat="1" applyFill="1"/>
    <xf numFmtId="1" fontId="27" fillId="0" borderId="1" xfId="368" applyNumberFormat="1" applyFont="1" applyFill="1" applyBorder="1" applyAlignment="1">
      <alignment horizontal="right" vertical="top" wrapText="1"/>
    </xf>
    <xf numFmtId="3" fontId="25" fillId="24" borderId="1" xfId="0" applyNumberFormat="1" applyFont="1" applyFill="1" applyBorder="1"/>
    <xf numFmtId="3" fontId="28" fillId="24" borderId="1" xfId="0" applyNumberFormat="1" applyFont="1" applyFill="1" applyBorder="1" applyAlignment="1">
      <alignment horizontal="right" vertical="top" wrapText="1"/>
    </xf>
    <xf numFmtId="166" fontId="28" fillId="0" borderId="0" xfId="2" applyNumberFormat="1" applyFont="1" applyFill="1" applyAlignment="1">
      <alignment horizontal="right" vertical="top"/>
    </xf>
    <xf numFmtId="172" fontId="27" fillId="0" borderId="1" xfId="53279" applyNumberFormat="1" applyFont="1" applyFill="1" applyBorder="1" applyAlignment="1">
      <alignment horizontal="right" vertical="top"/>
    </xf>
    <xf numFmtId="172" fontId="27" fillId="0" borderId="1" xfId="1" applyNumberFormat="1" applyFill="1" applyBorder="1" applyAlignment="1">
      <alignment horizontal="right" vertical="top"/>
    </xf>
    <xf numFmtId="172" fontId="27" fillId="0" borderId="1" xfId="53280" applyNumberFormat="1" applyFont="1" applyFill="1" applyBorder="1" applyAlignment="1">
      <alignment horizontal="right" vertical="top"/>
    </xf>
    <xf numFmtId="172" fontId="27" fillId="0" borderId="8" xfId="53280" applyNumberFormat="1" applyFont="1" applyFill="1" applyBorder="1" applyAlignment="1">
      <alignment horizontal="right" vertical="top"/>
    </xf>
    <xf numFmtId="173" fontId="27" fillId="0" borderId="1" xfId="53280" applyNumberFormat="1" applyFont="1" applyFill="1" applyBorder="1" applyAlignment="1">
      <alignment horizontal="right" vertical="top"/>
    </xf>
    <xf numFmtId="172" fontId="25" fillId="24" borderId="2" xfId="0" applyNumberFormat="1" applyFont="1" applyFill="1" applyBorder="1"/>
    <xf numFmtId="165" fontId="27" fillId="0" borderId="1" xfId="53279" applyNumberFormat="1" applyFont="1" applyFill="1" applyBorder="1" applyAlignment="1">
      <alignment horizontal="right" vertical="top"/>
    </xf>
    <xf numFmtId="166" fontId="27" fillId="0" borderId="1" xfId="1" applyNumberFormat="1" applyFill="1" applyBorder="1" applyAlignment="1">
      <alignment horizontal="right" vertical="top"/>
    </xf>
    <xf numFmtId="49" fontId="49" fillId="25" borderId="0" xfId="0" applyNumberFormat="1" applyFont="1" applyFill="1" applyAlignment="1">
      <alignment horizontal="right" vertical="center" wrapText="1"/>
    </xf>
    <xf numFmtId="0" fontId="49" fillId="25" borderId="0" xfId="0" applyFont="1" applyFill="1" applyAlignment="1">
      <alignment horizontal="center" vertical="center" wrapText="1"/>
    </xf>
    <xf numFmtId="0" fontId="50" fillId="25" borderId="0" xfId="0" applyFont="1" applyFill="1" applyAlignment="1">
      <alignment horizontal="left" vertical="center" wrapText="1"/>
    </xf>
    <xf numFmtId="49" fontId="49" fillId="25" borderId="0" xfId="0" applyNumberFormat="1" applyFont="1" applyFill="1" applyAlignment="1">
      <alignment horizontal="center" vertical="center" wrapText="1"/>
    </xf>
    <xf numFmtId="0" fontId="50" fillId="25" borderId="0" xfId="0" applyFont="1" applyFill="1" applyAlignment="1">
      <alignment vertical="center" wrapText="1"/>
    </xf>
    <xf numFmtId="0" fontId="49" fillId="25" borderId="0" xfId="0" applyFont="1" applyFill="1" applyAlignment="1">
      <alignment horizontal="center" vertical="center"/>
    </xf>
    <xf numFmtId="0" fontId="50" fillId="25" borderId="31" xfId="0" applyFont="1" applyFill="1" applyBorder="1" applyAlignment="1">
      <alignment horizontal="center"/>
    </xf>
    <xf numFmtId="0" fontId="50" fillId="25" borderId="0" xfId="0" applyFont="1" applyFill="1" applyAlignment="1">
      <alignment horizontal="center"/>
    </xf>
    <xf numFmtId="0" fontId="50" fillId="25" borderId="33" xfId="0" applyFont="1" applyFill="1" applyBorder="1" applyAlignment="1">
      <alignment horizontal="center"/>
    </xf>
    <xf numFmtId="0" fontId="50" fillId="25" borderId="0" xfId="0" applyFont="1" applyFill="1" applyAlignment="1">
      <alignment horizontal="left"/>
    </xf>
    <xf numFmtId="0" fontId="48" fillId="25" borderId="0" xfId="53313" applyFill="1" applyAlignment="1" applyProtection="1">
      <alignment horizontal="center" vertical="center" wrapText="1"/>
    </xf>
    <xf numFmtId="0" fontId="33" fillId="0" borderId="0" xfId="0" applyFont="1" applyAlignment="1">
      <alignment horizontal="left" vertical="top" wrapText="1"/>
    </xf>
    <xf numFmtId="0" fontId="0" fillId="0" borderId="0" xfId="0" applyAlignment="1">
      <alignment vertical="top"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6"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49" fontId="20" fillId="0" borderId="6" xfId="0" applyNumberFormat="1" applyFont="1" applyFill="1" applyBorder="1" applyAlignment="1">
      <alignment horizontal="center" vertical="top"/>
    </xf>
    <xf numFmtId="49" fontId="20" fillId="0" borderId="3" xfId="0" applyNumberFormat="1" applyFont="1" applyFill="1" applyBorder="1" applyAlignment="1">
      <alignment horizontal="center" vertical="top"/>
    </xf>
    <xf numFmtId="49" fontId="20" fillId="0" borderId="4" xfId="0" applyNumberFormat="1" applyFont="1" applyFill="1" applyBorder="1" applyAlignment="1">
      <alignment horizontal="center" vertical="top"/>
    </xf>
    <xf numFmtId="49" fontId="0" fillId="0" borderId="6"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0" fontId="20" fillId="0" borderId="37" xfId="0" applyFont="1" applyFill="1" applyBorder="1" applyAlignment="1">
      <alignment horizontal="center" wrapText="1"/>
    </xf>
    <xf numFmtId="0" fontId="20" fillId="0" borderId="10" xfId="0" applyFont="1" applyFill="1" applyBorder="1"/>
    <xf numFmtId="0" fontId="20" fillId="0" borderId="35" xfId="0" applyFont="1" applyFill="1" applyBorder="1"/>
    <xf numFmtId="0" fontId="20" fillId="0" borderId="38" xfId="0" applyFont="1" applyFill="1" applyBorder="1"/>
    <xf numFmtId="0" fontId="20" fillId="0" borderId="27" xfId="0" applyFont="1" applyFill="1" applyBorder="1"/>
    <xf numFmtId="0" fontId="20" fillId="0" borderId="36" xfId="0" applyFont="1" applyFill="1" applyBorder="1"/>
    <xf numFmtId="0" fontId="26" fillId="0" borderId="13" xfId="0" applyFont="1" applyFill="1" applyBorder="1" applyAlignment="1">
      <alignment vertical="top" wrapText="1"/>
    </xf>
    <xf numFmtId="0" fontId="0" fillId="0" borderId="14" xfId="0" applyFill="1" applyBorder="1" applyAlignment="1">
      <alignment vertical="top"/>
    </xf>
    <xf numFmtId="0" fontId="0" fillId="0" borderId="15" xfId="0" applyFill="1" applyBorder="1" applyAlignment="1">
      <alignment vertical="top"/>
    </xf>
    <xf numFmtId="0" fontId="20" fillId="0" borderId="10" xfId="0" applyFont="1" applyFill="1" applyBorder="1" applyAlignment="1">
      <alignment horizont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0" fillId="0" borderId="1" xfId="0" applyFill="1" applyBorder="1" applyAlignment="1">
      <alignment horizontal="center" vertical="center"/>
    </xf>
    <xf numFmtId="0" fontId="20" fillId="0" borderId="0" xfId="0" applyFont="1" applyFill="1" applyAlignment="1">
      <alignment horizontal="left" wrapText="1"/>
    </xf>
    <xf numFmtId="0" fontId="20" fillId="0" borderId="1" xfId="0" applyFont="1" applyBorder="1" applyAlignment="1">
      <alignment horizontal="center" vertical="top" wrapText="1"/>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0" fillId="0" borderId="1" xfId="2" applyBorder="1" applyAlignment="1">
      <alignment horizontal="center" vertical="top" wrapText="1"/>
    </xf>
    <xf numFmtId="0" fontId="26" fillId="0" borderId="11" xfId="0" applyFont="1" applyBorder="1" applyAlignment="1">
      <alignment horizontal="center" vertical="top"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 xfId="0" applyFont="1" applyFill="1" applyBorder="1" applyAlignment="1">
      <alignment horizontal="center" vertical="top" wrapText="1"/>
    </xf>
    <xf numFmtId="0" fontId="0" fillId="0" borderId="1" xfId="0" applyFill="1" applyBorder="1"/>
    <xf numFmtId="0" fontId="0" fillId="0" borderId="1" xfId="0" applyFill="1" applyBorder="1" applyAlignment="1">
      <alignment horizontal="center" vertical="top" wrapText="1"/>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20" fillId="0" borderId="34" xfId="0" applyFont="1" applyBorder="1" applyAlignment="1">
      <alignment horizontal="center" vertical="center" wrapText="1"/>
    </xf>
    <xf numFmtId="0" fontId="25" fillId="0" borderId="11" xfId="0" applyFont="1" applyBorder="1" applyAlignment="1">
      <alignment horizontal="center" vertical="center"/>
    </xf>
    <xf numFmtId="0" fontId="0" fillId="0" borderId="1" xfId="0" applyBorder="1" applyAlignment="1">
      <alignment horizontal="center" vertical="top" wrapText="1"/>
    </xf>
    <xf numFmtId="0" fontId="0" fillId="0" borderId="1" xfId="0" applyBorder="1"/>
    <xf numFmtId="0" fontId="26" fillId="0" borderId="3" xfId="0" applyFont="1" applyBorder="1" applyAlignment="1">
      <alignment horizontal="center" vertical="top" wrapText="1"/>
    </xf>
    <xf numFmtId="0" fontId="0" fillId="0" borderId="3" xfId="0" applyBorder="1" applyAlignment="1">
      <alignment horizontal="center" vertical="top" wrapText="1"/>
    </xf>
    <xf numFmtId="0" fontId="20" fillId="0" borderId="3" xfId="0" applyFont="1" applyBorder="1"/>
    <xf numFmtId="0" fontId="20" fillId="0" borderId="4" xfId="0" applyFont="1" applyBorder="1"/>
    <xf numFmtId="0" fontId="0" fillId="0" borderId="3" xfId="0" applyBorder="1"/>
    <xf numFmtId="0" fontId="0" fillId="0" borderId="4" xfId="0" applyBorder="1"/>
    <xf numFmtId="0" fontId="0" fillId="0" borderId="6" xfId="0" applyBorder="1" applyAlignment="1">
      <alignment horizontal="center" vertical="top" wrapText="1"/>
    </xf>
    <xf numFmtId="0" fontId="26" fillId="0" borderId="1" xfId="0" applyFont="1" applyBorder="1" applyAlignment="1">
      <alignment horizontal="center" wrapText="1"/>
    </xf>
    <xf numFmtId="0" fontId="0" fillId="0" borderId="1" xfId="0" applyBorder="1" applyAlignment="1">
      <alignment horizontal="center" wrapText="1"/>
    </xf>
    <xf numFmtId="0" fontId="0" fillId="0" borderId="3" xfId="0" applyFill="1" applyBorder="1"/>
    <xf numFmtId="0" fontId="26" fillId="0" borderId="9" xfId="0" applyFont="1" applyBorder="1"/>
    <xf numFmtId="0" fontId="0" fillId="0" borderId="10" xfId="0" applyBorder="1"/>
    <xf numFmtId="0" fontId="0" fillId="0" borderId="5" xfId="0" applyBorder="1"/>
    <xf numFmtId="0" fontId="20" fillId="0" borderId="0" xfId="0" applyFont="1" applyAlignment="1">
      <alignment horizontal="left" vertical="center" wrapText="1"/>
    </xf>
    <xf numFmtId="0" fontId="20" fillId="0" borderId="13" xfId="0" applyFont="1" applyBorder="1" applyAlignment="1">
      <alignment horizontal="center" vertical="top" wrapText="1"/>
    </xf>
    <xf numFmtId="0" fontId="20" fillId="0" borderId="15" xfId="0" applyFont="1" applyBorder="1" applyAlignment="1">
      <alignment horizontal="center" vertical="top" wrapText="1"/>
    </xf>
    <xf numFmtId="0" fontId="20" fillId="0" borderId="39" xfId="0" applyFont="1" applyBorder="1" applyAlignment="1">
      <alignment horizontal="center" vertical="top" wrapText="1"/>
    </xf>
    <xf numFmtId="0" fontId="0" fillId="0" borderId="40" xfId="0" applyBorder="1"/>
    <xf numFmtId="0" fontId="20" fillId="0" borderId="2" xfId="0" applyFont="1"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1:N191"/>
  <sheetViews>
    <sheetView zoomScale="80" zoomScaleNormal="80" workbookViewId="0">
      <pane ySplit="3" topLeftCell="A73" activePane="bottomLeft" state="frozen"/>
      <selection pane="bottomLeft" activeCell="D3" sqref="D3"/>
    </sheetView>
  </sheetViews>
  <sheetFormatPr baseColWidth="10" defaultColWidth="11.42578125" defaultRowHeight="14.25"/>
  <cols>
    <col min="1" max="1" width="26.140625" style="66" customWidth="1"/>
    <col min="2" max="2" width="36.140625" style="66" customWidth="1"/>
    <col min="3" max="3" width="1.5703125" style="66" customWidth="1"/>
    <col min="4" max="4" width="20.5703125" style="66" customWidth="1"/>
    <col min="5" max="5" width="1.5703125" style="66" customWidth="1"/>
    <col min="6" max="6" width="20.5703125" style="66" customWidth="1"/>
    <col min="7" max="7" width="1.5703125" style="66" customWidth="1"/>
    <col min="8" max="8" width="20.5703125" style="66" customWidth="1"/>
    <col min="9" max="9" width="1.5703125" style="66" customWidth="1"/>
    <col min="10" max="10" width="15.42578125" style="66" bestFit="1" customWidth="1"/>
    <col min="11" max="11" width="1.5703125" style="66" customWidth="1"/>
    <col min="12" max="12" width="14.5703125" style="66" bestFit="1" customWidth="1"/>
    <col min="13" max="13" width="1.5703125" style="66" customWidth="1"/>
    <col min="14" max="14" width="19" style="66" bestFit="1" customWidth="1"/>
    <col min="15" max="16384" width="11.42578125" style="66"/>
  </cols>
  <sheetData>
    <row r="1" spans="1:14" ht="14.25" customHeight="1">
      <c r="A1" s="334" t="s">
        <v>361</v>
      </c>
      <c r="B1" s="334"/>
      <c r="D1" s="67" t="s">
        <v>332</v>
      </c>
      <c r="F1" s="330" t="s">
        <v>333</v>
      </c>
      <c r="G1" s="331"/>
      <c r="H1" s="331"/>
      <c r="I1" s="331"/>
      <c r="J1" s="331"/>
      <c r="K1" s="331"/>
      <c r="L1" s="331"/>
      <c r="M1" s="331"/>
      <c r="N1" s="332"/>
    </row>
    <row r="2" spans="1:14">
      <c r="A2" s="334"/>
      <c r="B2" s="334"/>
    </row>
    <row r="3" spans="1:14" s="68" customFormat="1" ht="50.1" customHeight="1">
      <c r="A3" s="334"/>
      <c r="B3" s="334"/>
      <c r="D3" s="85"/>
      <c r="E3" s="69"/>
      <c r="F3" s="70"/>
      <c r="G3" s="69"/>
      <c r="H3" s="70"/>
      <c r="I3" s="69"/>
      <c r="J3" s="71" t="e">
        <f>IF(D7=1,"Jugendamtstyp 1",IF(D7=2,"Jugendamtstyp 2",IF(D7=3,"Jugendamtstyp 3",IF(D7=4,"Jugendamtstyp 4",IF(D7=5,"Jugendamtstyp 5",IF(D7=6,"Jugendamtstyp 6",IF(D7=7,"Jugendamtstyp 7",IF(D7=8,"Jugendamtstyp 8",IF(D7=9,"Jugendamtstyp 9",IF(D7=10,"Jugendamtstyp 10",""))))))))))</f>
        <v>#N/A</v>
      </c>
      <c r="K3" s="69"/>
      <c r="L3" s="71" t="e">
        <f>IF(D10=1,"Rheinland",IF(D10=2,"Westfalen-Lippe",""))</f>
        <v>#N/A</v>
      </c>
      <c r="M3" s="69"/>
      <c r="N3" s="71" t="s">
        <v>179</v>
      </c>
    </row>
    <row r="5" spans="1:14">
      <c r="A5" s="72" t="s">
        <v>334</v>
      </c>
    </row>
    <row r="7" spans="1:14" ht="12.75" customHeight="1">
      <c r="B7" s="73" t="s">
        <v>335</v>
      </c>
      <c r="D7" s="74" t="e">
        <f>VLOOKUP($D$3,'Tab. 1 Zuordnungstabelle'!$B$6:$G$191,2,FALSE)</f>
        <v>#N/A</v>
      </c>
      <c r="E7" s="75"/>
      <c r="F7" s="74" t="e">
        <f>VLOOKUP($F$3,'Tab. 1 Zuordnungstabelle'!$B$6:$G$191,2,FALSE)</f>
        <v>#N/A</v>
      </c>
      <c r="G7" s="75"/>
      <c r="H7" s="74" t="e">
        <f>VLOOKUP($H$3,'Tab. 1 Zuordnungstabelle'!$B$6:$G$191,2,FALSE)</f>
        <v>#N/A</v>
      </c>
      <c r="I7" s="75"/>
      <c r="J7" s="80" t="s">
        <v>336</v>
      </c>
      <c r="K7" s="75"/>
      <c r="L7" s="80" t="s">
        <v>336</v>
      </c>
      <c r="M7" s="75"/>
      <c r="N7" s="80" t="s">
        <v>336</v>
      </c>
    </row>
    <row r="8" spans="1:14" ht="12.75" customHeight="1">
      <c r="B8" s="73" t="s">
        <v>357</v>
      </c>
      <c r="D8" s="74" t="e">
        <f>VLOOKUP($D$3,'Tab. 1 Zuordnungstabelle'!$B$6:$G$191,3,FALSE)</f>
        <v>#N/A</v>
      </c>
      <c r="E8" s="75"/>
      <c r="F8" s="74" t="e">
        <f>VLOOKUP($F$3,'Tab. 1 Zuordnungstabelle'!$B$6:$G$191,3,FALSE)</f>
        <v>#N/A</v>
      </c>
      <c r="G8" s="75"/>
      <c r="H8" s="74" t="e">
        <f>VLOOKUP($H$3,'Tab. 1 Zuordnungstabelle'!$B$6:$G$191,3,FALSE)</f>
        <v>#N/A</v>
      </c>
      <c r="I8" s="75"/>
      <c r="J8" s="80" t="s">
        <v>336</v>
      </c>
      <c r="K8" s="75"/>
      <c r="L8" s="80" t="s">
        <v>336</v>
      </c>
      <c r="M8" s="75"/>
      <c r="N8" s="80" t="s">
        <v>336</v>
      </c>
    </row>
    <row r="9" spans="1:14" ht="12.75" customHeight="1">
      <c r="B9" s="73" t="s">
        <v>337</v>
      </c>
      <c r="D9" s="74" t="e">
        <f>VLOOKUP($D$3,'Tab. 1 Zuordnungstabelle'!$B$6:$G$191,4,FALSE)</f>
        <v>#N/A</v>
      </c>
      <c r="E9" s="75"/>
      <c r="F9" s="74" t="e">
        <f>VLOOKUP($F$3,'Tab. 1 Zuordnungstabelle'!$B$6:$G$191,4,FALSE)</f>
        <v>#N/A</v>
      </c>
      <c r="G9" s="75"/>
      <c r="H9" s="74" t="e">
        <f>VLOOKUP($H$3,'Tab. 1 Zuordnungstabelle'!$B$6:$G$191,4,FALSE)</f>
        <v>#N/A</v>
      </c>
      <c r="I9" s="75"/>
      <c r="J9" s="80" t="s">
        <v>336</v>
      </c>
      <c r="K9" s="75"/>
      <c r="L9" s="80" t="s">
        <v>336</v>
      </c>
      <c r="M9" s="75"/>
      <c r="N9" s="80" t="s">
        <v>336</v>
      </c>
    </row>
    <row r="10" spans="1:14" ht="12.75" customHeight="1">
      <c r="B10" s="73" t="s">
        <v>223</v>
      </c>
      <c r="D10" s="74" t="e">
        <f>VLOOKUP($D$3,'Tab. 1 Zuordnungstabelle'!$B$6:$G$191,5,FALSE)</f>
        <v>#N/A</v>
      </c>
      <c r="E10" s="75"/>
      <c r="F10" s="74" t="e">
        <f>VLOOKUP($F$3,'Tab. 1 Zuordnungstabelle'!$B$6:$G$191,5,FALSE)</f>
        <v>#N/A</v>
      </c>
      <c r="G10" s="75"/>
      <c r="H10" s="74" t="e">
        <f>VLOOKUP($H$3,'Tab. 1 Zuordnungstabelle'!$B$6:$G$191,5,FALSE)</f>
        <v>#N/A</v>
      </c>
      <c r="I10" s="75"/>
      <c r="J10" s="80" t="s">
        <v>336</v>
      </c>
      <c r="K10" s="75"/>
      <c r="L10" s="80" t="s">
        <v>336</v>
      </c>
      <c r="M10" s="75"/>
      <c r="N10" s="80" t="s">
        <v>336</v>
      </c>
    </row>
    <row r="13" spans="1:14">
      <c r="A13" s="333" t="s">
        <v>401</v>
      </c>
      <c r="B13" s="333"/>
      <c r="C13" s="333"/>
      <c r="D13" s="333"/>
      <c r="E13" s="333"/>
      <c r="F13" s="333"/>
      <c r="G13" s="333"/>
      <c r="H13" s="333"/>
      <c r="I13" s="333"/>
      <c r="J13" s="333"/>
      <c r="K13" s="333"/>
      <c r="L13" s="333"/>
      <c r="M13" s="333"/>
      <c r="N13" s="333"/>
    </row>
    <row r="15" spans="1:14">
      <c r="B15" s="76" t="s">
        <v>170</v>
      </c>
      <c r="D15" s="77" t="e">
        <f>VLOOKUP(D$3,'Tab 2. Bevölkerung'!$E$197:$Z$395,2,FALSE)</f>
        <v>#N/A</v>
      </c>
      <c r="F15" s="77" t="e">
        <f>VLOOKUP(F$3,'Tab 2. Bevölkerung'!$E$197:$Z$395,2,FALSE)</f>
        <v>#N/A</v>
      </c>
      <c r="H15" s="77" t="e">
        <f>VLOOKUP(H$3,'Tab 2. Bevölkerung'!$E$197:$Z$395,2,FALSE)</f>
        <v>#N/A</v>
      </c>
      <c r="J15" s="77" t="e">
        <f>VLOOKUP(J$3,'Tab 2. Bevölkerung'!$E$197:$Z$395,2,FALSE)</f>
        <v>#N/A</v>
      </c>
      <c r="L15" s="77" t="e">
        <f>VLOOKUP(L$3,'Tab 2. Bevölkerung'!$E$197:$Z$395,2,FALSE)</f>
        <v>#N/A</v>
      </c>
      <c r="N15" s="77">
        <f>VLOOKUP(N$3,'Tab 2. Bevölkerung'!$E$197:$Z$395,2,FALSE)</f>
        <v>3580340</v>
      </c>
    </row>
    <row r="17" spans="1:14">
      <c r="A17" s="325" t="s">
        <v>171</v>
      </c>
      <c r="B17" s="78" t="s">
        <v>172</v>
      </c>
      <c r="D17" s="77" t="e">
        <f>VLOOKUP(D$3,'Tab 2. Bevölkerung'!$E$197:$Z$395,3,FALSE)</f>
        <v>#N/A</v>
      </c>
      <c r="F17" s="77" t="e">
        <f>VLOOKUP(F$3,'Tab 2. Bevölkerung'!$E$197:$Z$395,3,FALSE)</f>
        <v>#N/A</v>
      </c>
      <c r="H17" s="77" t="e">
        <f>VLOOKUP(H$3,'Tab 2. Bevölkerung'!$E$197:$Z$395,3,FALSE)</f>
        <v>#N/A</v>
      </c>
      <c r="J17" s="77" t="e">
        <f>VLOOKUP(J$3,'Tab 2. Bevölkerung'!$E$197:$Z$395,3,FALSE)</f>
        <v>#N/A</v>
      </c>
      <c r="L17" s="77" t="e">
        <f>VLOOKUP(L$3,'Tab 2. Bevölkerung'!$E$197:$Z$395,3,FALSE)</f>
        <v>#N/A</v>
      </c>
      <c r="N17" s="77">
        <f>VLOOKUP(N$3,'Tab 2. Bevölkerung'!$E$197:$Z$395,3,FALSE)</f>
        <v>518886</v>
      </c>
    </row>
    <row r="18" spans="1:14">
      <c r="A18" s="325"/>
      <c r="B18" s="78" t="s">
        <v>173</v>
      </c>
      <c r="D18" s="77" t="e">
        <f>VLOOKUP(D$3,'Tab 2. Bevölkerung'!$E$197:$Z$395,4,FALSE)</f>
        <v>#N/A</v>
      </c>
      <c r="F18" s="77" t="e">
        <f>VLOOKUP(F$3,'Tab 2. Bevölkerung'!$E$197:$Z$395,4,FALSE)</f>
        <v>#N/A</v>
      </c>
      <c r="H18" s="77" t="e">
        <f>VLOOKUP(H$3,'Tab 2. Bevölkerung'!$E$197:$Z$395,4,FALSE)</f>
        <v>#N/A</v>
      </c>
      <c r="J18" s="77" t="e">
        <f>VLOOKUP(J$3,'Tab 2. Bevölkerung'!$E$197:$Z$395,4,FALSE)</f>
        <v>#N/A</v>
      </c>
      <c r="L18" s="77" t="e">
        <f>VLOOKUP(L$3,'Tab 2. Bevölkerung'!$E$197:$Z$395,4,FALSE)</f>
        <v>#N/A</v>
      </c>
      <c r="N18" s="77">
        <f>VLOOKUP(N$3,'Tab 2. Bevölkerung'!$E$197:$Z$395,4,FALSE)</f>
        <v>532635</v>
      </c>
    </row>
    <row r="19" spans="1:14">
      <c r="A19" s="325"/>
      <c r="B19" s="78" t="s">
        <v>174</v>
      </c>
      <c r="D19" s="77" t="e">
        <f>VLOOKUP(D$3,'Tab 2. Bevölkerung'!$E$197:$Z$395,5,FALSE)</f>
        <v>#N/A</v>
      </c>
      <c r="F19" s="77" t="e">
        <f>VLOOKUP(F$3,'Tab 2. Bevölkerung'!$E$197:$Z$395,5,FALSE)</f>
        <v>#N/A</v>
      </c>
      <c r="H19" s="77" t="e">
        <f>VLOOKUP(H$3,'Tab 2. Bevölkerung'!$E$197:$Z$395,5,FALSE)</f>
        <v>#N/A</v>
      </c>
      <c r="J19" s="77" t="e">
        <f>VLOOKUP(J$3,'Tab 2. Bevölkerung'!$E$197:$Z$395,5,FALSE)</f>
        <v>#N/A</v>
      </c>
      <c r="L19" s="77" t="e">
        <f>VLOOKUP(L$3,'Tab 2. Bevölkerung'!$E$197:$Z$395,5,FALSE)</f>
        <v>#N/A</v>
      </c>
      <c r="N19" s="77">
        <f>VLOOKUP(N$3,'Tab 2. Bevölkerung'!$E$197:$Z$395,5,FALSE)</f>
        <v>667244</v>
      </c>
    </row>
    <row r="20" spans="1:14">
      <c r="A20" s="325"/>
      <c r="B20" s="78" t="s">
        <v>175</v>
      </c>
      <c r="D20" s="77" t="e">
        <f>VLOOKUP(D$3,'Tab 2. Bevölkerung'!$E$197:$Z$395,6,FALSE)</f>
        <v>#N/A</v>
      </c>
      <c r="F20" s="77" t="e">
        <f>VLOOKUP(F$3,'Tab 2. Bevölkerung'!$E$197:$Z$395,6,FALSE)</f>
        <v>#N/A</v>
      </c>
      <c r="H20" s="77" t="e">
        <f>VLOOKUP(H$3,'Tab 2. Bevölkerung'!$E$197:$Z$395,6,FALSE)</f>
        <v>#N/A</v>
      </c>
      <c r="J20" s="77" t="e">
        <f>VLOOKUP(J$3,'Tab 2. Bevölkerung'!$E$197:$Z$395,6,FALSE)</f>
        <v>#N/A</v>
      </c>
      <c r="L20" s="77" t="e">
        <f>VLOOKUP(L$3,'Tab 2. Bevölkerung'!$E$197:$Z$395,6,FALSE)</f>
        <v>#N/A</v>
      </c>
      <c r="N20" s="77">
        <f>VLOOKUP(N$3,'Tab 2. Bevölkerung'!$E$197:$Z$395,6,FALSE)</f>
        <v>652087</v>
      </c>
    </row>
    <row r="21" spans="1:14">
      <c r="A21" s="325"/>
      <c r="B21" s="78" t="s">
        <v>176</v>
      </c>
      <c r="D21" s="77" t="e">
        <f>VLOOKUP(D$3,'Tab 2. Bevölkerung'!$E$197:$Z$395,7,FALSE)</f>
        <v>#N/A</v>
      </c>
      <c r="F21" s="77" t="e">
        <f>VLOOKUP(F$3,'Tab 2. Bevölkerung'!$E$197:$Z$395,7,FALSE)</f>
        <v>#N/A</v>
      </c>
      <c r="H21" s="77" t="e">
        <f>VLOOKUP(H$3,'Tab 2. Bevölkerung'!$E$197:$Z$395,7,FALSE)</f>
        <v>#N/A</v>
      </c>
      <c r="J21" s="77" t="e">
        <f>VLOOKUP(J$3,'Tab 2. Bevölkerung'!$E$197:$Z$395,7,FALSE)</f>
        <v>#N/A</v>
      </c>
      <c r="L21" s="77" t="e">
        <f>VLOOKUP(L$3,'Tab 2. Bevölkerung'!$E$197:$Z$395,7,FALSE)</f>
        <v>#N/A</v>
      </c>
      <c r="N21" s="77">
        <f>VLOOKUP(N$3,'Tab 2. Bevölkerung'!$E$197:$Z$395,7,FALSE)</f>
        <v>669880</v>
      </c>
    </row>
    <row r="22" spans="1:14">
      <c r="A22" s="325"/>
      <c r="B22" s="78" t="s">
        <v>338</v>
      </c>
      <c r="D22" s="77" t="e">
        <f>VLOOKUP(D$3,'Tab 2. Bevölkerung'!$E$197:$Z$395,8,FALSE)</f>
        <v>#N/A</v>
      </c>
      <c r="F22" s="77" t="e">
        <f>VLOOKUP(F$3,'Tab 2. Bevölkerung'!$E$197:$Z$395,8,FALSE)</f>
        <v>#N/A</v>
      </c>
      <c r="H22" s="77" t="e">
        <f>VLOOKUP(H$3,'Tab 2. Bevölkerung'!$E$197:$Z$395,8,FALSE)</f>
        <v>#N/A</v>
      </c>
      <c r="J22" s="77" t="e">
        <f>VLOOKUP(J$3,'Tab 2. Bevölkerung'!$E$197:$Z$395,8,FALSE)</f>
        <v>#N/A</v>
      </c>
      <c r="L22" s="77" t="e">
        <f>VLOOKUP(L$3,'Tab 2. Bevölkerung'!$E$197:$Z$395,8,FALSE)</f>
        <v>#N/A</v>
      </c>
      <c r="N22" s="77">
        <f>VLOOKUP(N$3,'Tab 2. Bevölkerung'!$E$197:$Z$395,8,FALSE)</f>
        <v>539608</v>
      </c>
    </row>
    <row r="24" spans="1:14">
      <c r="A24" s="325" t="s">
        <v>193</v>
      </c>
      <c r="B24" s="78" t="s">
        <v>192</v>
      </c>
      <c r="D24" s="77" t="e">
        <f>VLOOKUP(D$3,'Tab 2. Bevölkerung'!$E$197:$Z$395,9,FALSE)</f>
        <v>#N/A</v>
      </c>
      <c r="F24" s="77" t="e">
        <f>VLOOKUP(F$3,'Tab 2. Bevölkerung'!$E$197:$Z$395,9,FALSE)</f>
        <v>#N/A</v>
      </c>
      <c r="H24" s="77" t="e">
        <f>VLOOKUP(H$3,'Tab 2. Bevölkerung'!$E$197:$Z$395,9,FALSE)</f>
        <v>#N/A</v>
      </c>
      <c r="J24" s="77" t="e">
        <f>VLOOKUP(J$3,'Tab 2. Bevölkerung'!$E$197:$Z$395,9,FALSE)</f>
        <v>#N/A</v>
      </c>
      <c r="L24" s="77" t="e">
        <f>VLOOKUP(L$3,'Tab 2. Bevölkerung'!$E$197:$Z$395,9,FALSE)</f>
        <v>#N/A</v>
      </c>
      <c r="N24" s="77">
        <f>VLOOKUP(N$3,'Tab 2. Bevölkerung'!$E$197:$Z$395,9,FALSE)</f>
        <v>1051521</v>
      </c>
    </row>
    <row r="25" spans="1:14">
      <c r="A25" s="325"/>
      <c r="B25" s="78" t="s">
        <v>190</v>
      </c>
      <c r="D25" s="77" t="e">
        <f>VLOOKUP(D$3,'Tab 2. Bevölkerung'!$E$197:$Z$395,10,FALSE)</f>
        <v>#N/A</v>
      </c>
      <c r="F25" s="77" t="e">
        <f>VLOOKUP(F$3,'Tab 2. Bevölkerung'!$E$197:$Z$395,10,FALSE)</f>
        <v>#N/A</v>
      </c>
      <c r="H25" s="77" t="e">
        <f>VLOOKUP(H$3,'Tab 2. Bevölkerung'!$E$197:$Z$395,10,FALSE)</f>
        <v>#N/A</v>
      </c>
      <c r="J25" s="77" t="e">
        <f>VLOOKUP(J$3,'Tab 2. Bevölkerung'!$E$197:$Z$395,10,FALSE)</f>
        <v>#N/A</v>
      </c>
      <c r="L25" s="77" t="e">
        <f>VLOOKUP(L$3,'Tab 2. Bevölkerung'!$E$197:$Z$395,10,FALSE)</f>
        <v>#N/A</v>
      </c>
      <c r="N25" s="77">
        <f>VLOOKUP(N$3,'Tab 2. Bevölkerung'!$E$197:$Z$395,10,FALSE)</f>
        <v>1718765</v>
      </c>
    </row>
    <row r="26" spans="1:14">
      <c r="A26" s="325"/>
      <c r="B26" s="78" t="s">
        <v>191</v>
      </c>
      <c r="D26" s="77" t="e">
        <f>VLOOKUP(D$3,'Tab 2. Bevölkerung'!$E$197:$Z$395,11,FALSE)</f>
        <v>#N/A</v>
      </c>
      <c r="F26" s="77" t="e">
        <f>VLOOKUP(F$3,'Tab 2. Bevölkerung'!$E$197:$Z$395,11,FALSE)</f>
        <v>#N/A</v>
      </c>
      <c r="H26" s="77" t="e">
        <f>VLOOKUP(H$3,'Tab 2. Bevölkerung'!$E$197:$Z$395,11,FALSE)</f>
        <v>#N/A</v>
      </c>
      <c r="J26" s="77" t="e">
        <f>VLOOKUP(J$3,'Tab 2. Bevölkerung'!$E$197:$Z$395,11,FALSE)</f>
        <v>#N/A</v>
      </c>
      <c r="L26" s="77" t="e">
        <f>VLOOKUP(L$3,'Tab 2. Bevölkerung'!$E$197:$Z$395,11,FALSE)</f>
        <v>#N/A</v>
      </c>
      <c r="N26" s="77">
        <f>VLOOKUP(N$3,'Tab 2. Bevölkerung'!$E$197:$Z$395,11,FALSE)</f>
        <v>1861575</v>
      </c>
    </row>
    <row r="28" spans="1:14">
      <c r="A28" s="325" t="s">
        <v>4</v>
      </c>
      <c r="B28" s="78" t="s">
        <v>283</v>
      </c>
      <c r="D28" s="77" t="e">
        <f>VLOOKUP(D$3,'Tab 2. Bevölkerung'!$E$197:$Z$395,12,FALSE)</f>
        <v>#N/A</v>
      </c>
      <c r="F28" s="77" t="e">
        <f>VLOOKUP(F$3,'Tab 2. Bevölkerung'!$E$197:$Z$395,12,FALSE)</f>
        <v>#N/A</v>
      </c>
      <c r="H28" s="77" t="e">
        <f>VLOOKUP(H$3,'Tab 2. Bevölkerung'!$E$197:$Z$395,12,FALSE)</f>
        <v>#N/A</v>
      </c>
      <c r="J28" s="77" t="e">
        <f>VLOOKUP(J$3,'Tab 2. Bevölkerung'!$E$197:$Z$395,12,FALSE)</f>
        <v>#N/A</v>
      </c>
      <c r="L28" s="77" t="e">
        <f>VLOOKUP(L$3,'Tab 2. Bevölkerung'!$E$197:$Z$395,12,FALSE)</f>
        <v>#N/A</v>
      </c>
      <c r="N28" s="77">
        <f>VLOOKUP(N$3,'Tab 2. Bevölkerung'!$E$197:$Z$395,12,FALSE)</f>
        <v>1845287</v>
      </c>
    </row>
    <row r="29" spans="1:14">
      <c r="A29" s="325"/>
      <c r="B29" s="78" t="s">
        <v>178</v>
      </c>
      <c r="D29" s="77" t="e">
        <f>VLOOKUP(D$3,'Tab 2. Bevölkerung'!$E$197:$Z$395,13,FALSE)</f>
        <v>#N/A</v>
      </c>
      <c r="F29" s="77" t="e">
        <f>VLOOKUP(F$3,'Tab 2. Bevölkerung'!$E$197:$Z$395,13,FALSE)</f>
        <v>#N/A</v>
      </c>
      <c r="H29" s="77" t="e">
        <f>VLOOKUP(H$3,'Tab 2. Bevölkerung'!$E$197:$Z$395,13,FALSE)</f>
        <v>#N/A</v>
      </c>
      <c r="J29" s="77" t="e">
        <f>VLOOKUP(J$3,'Tab 2. Bevölkerung'!$E$197:$Z$395,13,FALSE)</f>
        <v>#N/A</v>
      </c>
      <c r="L29" s="77" t="e">
        <f>VLOOKUP(L$3,'Tab 2. Bevölkerung'!$E$197:$Z$395,13,FALSE)</f>
        <v>#N/A</v>
      </c>
      <c r="N29" s="77">
        <f>VLOOKUP(N$3,'Tab 2. Bevölkerung'!$E$197:$Z$395,13,FALSE)</f>
        <v>1735053</v>
      </c>
    </row>
    <row r="30" spans="1:14">
      <c r="A30" s="325"/>
      <c r="B30" s="78" t="s">
        <v>339</v>
      </c>
      <c r="D30" s="77" t="e">
        <f>VLOOKUP(D$3,'Tab 2. Bevölkerung'!$E$197:$Z$395,14,FALSE)</f>
        <v>#N/A</v>
      </c>
      <c r="F30" s="77" t="e">
        <f>VLOOKUP(F$3,'Tab 2. Bevölkerung'!$E$197:$Z$395,14,FALSE)</f>
        <v>#N/A</v>
      </c>
      <c r="H30" s="77" t="e">
        <f>VLOOKUP(H$3,'Tab 2. Bevölkerung'!$E$197:$Z$395,14,FALSE)</f>
        <v>#N/A</v>
      </c>
      <c r="J30" s="77" t="e">
        <f>VLOOKUP(J$3,'Tab 2. Bevölkerung'!$E$197:$Z$395,14,FALSE)</f>
        <v>#N/A</v>
      </c>
      <c r="L30" s="77" t="e">
        <f>VLOOKUP(L$3,'Tab 2. Bevölkerung'!$E$197:$Z$395,14,FALSE)</f>
        <v>#N/A</v>
      </c>
      <c r="N30" s="77">
        <f>VLOOKUP(N$3,'Tab 2. Bevölkerung'!$E$197:$Z$395,14,FALSE)</f>
        <v>343648</v>
      </c>
    </row>
    <row r="31" spans="1:14">
      <c r="A31" s="325"/>
      <c r="B31" s="78" t="s">
        <v>340</v>
      </c>
      <c r="D31" s="77" t="e">
        <f>VLOOKUP(D$3,'Tab 2. Bevölkerung'!$E$197:$Z$395,15,FALSE)</f>
        <v>#N/A</v>
      </c>
      <c r="F31" s="77" t="e">
        <f>VLOOKUP(F$3,'Tab 2. Bevölkerung'!$E$197:$Z$395,15,FALSE)</f>
        <v>#N/A</v>
      </c>
      <c r="H31" s="77" t="e">
        <f>VLOOKUP(H$3,'Tab 2. Bevölkerung'!$E$197:$Z$395,15,FALSE)</f>
        <v>#N/A</v>
      </c>
      <c r="J31" s="77" t="e">
        <f>VLOOKUP(J$3,'Tab 2. Bevölkerung'!$E$197:$Z$395,15,FALSE)</f>
        <v>#N/A</v>
      </c>
      <c r="L31" s="77" t="e">
        <f>VLOOKUP(L$3,'Tab 2. Bevölkerung'!$E$197:$Z$395,15,FALSE)</f>
        <v>#N/A</v>
      </c>
      <c r="N31" s="77">
        <f>VLOOKUP(N$3,'Tab 2. Bevölkerung'!$E$197:$Z$395,15,FALSE)</f>
        <v>323596</v>
      </c>
    </row>
    <row r="32" spans="1:14">
      <c r="A32" s="325"/>
      <c r="B32" s="78" t="s">
        <v>341</v>
      </c>
      <c r="D32" s="77" t="e">
        <f>VLOOKUP(D$3,'Tab 2. Bevölkerung'!$E$197:$Z$395,16,FALSE)</f>
        <v>#N/A</v>
      </c>
      <c r="F32" s="77" t="e">
        <f>VLOOKUP(F$3,'Tab 2. Bevölkerung'!$E$197:$Z$395,16,FALSE)</f>
        <v>#N/A</v>
      </c>
      <c r="H32" s="77" t="e">
        <f>VLOOKUP(H$3,'Tab 2. Bevölkerung'!$E$197:$Z$395,16,FALSE)</f>
        <v>#N/A</v>
      </c>
      <c r="J32" s="77" t="e">
        <f>VLOOKUP(J$3,'Tab 2. Bevölkerung'!$E$197:$Z$395,16,FALSE)</f>
        <v>#N/A</v>
      </c>
      <c r="L32" s="77" t="e">
        <f>VLOOKUP(L$3,'Tab 2. Bevölkerung'!$E$197:$Z$395,16,FALSE)</f>
        <v>#N/A</v>
      </c>
      <c r="N32" s="77">
        <f>VLOOKUP(N$3,'Tab 2. Bevölkerung'!$E$197:$Z$395,16,FALSE)</f>
        <v>961224</v>
      </c>
    </row>
    <row r="33" spans="1:14">
      <c r="A33" s="325"/>
      <c r="B33" s="78" t="s">
        <v>342</v>
      </c>
      <c r="D33" s="77" t="e">
        <f>VLOOKUP(D$3,'Tab 2. Bevölkerung'!$E$197:$Z$395,17,FALSE)</f>
        <v>#N/A</v>
      </c>
      <c r="F33" s="77" t="e">
        <f>VLOOKUP(F$3,'Tab 2. Bevölkerung'!$E$197:$Z$395,17,FALSE)</f>
        <v>#N/A</v>
      </c>
      <c r="H33" s="77" t="e">
        <f>VLOOKUP(H$3,'Tab 2. Bevölkerung'!$E$197:$Z$395,17,FALSE)</f>
        <v>#N/A</v>
      </c>
      <c r="J33" s="77" t="e">
        <f>VLOOKUP(J$3,'Tab 2. Bevölkerung'!$E$197:$Z$395,17,FALSE)</f>
        <v>#N/A</v>
      </c>
      <c r="L33" s="77" t="e">
        <f>VLOOKUP(L$3,'Tab 2. Bevölkerung'!$E$197:$Z$395,17,FALSE)</f>
        <v>#N/A</v>
      </c>
      <c r="N33" s="77">
        <f>VLOOKUP(N$3,'Tab 2. Bevölkerung'!$E$197:$Z$395,17,FALSE)</f>
        <v>900351</v>
      </c>
    </row>
    <row r="34" spans="1:14">
      <c r="A34" s="325"/>
      <c r="B34" s="78" t="s">
        <v>343</v>
      </c>
      <c r="D34" s="77" t="e">
        <f>VLOOKUP(D$3,'Tab 2. Bevölkerung'!$E$197:$Z$395,18,FALSE)</f>
        <v>#N/A</v>
      </c>
      <c r="F34" s="77" t="e">
        <f>VLOOKUP(F$3,'Tab 2. Bevölkerung'!$E$197:$Z$395,18,FALSE)</f>
        <v>#N/A</v>
      </c>
      <c r="H34" s="77" t="e">
        <f>VLOOKUP(H$3,'Tab 2. Bevölkerung'!$E$197:$Z$395,18,FALSE)</f>
        <v>#N/A</v>
      </c>
      <c r="J34" s="77" t="e">
        <f>VLOOKUP(J$3,'Tab 2. Bevölkerung'!$E$197:$Z$395,18,FALSE)</f>
        <v>#N/A</v>
      </c>
      <c r="L34" s="77" t="e">
        <f>VLOOKUP(L$3,'Tab 2. Bevölkerung'!$E$197:$Z$395,18,FALSE)</f>
        <v>#N/A</v>
      </c>
      <c r="N34" s="77">
        <f>VLOOKUP(N$3,'Tab 2. Bevölkerung'!$E$197:$Z$395,18,FALSE)</f>
        <v>1304872</v>
      </c>
    </row>
    <row r="35" spans="1:14">
      <c r="A35" s="325"/>
      <c r="B35" s="78" t="s">
        <v>344</v>
      </c>
      <c r="D35" s="77" t="e">
        <f>VLOOKUP(D$3,'Tab 2. Bevölkerung'!$E$197:$Z$395,19,FALSE)</f>
        <v>#N/A</v>
      </c>
      <c r="F35" s="77" t="e">
        <f>VLOOKUP(F$3,'Tab 2. Bevölkerung'!$E$197:$Z$395,19,FALSE)</f>
        <v>#N/A</v>
      </c>
      <c r="H35" s="77" t="e">
        <f>VLOOKUP(H$3,'Tab 2. Bevölkerung'!$E$197:$Z$395,19,FALSE)</f>
        <v>#N/A</v>
      </c>
      <c r="J35" s="77" t="e">
        <f>VLOOKUP(J$3,'Tab 2. Bevölkerung'!$E$197:$Z$395,19,FALSE)</f>
        <v>#N/A</v>
      </c>
      <c r="L35" s="77" t="e">
        <f>VLOOKUP(L$3,'Tab 2. Bevölkerung'!$E$197:$Z$395,19,FALSE)</f>
        <v>#N/A</v>
      </c>
      <c r="N35" s="77">
        <f>VLOOKUP(N$3,'Tab 2. Bevölkerung'!$E$197:$Z$395,19,FALSE)</f>
        <v>1223947</v>
      </c>
    </row>
    <row r="37" spans="1:14">
      <c r="A37" s="329" t="s">
        <v>1</v>
      </c>
      <c r="B37" s="78" t="s">
        <v>199</v>
      </c>
      <c r="D37" s="77" t="e">
        <f>VLOOKUP(D$3,'Tab 2. Bevölkerung'!$E$197:$Z$395,20,FALSE)</f>
        <v>#N/A</v>
      </c>
      <c r="F37" s="77" t="e">
        <f>VLOOKUP(F$3,'Tab 2. Bevölkerung'!$E$197:$Z$395,20,FALSE)</f>
        <v>#N/A</v>
      </c>
      <c r="H37" s="77" t="e">
        <f>VLOOKUP(H$3,'Tab 2. Bevölkerung'!$E$197:$Z$395,20,FALSE)</f>
        <v>#N/A</v>
      </c>
      <c r="J37" s="77" t="e">
        <f>VLOOKUP(J$3,'Tab 2. Bevölkerung'!$E$197:$Z$395,20,FALSE)</f>
        <v>#N/A</v>
      </c>
      <c r="L37" s="77" t="e">
        <f>VLOOKUP(L$3,'Tab 2. Bevölkerung'!$E$197:$Z$395,20,FALSE)</f>
        <v>#N/A</v>
      </c>
      <c r="N37" s="77">
        <f>VLOOKUP(N$3,'Tab 2. Bevölkerung'!$E$197:$Z$395,20,FALSE)</f>
        <v>2528819</v>
      </c>
    </row>
    <row r="38" spans="1:14">
      <c r="A38" s="329"/>
      <c r="B38" s="78" t="s">
        <v>202</v>
      </c>
      <c r="D38" s="77" t="e">
        <f>VLOOKUP(D$3,'Tab 2. Bevölkerung'!$E$197:$Z$395,21,FALSE)</f>
        <v>#N/A</v>
      </c>
      <c r="F38" s="77" t="e">
        <f>VLOOKUP(F$3,'Tab 2. Bevölkerung'!$E$197:$Z$395,21,FALSE)</f>
        <v>#N/A</v>
      </c>
      <c r="H38" s="77" t="e">
        <f>VLOOKUP(H$3,'Tab 2. Bevölkerung'!$E$197:$Z$395,21,FALSE)</f>
        <v>#N/A</v>
      </c>
      <c r="J38" s="77" t="e">
        <f>VLOOKUP(J$3,'Tab 2. Bevölkerung'!$E$197:$Z$395,21,FALSE)</f>
        <v>#N/A</v>
      </c>
      <c r="L38" s="77" t="e">
        <f>VLOOKUP(L$3,'Tab 2. Bevölkerung'!$E$197:$Z$395,21,FALSE)</f>
        <v>#N/A</v>
      </c>
      <c r="N38" s="77">
        <f>VLOOKUP(N$3,'Tab 2. Bevölkerung'!$E$197:$Z$395,21,FALSE)</f>
        <v>667244</v>
      </c>
    </row>
    <row r="39" spans="1:14">
      <c r="A39" s="329"/>
      <c r="B39" s="78" t="s">
        <v>191</v>
      </c>
      <c r="D39" s="77" t="e">
        <f>VLOOKUP(D$3,'Tab 2. Bevölkerung'!$E$197:$Z$395,22,FALSE)</f>
        <v>#N/A</v>
      </c>
      <c r="F39" s="77" t="e">
        <f>VLOOKUP(F$3,'Tab 2. Bevölkerung'!$E$197:$Z$395,22,FALSE)</f>
        <v>#N/A</v>
      </c>
      <c r="H39" s="77" t="e">
        <f>VLOOKUP(H$3,'Tab 2. Bevölkerung'!$E$197:$Z$395,22,FALSE)</f>
        <v>#N/A</v>
      </c>
      <c r="J39" s="77" t="e">
        <f>VLOOKUP(J$3,'Tab 2. Bevölkerung'!$E$197:$Z$395,22,FALSE)</f>
        <v>#N/A</v>
      </c>
      <c r="L39" s="77" t="e">
        <f>VLOOKUP(L$3,'Tab 2. Bevölkerung'!$E$197:$Z$395,22,FALSE)</f>
        <v>#N/A</v>
      </c>
      <c r="N39" s="77">
        <f>VLOOKUP(N$3,'Tab 2. Bevölkerung'!$E$197:$Z$395,22,FALSE)</f>
        <v>1861575</v>
      </c>
    </row>
    <row r="42" spans="1:14" ht="14.25" customHeight="1">
      <c r="A42" s="326" t="s">
        <v>402</v>
      </c>
      <c r="B42" s="326"/>
      <c r="C42" s="326"/>
      <c r="D42" s="326"/>
      <c r="E42" s="326"/>
      <c r="F42" s="326"/>
      <c r="G42" s="326"/>
      <c r="H42" s="326"/>
      <c r="I42" s="326"/>
      <c r="J42" s="326"/>
      <c r="K42" s="326"/>
      <c r="L42" s="326"/>
      <c r="M42" s="326"/>
      <c r="N42" s="326"/>
    </row>
    <row r="43" spans="1:14">
      <c r="A43" s="326"/>
      <c r="B43" s="326"/>
      <c r="C43" s="326"/>
      <c r="D43" s="326"/>
      <c r="E43" s="326"/>
      <c r="F43" s="326"/>
      <c r="G43" s="326"/>
      <c r="H43" s="326"/>
      <c r="I43" s="326"/>
      <c r="J43" s="326"/>
      <c r="K43" s="326"/>
      <c r="L43" s="326"/>
      <c r="M43" s="326"/>
      <c r="N43" s="326"/>
    </row>
    <row r="45" spans="1:14">
      <c r="A45" s="82"/>
      <c r="B45" s="78" t="s">
        <v>362</v>
      </c>
      <c r="D45" s="77" t="e">
        <f>VLOOKUP(D$3,'Tab. 3a Leistungen_mEB'!$B$5:$H$61,2,FALSE)</f>
        <v>#N/A</v>
      </c>
      <c r="F45" s="77" t="e">
        <f>VLOOKUP(F$3,'Tab. 3a Leistungen_mEB'!$B$5:$H$61,2,FALSE)</f>
        <v>#N/A</v>
      </c>
      <c r="H45" s="77" t="e">
        <f>VLOOKUP(H$3,'Tab. 3a Leistungen_mEB'!$B$5:$H$61,2,FALSE)</f>
        <v>#N/A</v>
      </c>
      <c r="J45" s="77" t="e">
        <f>VLOOKUP(J$3,'Tab. 3a Leistungen_mEB'!$B$5:$H$61,2,FALSE)</f>
        <v>#N/A</v>
      </c>
      <c r="L45" s="77" t="e">
        <f>VLOOKUP(L$3,'Tab. 3a Leistungen_mEB'!$B$5:$H$61,2,FALSE)</f>
        <v>#N/A</v>
      </c>
      <c r="N45" s="77">
        <f>VLOOKUP(N$3,'Tab. 3a Leistungen_mEB'!$B$5:$H$61,2,FALSE)</f>
        <v>238339</v>
      </c>
    </row>
    <row r="46" spans="1:14">
      <c r="A46" s="83" t="s">
        <v>182</v>
      </c>
      <c r="B46" s="78" t="s">
        <v>358</v>
      </c>
      <c r="D46" s="77" t="e">
        <f>VLOOKUP(D$3,'Tab. 3a Leistungen_mEB'!$B$5:$H$61,3,FALSE)</f>
        <v>#N/A</v>
      </c>
      <c r="F46" s="77" t="e">
        <f>VLOOKUP(F$3,'Tab. 3a Leistungen_mEB'!$B$5:$H$61,3,FALSE)</f>
        <v>#N/A</v>
      </c>
      <c r="H46" s="77" t="e">
        <f>VLOOKUP(H$3,'Tab. 3a Leistungen_mEB'!$B$5:$H$61,3,FALSE)</f>
        <v>#N/A</v>
      </c>
      <c r="J46" s="77" t="e">
        <f>VLOOKUP(J$3,'Tab. 3a Leistungen_mEB'!$B$5:$H$61,3,FALSE)</f>
        <v>#N/A</v>
      </c>
      <c r="L46" s="77" t="e">
        <f>VLOOKUP(L$3,'Tab. 3a Leistungen_mEB'!$B$5:$H$61,3,FALSE)</f>
        <v>#N/A</v>
      </c>
      <c r="N46" s="77">
        <f>VLOOKUP(N$3,'Tab. 3a Leistungen_mEB'!$B$5:$H$61,3,FALSE)</f>
        <v>280347</v>
      </c>
    </row>
    <row r="47" spans="1:14">
      <c r="A47" s="82"/>
      <c r="B47" s="78" t="s">
        <v>345</v>
      </c>
      <c r="D47" s="77" t="e">
        <f>VLOOKUP(D$3,'Tab. 3a Leistungen_mEB'!$B$5:$H$61,4,FALSE)</f>
        <v>#N/A</v>
      </c>
      <c r="F47" s="77" t="e">
        <f>VLOOKUP(F$3,'Tab. 3a Leistungen_mEB'!$B$5:$H$61,4,FALSE)</f>
        <v>#N/A</v>
      </c>
      <c r="H47" s="77" t="e">
        <f>VLOOKUP(H$3,'Tab. 3a Leistungen_mEB'!$B$5:$H$61,4,FALSE)</f>
        <v>#N/A</v>
      </c>
      <c r="J47" s="77" t="e">
        <f>VLOOKUP(J$3,'Tab. 3a Leistungen_mEB'!$B$5:$H$61,4,FALSE)</f>
        <v>#N/A</v>
      </c>
      <c r="L47" s="77" t="e">
        <f>VLOOKUP(L$3,'Tab. 3a Leistungen_mEB'!$B$5:$H$61,4,FALSE)</f>
        <v>#N/A</v>
      </c>
      <c r="N47" s="77">
        <f>VLOOKUP(N$3,'Tab. 3a Leistungen_mEB'!$B$5:$H$61,4,FALSE)</f>
        <v>105392</v>
      </c>
    </row>
    <row r="49" spans="1:14">
      <c r="A49" s="327" t="s">
        <v>303</v>
      </c>
      <c r="B49" s="78" t="s">
        <v>362</v>
      </c>
      <c r="D49" s="77" t="e">
        <f>VLOOKUP(D$3,'Tab. 3a Leistungen_mEB'!$B$5:$H$61,5,FALSE)</f>
        <v>#N/A</v>
      </c>
      <c r="F49" s="77" t="e">
        <f>VLOOKUP(F$3,'Tab. 3a Leistungen_mEB'!$B$5:$H$61,5,FALSE)</f>
        <v>#N/A</v>
      </c>
      <c r="H49" s="77" t="e">
        <f>VLOOKUP(H$3,'Tab. 3a Leistungen_mEB'!$B$5:$H$61,5,FALSE)</f>
        <v>#N/A</v>
      </c>
      <c r="J49" s="77" t="e">
        <f>VLOOKUP(J$3,'Tab. 3a Leistungen_mEB'!$B$5:$H$61,5,FALSE)</f>
        <v>#N/A</v>
      </c>
      <c r="L49" s="77" t="e">
        <f>VLOOKUP(L$3,'Tab. 3a Leistungen_mEB'!$B$5:$H$61,5,FALSE)</f>
        <v>#N/A</v>
      </c>
      <c r="N49" s="77">
        <f>VLOOKUP(N$3,'Tab. 3a Leistungen_mEB'!$B$5:$H$61,5,FALSE)</f>
        <v>665.68817486607418</v>
      </c>
    </row>
    <row r="50" spans="1:14">
      <c r="A50" s="327"/>
      <c r="B50" s="78" t="s">
        <v>358</v>
      </c>
      <c r="D50" s="77" t="e">
        <f>VLOOKUP(D$3,'Tab. 3a Leistungen_mEB'!$B$5:$H$61,6,FALSE)</f>
        <v>#N/A</v>
      </c>
      <c r="F50" s="77" t="e">
        <f>VLOOKUP(F$3,'Tab. 3a Leistungen_mEB'!$B$5:$H$61,6,FALSE)</f>
        <v>#N/A</v>
      </c>
      <c r="H50" s="77" t="e">
        <f>VLOOKUP(H$3,'Tab. 3a Leistungen_mEB'!$B$5:$H$61,6,FALSE)</f>
        <v>#N/A</v>
      </c>
      <c r="J50" s="77" t="e">
        <f>VLOOKUP(J$3,'Tab. 3a Leistungen_mEB'!$B$5:$H$61,6,FALSE)</f>
        <v>#N/A</v>
      </c>
      <c r="L50" s="77" t="e">
        <f>VLOOKUP(L$3,'Tab. 3a Leistungen_mEB'!$B$5:$H$61,6,FALSE)</f>
        <v>#N/A</v>
      </c>
      <c r="N50" s="77">
        <f>VLOOKUP(N$3,'Tab. 3a Leistungen_mEB'!$B$5:$H$61,6,FALSE)</f>
        <v>783.0178139506304</v>
      </c>
    </row>
    <row r="51" spans="1:14">
      <c r="A51" s="327"/>
      <c r="B51" s="78" t="s">
        <v>345</v>
      </c>
      <c r="D51" s="77" t="e">
        <f>VLOOKUP(D$3,'Tab. 3a Leistungen_mEB'!$B$5:$H$61,7,FALSE)</f>
        <v>#N/A</v>
      </c>
      <c r="F51" s="77" t="e">
        <f>VLOOKUP(F$3,'Tab. 3a Leistungen_mEB'!$B$5:$H$61,7,FALSE)</f>
        <v>#N/A</v>
      </c>
      <c r="H51" s="77" t="e">
        <f>VLOOKUP(H$3,'Tab. 3a Leistungen_mEB'!$B$5:$H$61,7,FALSE)</f>
        <v>#N/A</v>
      </c>
      <c r="J51" s="77" t="e">
        <f>VLOOKUP(J$3,'Tab. 3a Leistungen_mEB'!$B$5:$H$61,7,FALSE)</f>
        <v>#N/A</v>
      </c>
      <c r="L51" s="77" t="e">
        <f>VLOOKUP(L$3,'Tab. 3a Leistungen_mEB'!$B$5:$H$61,7,FALSE)</f>
        <v>#N/A</v>
      </c>
      <c r="N51" s="77">
        <f>VLOOKUP(N$3,'Tab. 3a Leistungen_mEB'!$B$5:$H$61,7,FALSE)</f>
        <v>294.36310517995497</v>
      </c>
    </row>
    <row r="54" spans="1:14" ht="14.25" customHeight="1">
      <c r="A54" s="326" t="s">
        <v>403</v>
      </c>
      <c r="B54" s="326"/>
      <c r="C54" s="326"/>
      <c r="D54" s="326"/>
      <c r="E54" s="326"/>
      <c r="F54" s="326"/>
      <c r="G54" s="326"/>
      <c r="H54" s="326"/>
      <c r="I54" s="326"/>
      <c r="J54" s="326"/>
      <c r="K54" s="326"/>
      <c r="L54" s="326"/>
      <c r="M54" s="326"/>
      <c r="N54" s="326"/>
    </row>
    <row r="55" spans="1:14">
      <c r="A55" s="326"/>
      <c r="B55" s="326"/>
      <c r="C55" s="326"/>
      <c r="D55" s="326"/>
      <c r="E55" s="326"/>
      <c r="F55" s="326"/>
      <c r="G55" s="326"/>
      <c r="H55" s="326"/>
      <c r="I55" s="326"/>
      <c r="J55" s="326"/>
      <c r="K55" s="326"/>
      <c r="L55" s="326"/>
      <c r="M55" s="326"/>
      <c r="N55" s="326"/>
    </row>
    <row r="56" spans="1:14">
      <c r="A56" s="81"/>
      <c r="B56" s="81"/>
      <c r="C56" s="81"/>
      <c r="D56" s="81"/>
      <c r="E56" s="81"/>
      <c r="F56" s="81"/>
      <c r="G56" s="81"/>
      <c r="H56" s="81"/>
      <c r="I56" s="81"/>
      <c r="J56" s="81"/>
      <c r="K56" s="81"/>
      <c r="L56" s="81"/>
      <c r="M56" s="81"/>
      <c r="N56" s="81"/>
    </row>
    <row r="57" spans="1:14">
      <c r="A57" s="324" t="s">
        <v>363</v>
      </c>
      <c r="B57" s="324"/>
      <c r="D57" s="77" t="e">
        <f>VLOOKUP(D$3,'Tab. 3b Leistungen absolut_oEB'!$E$4:$L$202,2,FALSE)</f>
        <v>#N/A</v>
      </c>
      <c r="F57" s="77" t="e">
        <f>VLOOKUP(F$3,'Tab. 3b Leistungen absolut_oEB'!$E$4:$L$202,2,FALSE)</f>
        <v>#N/A</v>
      </c>
      <c r="H57" s="77" t="e">
        <f>VLOOKUP(H$3,'Tab. 3b Leistungen absolut_oEB'!$E$4:$L$202,2,FALSE)</f>
        <v>#N/A</v>
      </c>
      <c r="J57" s="77" t="e">
        <f>VLOOKUP(J$3,'Tab. 3b Leistungen absolut_oEB'!$E$4:$L$202,2,FALSE)</f>
        <v>#N/A</v>
      </c>
      <c r="L57" s="77" t="e">
        <f>VLOOKUP(L$3,'Tab. 3b Leistungen absolut_oEB'!$E$4:$L$202,2,FALSE)</f>
        <v>#N/A</v>
      </c>
      <c r="N57" s="77">
        <f>VLOOKUP(N$3,'Tab. 3b Leistungen absolut_oEB'!$E$4:$L$202,2,FALSE)</f>
        <v>132947</v>
      </c>
    </row>
    <row r="58" spans="1:14">
      <c r="A58" s="324" t="s">
        <v>167</v>
      </c>
      <c r="B58" s="324"/>
      <c r="D58" s="77" t="e">
        <f>VLOOKUP(D$3,'Tab. 3b Leistungen absolut_oEB'!$E$4:$L$202,3,FALSE)</f>
        <v>#N/A</v>
      </c>
      <c r="F58" s="77" t="e">
        <f>VLOOKUP(F$3,'Tab. 3b Leistungen absolut_oEB'!$E$4:$L$202,3,FALSE)</f>
        <v>#N/A</v>
      </c>
      <c r="H58" s="77" t="e">
        <f>VLOOKUP(H$3,'Tab. 3b Leistungen absolut_oEB'!$E$4:$L$202,3,FALSE)</f>
        <v>#N/A</v>
      </c>
      <c r="J58" s="77" t="e">
        <f>VLOOKUP(J$3,'Tab. 3b Leistungen absolut_oEB'!$E$4:$L$202,3,FALSE)</f>
        <v>#N/A</v>
      </c>
      <c r="L58" s="77" t="e">
        <f>VLOOKUP(L$3,'Tab. 3b Leistungen absolut_oEB'!$E$4:$L$202,3,FALSE)</f>
        <v>#N/A</v>
      </c>
      <c r="N58" s="77">
        <f>VLOOKUP(N$3,'Tab. 3b Leistungen absolut_oEB'!$E$4:$L$202,3,FALSE)</f>
        <v>174955</v>
      </c>
    </row>
    <row r="59" spans="1:14">
      <c r="A59" s="324" t="s">
        <v>359</v>
      </c>
      <c r="B59" s="324"/>
      <c r="D59" s="77" t="e">
        <f>VLOOKUP(D$3,'Tab. 3b Leistungen absolut_oEB'!$E$4:$L$202,4,FALSE)</f>
        <v>#N/A</v>
      </c>
      <c r="F59" s="77" t="e">
        <f>VLOOKUP(F$3,'Tab. 3b Leistungen absolut_oEB'!$E$4:$L$202,4,FALSE)</f>
        <v>#N/A</v>
      </c>
      <c r="H59" s="77" t="e">
        <f>VLOOKUP(H$3,'Tab. 3b Leistungen absolut_oEB'!$E$4:$L$202,4,FALSE)</f>
        <v>#N/A</v>
      </c>
      <c r="J59" s="77" t="e">
        <f>VLOOKUP(J$3,'Tab. 3b Leistungen absolut_oEB'!$E$4:$L$202,4,FALSE)</f>
        <v>#N/A</v>
      </c>
      <c r="L59" s="77" t="e">
        <f>VLOOKUP(L$3,'Tab. 3b Leistungen absolut_oEB'!$E$4:$L$202,4,FALSE)</f>
        <v>#N/A</v>
      </c>
      <c r="N59" s="77">
        <f>VLOOKUP(N$3,'Tab. 3b Leistungen absolut_oEB'!$E$4:$L$202,4,FALSE)</f>
        <v>73785</v>
      </c>
    </row>
    <row r="60" spans="1:14">
      <c r="A60" s="324" t="s">
        <v>360</v>
      </c>
      <c r="B60" s="324"/>
      <c r="D60" s="77" t="e">
        <f>VLOOKUP(D$3,'Tab. 3b Leistungen absolut_oEB'!$E$4:$L$202,5,FALSE)</f>
        <v>#N/A</v>
      </c>
      <c r="F60" s="77" t="e">
        <f>VLOOKUP(F$3,'Tab. 3b Leistungen absolut_oEB'!$E$4:$L$202,5,FALSE)</f>
        <v>#N/A</v>
      </c>
      <c r="H60" s="77" t="e">
        <f>VLOOKUP(H$3,'Tab. 3b Leistungen absolut_oEB'!$E$4:$L$202,5,FALSE)</f>
        <v>#N/A</v>
      </c>
      <c r="J60" s="77" t="e">
        <f>VLOOKUP(J$3,'Tab. 3b Leistungen absolut_oEB'!$E$4:$L$202,5,FALSE)</f>
        <v>#N/A</v>
      </c>
      <c r="L60" s="77" t="e">
        <f>VLOOKUP(L$3,'Tab. 3b Leistungen absolut_oEB'!$E$4:$L$202,5,FALSE)</f>
        <v>#N/A</v>
      </c>
      <c r="N60" s="77">
        <f>VLOOKUP(N$3,'Tab. 3b Leistungen absolut_oEB'!$E$4:$L$202,5,FALSE)</f>
        <v>115793</v>
      </c>
    </row>
    <row r="61" spans="1:14">
      <c r="A61" s="324" t="s">
        <v>168</v>
      </c>
      <c r="B61" s="324"/>
      <c r="D61" s="77" t="e">
        <f>VLOOKUP(D$3,'Tab. 3b Leistungen absolut_oEB'!$E$4:$L$202,6,FALSE)</f>
        <v>#N/A</v>
      </c>
      <c r="F61" s="77" t="e">
        <f>VLOOKUP(F$3,'Tab. 3b Leistungen absolut_oEB'!$E$4:$L$202,6,FALSE)</f>
        <v>#N/A</v>
      </c>
      <c r="H61" s="77" t="e">
        <f>VLOOKUP(H$3,'Tab. 3b Leistungen absolut_oEB'!$E$4:$L$202,6,FALSE)</f>
        <v>#N/A</v>
      </c>
      <c r="J61" s="77" t="e">
        <f>VLOOKUP(J$3,'Tab. 3b Leistungen absolut_oEB'!$E$4:$L$202,6,FALSE)</f>
        <v>#N/A</v>
      </c>
      <c r="L61" s="77" t="e">
        <f>VLOOKUP(L$3,'Tab. 3b Leistungen absolut_oEB'!$E$4:$L$202,6,FALSE)</f>
        <v>#N/A</v>
      </c>
      <c r="N61" s="77">
        <f>VLOOKUP(N$3,'Tab. 3b Leistungen absolut_oEB'!$E$4:$L$202,6,FALSE)</f>
        <v>59162</v>
      </c>
    </row>
    <row r="62" spans="1:14">
      <c r="A62" s="324" t="s">
        <v>7</v>
      </c>
      <c r="B62" s="324"/>
      <c r="D62" s="77" t="e">
        <f>VLOOKUP(D$3,'Tab. 3b Leistungen absolut_oEB'!$E$4:$L$202,7,FALSE)</f>
        <v>#N/A</v>
      </c>
      <c r="F62" s="77" t="e">
        <f>VLOOKUP(F$3,'Tab. 3b Leistungen absolut_oEB'!$E$4:$L$202,7,FALSE)</f>
        <v>#N/A</v>
      </c>
      <c r="H62" s="77" t="e">
        <f>VLOOKUP(H$3,'Tab. 3b Leistungen absolut_oEB'!$E$4:$L$202,7,FALSE)</f>
        <v>#N/A</v>
      </c>
      <c r="J62" s="77" t="e">
        <f>VLOOKUP(J$3,'Tab. 3b Leistungen absolut_oEB'!$E$4:$L$202,7,FALSE)</f>
        <v>#N/A</v>
      </c>
      <c r="L62" s="77" t="e">
        <f>VLOOKUP(L$3,'Tab. 3b Leistungen absolut_oEB'!$E$4:$L$202,7,FALSE)</f>
        <v>#N/A</v>
      </c>
      <c r="N62" s="77">
        <f>VLOOKUP(N$3,'Tab. 3b Leistungen absolut_oEB'!$E$4:$L$202,7,FALSE)</f>
        <v>26449</v>
      </c>
    </row>
    <row r="63" spans="1:14">
      <c r="A63" s="324" t="s">
        <v>8</v>
      </c>
      <c r="B63" s="324"/>
      <c r="D63" s="77" t="e">
        <f>VLOOKUP(D$3,'Tab. 3b Leistungen absolut_oEB'!$E$4:$L$202,8,FALSE)</f>
        <v>#N/A</v>
      </c>
      <c r="F63" s="77" t="e">
        <f>VLOOKUP(F$3,'Tab. 3b Leistungen absolut_oEB'!$E$4:$L$202,8,FALSE)</f>
        <v>#N/A</v>
      </c>
      <c r="H63" s="77" t="e">
        <f>VLOOKUP(H$3,'Tab. 3b Leistungen absolut_oEB'!$E$4:$L$202,8,FALSE)</f>
        <v>#N/A</v>
      </c>
      <c r="J63" s="77" t="e">
        <f>VLOOKUP(J$3,'Tab. 3b Leistungen absolut_oEB'!$E$4:$L$202,8,FALSE)</f>
        <v>#N/A</v>
      </c>
      <c r="L63" s="77" t="e">
        <f>VLOOKUP(L$3,'Tab. 3b Leistungen absolut_oEB'!$E$4:$L$202,8,FALSE)</f>
        <v>#N/A</v>
      </c>
      <c r="N63" s="77">
        <f>VLOOKUP(N$3,'Tab. 3b Leistungen absolut_oEB'!$E$4:$L$202,8,FALSE)</f>
        <v>32713</v>
      </c>
    </row>
    <row r="66" spans="1:14">
      <c r="A66" s="328" t="s">
        <v>404</v>
      </c>
      <c r="B66" s="328"/>
      <c r="C66" s="328"/>
      <c r="D66" s="328"/>
      <c r="E66" s="328"/>
      <c r="F66" s="328"/>
      <c r="G66" s="328"/>
      <c r="H66" s="328"/>
      <c r="I66" s="328"/>
      <c r="J66" s="328"/>
      <c r="K66" s="328"/>
      <c r="L66" s="328"/>
      <c r="M66" s="328"/>
      <c r="N66" s="328"/>
    </row>
    <row r="67" spans="1:14">
      <c r="A67" s="328"/>
      <c r="B67" s="328"/>
      <c r="C67" s="328"/>
      <c r="D67" s="328"/>
      <c r="E67" s="328"/>
      <c r="F67" s="328"/>
      <c r="G67" s="328"/>
      <c r="H67" s="328"/>
      <c r="I67" s="328"/>
      <c r="J67" s="328"/>
      <c r="K67" s="328"/>
      <c r="L67" s="328"/>
      <c r="M67" s="328"/>
      <c r="N67" s="328"/>
    </row>
    <row r="69" spans="1:14" ht="14.25" customHeight="1">
      <c r="A69" s="324" t="s">
        <v>363</v>
      </c>
      <c r="B69" s="324"/>
      <c r="D69" s="79" t="e">
        <f>VLOOKUP(D$3,'Tab. 4 Inanspruchnahme'!$E$4:$L$202,2,FALSE)</f>
        <v>#N/A</v>
      </c>
      <c r="F69" s="79" t="e">
        <f>VLOOKUP(F$3,'Tab. 4 Inanspruchnahme'!$E$4:$L$202,2,FALSE)</f>
        <v>#N/A</v>
      </c>
      <c r="H69" s="79" t="e">
        <f>VLOOKUP(H$3,'Tab. 4 Inanspruchnahme'!$E$4:$L$202,2,FALSE)</f>
        <v>#N/A</v>
      </c>
      <c r="J69" s="79" t="e">
        <f>VLOOKUP(J$3,'Tab. 4 Inanspruchnahme'!$E$4:$L$202,2,FALSE)</f>
        <v>#N/A</v>
      </c>
      <c r="L69" s="79" t="e">
        <f>VLOOKUP(L$3,'Tab. 4 Inanspruchnahme'!$E$4:$L$202,2,FALSE)</f>
        <v>#N/A</v>
      </c>
      <c r="N69" s="79">
        <f>VLOOKUP(N$3,'Tab. 4 Inanspruchnahme'!$E$4:$L$202,2,FALSE)</f>
        <v>371.32506968611921</v>
      </c>
    </row>
    <row r="70" spans="1:14" ht="14.25" customHeight="1">
      <c r="A70" s="324" t="s">
        <v>167</v>
      </c>
      <c r="B70" s="324"/>
      <c r="D70" s="79" t="e">
        <f>VLOOKUP(D$3,'Tab. 4 Inanspruchnahme'!$E$4:$L$202,3,FALSE)</f>
        <v>#N/A</v>
      </c>
      <c r="F70" s="79" t="e">
        <f>VLOOKUP(F$3,'Tab. 4 Inanspruchnahme'!$E$4:$L$202,3,FALSE)</f>
        <v>#N/A</v>
      </c>
      <c r="H70" s="79" t="e">
        <f>VLOOKUP(H$3,'Tab. 4 Inanspruchnahme'!$E$4:$L$202,3,FALSE)</f>
        <v>#N/A</v>
      </c>
      <c r="J70" s="79" t="e">
        <f>VLOOKUP(J$3,'Tab. 4 Inanspruchnahme'!$E$4:$L$202,3,FALSE)</f>
        <v>#N/A</v>
      </c>
      <c r="L70" s="79" t="e">
        <f>VLOOKUP(L$3,'Tab. 4 Inanspruchnahme'!$E$4:$L$202,3,FALSE)</f>
        <v>#N/A</v>
      </c>
      <c r="N70" s="79">
        <f>VLOOKUP(N$3,'Tab. 4 Inanspruchnahme'!$E$4:$L$202,3,FALSE)</f>
        <v>488.65470877067537</v>
      </c>
    </row>
    <row r="71" spans="1:14">
      <c r="A71" s="324" t="s">
        <v>359</v>
      </c>
      <c r="B71" s="324"/>
      <c r="D71" s="79" t="e">
        <f>VLOOKUP(D$3,'Tab. 4 Inanspruchnahme'!$E$4:$L$202,4,FALSE)</f>
        <v>#N/A</v>
      </c>
      <c r="F71" s="79" t="e">
        <f>VLOOKUP(F$3,'Tab. 4 Inanspruchnahme'!$E$4:$L$202,4,FALSE)</f>
        <v>#N/A</v>
      </c>
      <c r="H71" s="79" t="e">
        <f>VLOOKUP(H$3,'Tab. 4 Inanspruchnahme'!$E$4:$L$202,4,FALSE)</f>
        <v>#N/A</v>
      </c>
      <c r="J71" s="79" t="e">
        <f>VLOOKUP(J$3,'Tab. 4 Inanspruchnahme'!$E$4:$L$202,4,FALSE)</f>
        <v>#N/A</v>
      </c>
      <c r="L71" s="79" t="e">
        <f>VLOOKUP(L$3,'Tab. 4 Inanspruchnahme'!$E$4:$L$202,4,FALSE)</f>
        <v>#N/A</v>
      </c>
      <c r="N71" s="79">
        <f>VLOOKUP(N$3,'Tab. 4 Inanspruchnahme'!$E$4:$L$202,4,FALSE)</f>
        <v>206.0837797527609</v>
      </c>
    </row>
    <row r="72" spans="1:14" ht="14.25" customHeight="1">
      <c r="A72" s="324" t="s">
        <v>360</v>
      </c>
      <c r="B72" s="324"/>
      <c r="D72" s="79" t="e">
        <f>VLOOKUP(D$3,'Tab. 4 Inanspruchnahme'!$E$4:$L$202,5,FALSE)</f>
        <v>#N/A</v>
      </c>
      <c r="F72" s="79" t="e">
        <f>VLOOKUP(F$3,'Tab. 4 Inanspruchnahme'!$E$4:$L$202,5,FALSE)</f>
        <v>#N/A</v>
      </c>
      <c r="H72" s="79" t="e">
        <f>VLOOKUP(H$3,'Tab. 4 Inanspruchnahme'!$E$4:$L$202,5,FALSE)</f>
        <v>#N/A</v>
      </c>
      <c r="J72" s="79" t="e">
        <f>VLOOKUP(J$3,'Tab. 4 Inanspruchnahme'!$E$4:$L$202,5,FALSE)</f>
        <v>#N/A</v>
      </c>
      <c r="L72" s="79" t="e">
        <f>VLOOKUP(L$3,'Tab. 4 Inanspruchnahme'!$E$4:$L$202,5,FALSE)</f>
        <v>#N/A</v>
      </c>
      <c r="N72" s="79">
        <f>VLOOKUP(N$3,'Tab. 4 Inanspruchnahme'!$E$4:$L$202,5,FALSE)</f>
        <v>323.41341883731718</v>
      </c>
    </row>
    <row r="73" spans="1:14" ht="14.25" customHeight="1">
      <c r="A73" s="324" t="s">
        <v>168</v>
      </c>
      <c r="B73" s="324"/>
      <c r="D73" s="79" t="e">
        <f>VLOOKUP(D$3,'Tab. 4 Inanspruchnahme'!$E$4:$L$202,6,FALSE)</f>
        <v>#N/A</v>
      </c>
      <c r="F73" s="79" t="e">
        <f>VLOOKUP(F$3,'Tab. 4 Inanspruchnahme'!$E$4:$L$202,6,FALSE)</f>
        <v>#N/A</v>
      </c>
      <c r="H73" s="79" t="e">
        <f>VLOOKUP(H$3,'Tab. 4 Inanspruchnahme'!$E$4:$L$202,6,FALSE)</f>
        <v>#N/A</v>
      </c>
      <c r="J73" s="79" t="e">
        <f>VLOOKUP(J$3,'Tab. 4 Inanspruchnahme'!$E$4:$L$202,6,FALSE)</f>
        <v>#N/A</v>
      </c>
      <c r="L73" s="79" t="e">
        <f>VLOOKUP(L$3,'Tab. 4 Inanspruchnahme'!$E$4:$L$202,6,FALSE)</f>
        <v>#N/A</v>
      </c>
      <c r="N73" s="79">
        <f>VLOOKUP(N$3,'Tab. 4 Inanspruchnahme'!$E$4:$L$202,6,FALSE)</f>
        <v>165.2412899333583</v>
      </c>
    </row>
    <row r="74" spans="1:14">
      <c r="A74" s="324" t="s">
        <v>7</v>
      </c>
      <c r="B74" s="324"/>
      <c r="D74" s="79" t="e">
        <f>VLOOKUP(D$3,'Tab. 4 Inanspruchnahme'!$E$4:$L$202,7,FALSE)</f>
        <v>#N/A</v>
      </c>
      <c r="F74" s="79" t="e">
        <f>VLOOKUP(F$3,'Tab. 4 Inanspruchnahme'!$E$4:$L$202,7,FALSE)</f>
        <v>#N/A</v>
      </c>
      <c r="H74" s="79" t="e">
        <f>VLOOKUP(H$3,'Tab. 4 Inanspruchnahme'!$E$4:$L$202,7,FALSE)</f>
        <v>#N/A</v>
      </c>
      <c r="J74" s="79" t="e">
        <f>VLOOKUP(J$3,'Tab. 4 Inanspruchnahme'!$E$4:$L$202,7,FALSE)</f>
        <v>#N/A</v>
      </c>
      <c r="L74" s="79" t="e">
        <f>VLOOKUP(L$3,'Tab. 4 Inanspruchnahme'!$E$4:$L$202,7,FALSE)</f>
        <v>#N/A</v>
      </c>
      <c r="N74" s="79">
        <f>VLOOKUP(N$3,'Tab. 4 Inanspruchnahme'!$E$4:$L$202,7,FALSE)</f>
        <v>73.872872408765645</v>
      </c>
    </row>
    <row r="75" spans="1:14" ht="14.25" customHeight="1">
      <c r="A75" s="324" t="s">
        <v>8</v>
      </c>
      <c r="B75" s="324"/>
      <c r="D75" s="79" t="e">
        <f>VLOOKUP(D$3,'Tab. 4 Inanspruchnahme'!$E$4:$L$202,8,FALSE)</f>
        <v>#N/A</v>
      </c>
      <c r="F75" s="79" t="e">
        <f>VLOOKUP(F$3,'Tab. 4 Inanspruchnahme'!$E$4:$L$202,8,FALSE)</f>
        <v>#N/A</v>
      </c>
      <c r="H75" s="79" t="e">
        <f>VLOOKUP(H$3,'Tab. 4 Inanspruchnahme'!$E$4:$L$202,8,FALSE)</f>
        <v>#N/A</v>
      </c>
      <c r="J75" s="79" t="e">
        <f>VLOOKUP(J$3,'Tab. 4 Inanspruchnahme'!$E$4:$L$202,8,FALSE)</f>
        <v>#N/A</v>
      </c>
      <c r="L75" s="79" t="e">
        <f>VLOOKUP(L$3,'Tab. 4 Inanspruchnahme'!$E$4:$L$202,8,FALSE)</f>
        <v>#N/A</v>
      </c>
      <c r="N75" s="79">
        <f>VLOOKUP(N$3,'Tab. 4 Inanspruchnahme'!$E$4:$L$202,8,FALSE)</f>
        <v>91.36841752459263</v>
      </c>
    </row>
    <row r="78" spans="1:14">
      <c r="A78" s="326" t="s">
        <v>405</v>
      </c>
      <c r="B78" s="326"/>
      <c r="C78" s="326"/>
      <c r="D78" s="326"/>
      <c r="E78" s="326"/>
      <c r="F78" s="326"/>
      <c r="G78" s="326"/>
      <c r="H78" s="326"/>
      <c r="I78" s="326"/>
      <c r="J78" s="326"/>
      <c r="K78" s="326"/>
      <c r="L78" s="326"/>
      <c r="M78" s="326"/>
      <c r="N78" s="326"/>
    </row>
    <row r="79" spans="1:14">
      <c r="A79" s="326"/>
      <c r="B79" s="326"/>
      <c r="C79" s="326"/>
      <c r="D79" s="326"/>
      <c r="E79" s="326"/>
      <c r="F79" s="326"/>
      <c r="G79" s="326"/>
      <c r="H79" s="326"/>
      <c r="I79" s="326"/>
      <c r="J79" s="326"/>
      <c r="K79" s="326"/>
      <c r="L79" s="326"/>
      <c r="M79" s="326"/>
      <c r="N79" s="326"/>
    </row>
    <row r="81" spans="1:14">
      <c r="A81" s="325" t="s">
        <v>204</v>
      </c>
      <c r="B81" s="78" t="s">
        <v>9</v>
      </c>
      <c r="D81" s="79" t="e">
        <f>VLOOKUP(D$3,'Tab.5 Alter Inanspruchnahme'!$E$5:$AC$203,2,FALSE)</f>
        <v>#N/A</v>
      </c>
      <c r="F81" s="79" t="e">
        <f>VLOOKUP(F$3,'Tab.5 Alter Inanspruchnahme'!$E$5:$AC$203,2,FALSE)</f>
        <v>#N/A</v>
      </c>
      <c r="H81" s="79" t="e">
        <f>VLOOKUP(H$3,'Tab.5 Alter Inanspruchnahme'!$E$5:$AC$203,2,FALSE)</f>
        <v>#N/A</v>
      </c>
      <c r="J81" s="79" t="e">
        <f>VLOOKUP(J$3,'Tab.5 Alter Inanspruchnahme'!$E$5:$AC$203,2,FALSE)</f>
        <v>#N/A</v>
      </c>
      <c r="L81" s="79" t="e">
        <f>VLOOKUP(L$3,'Tab.5 Alter Inanspruchnahme'!$E$5:$AC$203,2,FALSE)</f>
        <v>#N/A</v>
      </c>
      <c r="N81" s="79" t="e">
        <f>VLOOKUP(N$3,'Tab.5 Alter Inanspruchnahme'!$E$5:$AC$203,2,FALSE)</f>
        <v>#N/A</v>
      </c>
    </row>
    <row r="82" spans="1:14">
      <c r="A82" s="325"/>
      <c r="B82" s="78" t="s">
        <v>10</v>
      </c>
      <c r="D82" s="79" t="e">
        <f>VLOOKUP(D$3,'Tab.5 Alter Inanspruchnahme'!$E$5:$AC$203,3,FALSE)</f>
        <v>#N/A</v>
      </c>
      <c r="F82" s="79" t="e">
        <f>VLOOKUP(F$3,'Tab.5 Alter Inanspruchnahme'!$E$5:$AC$203,3,FALSE)</f>
        <v>#N/A</v>
      </c>
      <c r="H82" s="79" t="e">
        <f>VLOOKUP(H$3,'Tab.5 Alter Inanspruchnahme'!$E$5:$AC$203,3,FALSE)</f>
        <v>#N/A</v>
      </c>
      <c r="J82" s="79" t="e">
        <f>VLOOKUP(J$3,'Tab.5 Alter Inanspruchnahme'!$E$5:$AC$203,3,FALSE)</f>
        <v>#N/A</v>
      </c>
      <c r="L82" s="79" t="e">
        <f>VLOOKUP(L$3,'Tab.5 Alter Inanspruchnahme'!$E$5:$AC$203,3,FALSE)</f>
        <v>#N/A</v>
      </c>
      <c r="N82" s="79" t="e">
        <f>VLOOKUP(N$3,'Tab.5 Alter Inanspruchnahme'!$E$5:$AC$203,3,FALSE)</f>
        <v>#N/A</v>
      </c>
    </row>
    <row r="83" spans="1:14">
      <c r="A83" s="325"/>
      <c r="B83" s="78" t="s">
        <v>203</v>
      </c>
      <c r="D83" s="79" t="e">
        <f>VLOOKUP(D$3,'Tab.5 Alter Inanspruchnahme'!$E$5:$AC$203,4,FALSE)</f>
        <v>#N/A</v>
      </c>
      <c r="F83" s="79" t="e">
        <f>VLOOKUP(F$3,'Tab.5 Alter Inanspruchnahme'!$E$5:$AC$203,4,FALSE)</f>
        <v>#N/A</v>
      </c>
      <c r="H83" s="79" t="e">
        <f>VLOOKUP(H$3,'Tab.5 Alter Inanspruchnahme'!$E$5:$AC$203,4,FALSE)</f>
        <v>#N/A</v>
      </c>
      <c r="J83" s="79" t="e">
        <f>VLOOKUP(J$3,'Tab.5 Alter Inanspruchnahme'!$E$5:$AC$203,4,FALSE)</f>
        <v>#N/A</v>
      </c>
      <c r="L83" s="79" t="e">
        <f>VLOOKUP(L$3,'Tab.5 Alter Inanspruchnahme'!$E$5:$AC$203,4,FALSE)</f>
        <v>#N/A</v>
      </c>
      <c r="N83" s="79" t="e">
        <f>VLOOKUP(N$3,'Tab.5 Alter Inanspruchnahme'!$E$5:$AC$203,4,FALSE)</f>
        <v>#N/A</v>
      </c>
    </row>
    <row r="84" spans="1:14">
      <c r="A84" s="325"/>
      <c r="B84" s="78" t="s">
        <v>11</v>
      </c>
      <c r="D84" s="79" t="e">
        <f>VLOOKUP(D$3,'Tab.5 Alter Inanspruchnahme'!$E$5:$AC$203,5,FALSE)</f>
        <v>#N/A</v>
      </c>
      <c r="F84" s="79" t="e">
        <f>VLOOKUP(F$3,'Tab.5 Alter Inanspruchnahme'!$E$5:$AC$203,5,FALSE)</f>
        <v>#N/A</v>
      </c>
      <c r="H84" s="79" t="e">
        <f>VLOOKUP(H$3,'Tab.5 Alter Inanspruchnahme'!$E$5:$AC$203,5,FALSE)</f>
        <v>#N/A</v>
      </c>
      <c r="J84" s="79" t="e">
        <f>VLOOKUP(J$3,'Tab.5 Alter Inanspruchnahme'!$E$5:$AC$203,5,FALSE)</f>
        <v>#N/A</v>
      </c>
      <c r="L84" s="79" t="e">
        <f>VLOOKUP(L$3,'Tab.5 Alter Inanspruchnahme'!$E$5:$AC$203,5,FALSE)</f>
        <v>#N/A</v>
      </c>
      <c r="N84" s="79" t="e">
        <f>VLOOKUP(N$3,'Tab.5 Alter Inanspruchnahme'!$E$5:$AC$203,5,FALSE)</f>
        <v>#N/A</v>
      </c>
    </row>
    <row r="85" spans="1:14">
      <c r="A85" s="325"/>
      <c r="B85" s="78" t="s">
        <v>208</v>
      </c>
      <c r="D85" s="79" t="e">
        <f>VLOOKUP(D$3,'Tab.5 Alter Inanspruchnahme'!$E$5:$AC$203,6,FALSE)</f>
        <v>#N/A</v>
      </c>
      <c r="F85" s="79" t="e">
        <f>VLOOKUP(F$3,'Tab.5 Alter Inanspruchnahme'!$E$5:$AC$203,6,FALSE)</f>
        <v>#N/A</v>
      </c>
      <c r="H85" s="79" t="e">
        <f>VLOOKUP(H$3,'Tab.5 Alter Inanspruchnahme'!$E$5:$AC$203,6,FALSE)</f>
        <v>#N/A</v>
      </c>
      <c r="J85" s="79" t="e">
        <f>VLOOKUP(J$3,'Tab.5 Alter Inanspruchnahme'!$E$5:$AC$203,6,FALSE)</f>
        <v>#N/A</v>
      </c>
      <c r="L85" s="79" t="e">
        <f>VLOOKUP(L$3,'Tab.5 Alter Inanspruchnahme'!$E$5:$AC$203,6,FALSE)</f>
        <v>#N/A</v>
      </c>
      <c r="N85" s="79" t="e">
        <f>VLOOKUP(N$3,'Tab.5 Alter Inanspruchnahme'!$E$5:$AC$203,6,FALSE)</f>
        <v>#N/A</v>
      </c>
    </row>
    <row r="86" spans="1:14">
      <c r="A86" s="325"/>
      <c r="B86" s="78" t="s">
        <v>12</v>
      </c>
      <c r="D86" s="79" t="e">
        <f>VLOOKUP(D$3,'Tab.5 Alter Inanspruchnahme'!$E$5:$AC$203,7,FALSE)</f>
        <v>#N/A</v>
      </c>
      <c r="F86" s="79" t="e">
        <f>VLOOKUP(F$3,'Tab.5 Alter Inanspruchnahme'!$E$5:$AC$203,7,FALSE)</f>
        <v>#N/A</v>
      </c>
      <c r="H86" s="79" t="e">
        <f>VLOOKUP(H$3,'Tab.5 Alter Inanspruchnahme'!$E$5:$AC$203,7,FALSE)</f>
        <v>#N/A</v>
      </c>
      <c r="J86" s="79" t="e">
        <f>VLOOKUP(J$3,'Tab.5 Alter Inanspruchnahme'!$E$5:$AC$203,7,FALSE)</f>
        <v>#N/A</v>
      </c>
      <c r="L86" s="79" t="e">
        <f>VLOOKUP(L$3,'Tab.5 Alter Inanspruchnahme'!$E$5:$AC$203,7,FALSE)</f>
        <v>#N/A</v>
      </c>
      <c r="N86" s="79" t="e">
        <f>VLOOKUP(N$3,'Tab.5 Alter Inanspruchnahme'!$E$5:$AC$203,7,FALSE)</f>
        <v>#N/A</v>
      </c>
    </row>
    <row r="88" spans="1:14">
      <c r="A88" s="325" t="s">
        <v>248</v>
      </c>
      <c r="B88" s="78" t="s">
        <v>9</v>
      </c>
      <c r="D88" s="79" t="e">
        <f>VLOOKUP(D$3,'Tab.5 Alter Inanspruchnahme'!$E$5:$AC$203,8,FALSE)</f>
        <v>#N/A</v>
      </c>
      <c r="F88" s="79" t="e">
        <f>VLOOKUP(F$3,'Tab.5 Alter Inanspruchnahme'!$E$5:$AC$203,8,FALSE)</f>
        <v>#N/A</v>
      </c>
      <c r="H88" s="79" t="e">
        <f>VLOOKUP(H$3,'Tab.5 Alter Inanspruchnahme'!$E$5:$AC$203,8,FALSE)</f>
        <v>#N/A</v>
      </c>
      <c r="J88" s="79" t="e">
        <f>VLOOKUP(J$3,'Tab.5 Alter Inanspruchnahme'!$E$5:$AC$203,8,FALSE)</f>
        <v>#N/A</v>
      </c>
      <c r="L88" s="79" t="e">
        <f>VLOOKUP(L$3,'Tab.5 Alter Inanspruchnahme'!$E$5:$AC$203,8,FALSE)</f>
        <v>#N/A</v>
      </c>
      <c r="N88" s="79" t="e">
        <f>VLOOKUP(N$3,'Tab.5 Alter Inanspruchnahme'!$E$5:$AC$203,8,FALSE)</f>
        <v>#N/A</v>
      </c>
    </row>
    <row r="89" spans="1:14">
      <c r="A89" s="325"/>
      <c r="B89" s="78" t="s">
        <v>10</v>
      </c>
      <c r="D89" s="79" t="e">
        <f>VLOOKUP(D$3,'Tab.5 Alter Inanspruchnahme'!$E$5:$AC$203,9,FALSE)</f>
        <v>#N/A</v>
      </c>
      <c r="F89" s="79" t="e">
        <f>VLOOKUP(F$3,'Tab.5 Alter Inanspruchnahme'!$E$5:$AC$203,9,FALSE)</f>
        <v>#N/A</v>
      </c>
      <c r="H89" s="79" t="e">
        <f>VLOOKUP(H$3,'Tab.5 Alter Inanspruchnahme'!$E$5:$AC$203,9,FALSE)</f>
        <v>#N/A</v>
      </c>
      <c r="J89" s="79" t="e">
        <f>VLOOKUP(J$3,'Tab.5 Alter Inanspruchnahme'!$E$5:$AC$203,9,FALSE)</f>
        <v>#N/A</v>
      </c>
      <c r="L89" s="79" t="e">
        <f>VLOOKUP(L$3,'Tab.5 Alter Inanspruchnahme'!$E$5:$AC$203,9,FALSE)</f>
        <v>#N/A</v>
      </c>
      <c r="N89" s="79" t="e">
        <f>VLOOKUP(N$3,'Tab.5 Alter Inanspruchnahme'!$E$5:$AC$203,9,FALSE)</f>
        <v>#N/A</v>
      </c>
    </row>
    <row r="90" spans="1:14">
      <c r="A90" s="325"/>
      <c r="B90" s="78" t="s">
        <v>203</v>
      </c>
      <c r="D90" s="79" t="e">
        <f>VLOOKUP(D$3,'Tab.5 Alter Inanspruchnahme'!$E$5:$AC$203,10,FALSE)</f>
        <v>#N/A</v>
      </c>
      <c r="F90" s="79" t="e">
        <f>VLOOKUP(F$3,'Tab.5 Alter Inanspruchnahme'!$E$5:$AC$203,10,FALSE)</f>
        <v>#N/A</v>
      </c>
      <c r="H90" s="79" t="e">
        <f>VLOOKUP(H$3,'Tab.5 Alter Inanspruchnahme'!$E$5:$AC$203,10,FALSE)</f>
        <v>#N/A</v>
      </c>
      <c r="J90" s="79" t="e">
        <f>VLOOKUP(J$3,'Tab.5 Alter Inanspruchnahme'!$E$5:$AC$203,10,FALSE)</f>
        <v>#N/A</v>
      </c>
      <c r="L90" s="79" t="e">
        <f>VLOOKUP(L$3,'Tab.5 Alter Inanspruchnahme'!$E$5:$AC$203,10,FALSE)</f>
        <v>#N/A</v>
      </c>
      <c r="N90" s="79" t="e">
        <f>VLOOKUP(N$3,'Tab.5 Alter Inanspruchnahme'!$E$5:$AC$203,10,FALSE)</f>
        <v>#N/A</v>
      </c>
    </row>
    <row r="91" spans="1:14">
      <c r="A91" s="325"/>
      <c r="B91" s="78" t="s">
        <v>11</v>
      </c>
      <c r="D91" s="79" t="e">
        <f>VLOOKUP(D$3,'Tab.5 Alter Inanspruchnahme'!$E$5:$AC$203,11,FALSE)</f>
        <v>#N/A</v>
      </c>
      <c r="F91" s="79" t="e">
        <f>VLOOKUP(F$3,'Tab.5 Alter Inanspruchnahme'!$E$5:$AC$203,11,FALSE)</f>
        <v>#N/A</v>
      </c>
      <c r="H91" s="79" t="e">
        <f>VLOOKUP(H$3,'Tab.5 Alter Inanspruchnahme'!$E$5:$AC$203,11,FALSE)</f>
        <v>#N/A</v>
      </c>
      <c r="J91" s="79" t="e">
        <f>VLOOKUP(J$3,'Tab.5 Alter Inanspruchnahme'!$E$5:$AC$203,11,FALSE)</f>
        <v>#N/A</v>
      </c>
      <c r="L91" s="79" t="e">
        <f>VLOOKUP(L$3,'Tab.5 Alter Inanspruchnahme'!$E$5:$AC$203,11,FALSE)</f>
        <v>#N/A</v>
      </c>
      <c r="N91" s="79" t="e">
        <f>VLOOKUP(N$3,'Tab.5 Alter Inanspruchnahme'!$E$5:$AC$203,11,FALSE)</f>
        <v>#N/A</v>
      </c>
    </row>
    <row r="92" spans="1:14">
      <c r="A92" s="325"/>
      <c r="B92" s="78" t="s">
        <v>208</v>
      </c>
      <c r="D92" s="79" t="e">
        <f>VLOOKUP(D$3,'Tab.5 Alter Inanspruchnahme'!$E$5:$AC$203,12,FALSE)</f>
        <v>#N/A</v>
      </c>
      <c r="F92" s="79" t="e">
        <f>VLOOKUP(F$3,'Tab.5 Alter Inanspruchnahme'!$E$5:$AC$203,12,FALSE)</f>
        <v>#N/A</v>
      </c>
      <c r="H92" s="79" t="e">
        <f>VLOOKUP(H$3,'Tab.5 Alter Inanspruchnahme'!$E$5:$AC$203,12,FALSE)</f>
        <v>#N/A</v>
      </c>
      <c r="J92" s="79" t="e">
        <f>VLOOKUP(J$3,'Tab.5 Alter Inanspruchnahme'!$E$5:$AC$203,12,FALSE)</f>
        <v>#N/A</v>
      </c>
      <c r="L92" s="79" t="e">
        <f>VLOOKUP(L$3,'Tab.5 Alter Inanspruchnahme'!$E$5:$AC$203,12,FALSE)</f>
        <v>#N/A</v>
      </c>
      <c r="N92" s="79" t="e">
        <f>VLOOKUP(N$3,'Tab.5 Alter Inanspruchnahme'!$E$5:$AC$203,12,FALSE)</f>
        <v>#N/A</v>
      </c>
    </row>
    <row r="93" spans="1:14">
      <c r="A93" s="325"/>
      <c r="B93" s="78" t="s">
        <v>12</v>
      </c>
      <c r="D93" s="79" t="e">
        <f>VLOOKUP(D$3,'Tab.5 Alter Inanspruchnahme'!$E$5:$AC$203,13,FALSE)</f>
        <v>#N/A</v>
      </c>
      <c r="F93" s="79" t="e">
        <f>VLOOKUP(F$3,'Tab.5 Alter Inanspruchnahme'!$E$5:$AC$203,13,FALSE)</f>
        <v>#N/A</v>
      </c>
      <c r="H93" s="79" t="e">
        <f>VLOOKUP(H$3,'Tab.5 Alter Inanspruchnahme'!$E$5:$AC$203,13,FALSE)</f>
        <v>#N/A</v>
      </c>
      <c r="J93" s="79" t="e">
        <f>VLOOKUP(J$3,'Tab.5 Alter Inanspruchnahme'!$E$5:$AC$203,13,FALSE)</f>
        <v>#N/A</v>
      </c>
      <c r="L93" s="79" t="e">
        <f>VLOOKUP(L$3,'Tab.5 Alter Inanspruchnahme'!$E$5:$AC$203,13,FALSE)</f>
        <v>#N/A</v>
      </c>
      <c r="N93" s="79" t="e">
        <f>VLOOKUP(N$3,'Tab.5 Alter Inanspruchnahme'!$E$5:$AC$203,13,FALSE)</f>
        <v>#N/A</v>
      </c>
    </row>
    <row r="95" spans="1:14">
      <c r="A95" s="325" t="s">
        <v>346</v>
      </c>
      <c r="B95" s="78" t="s">
        <v>9</v>
      </c>
      <c r="D95" s="79" t="e">
        <f>VLOOKUP(D$3,'Tab.5 Alter Inanspruchnahme'!$E$5:$AC$203,14,FALSE)</f>
        <v>#N/A</v>
      </c>
      <c r="F95" s="79" t="e">
        <f>VLOOKUP(F$3,'Tab.5 Alter Inanspruchnahme'!$E$5:$AC$203,14,FALSE)</f>
        <v>#N/A</v>
      </c>
      <c r="H95" s="79" t="e">
        <f>VLOOKUP(H$3,'Tab.5 Alter Inanspruchnahme'!$E$5:$AC$203,14,FALSE)</f>
        <v>#N/A</v>
      </c>
      <c r="J95" s="79" t="e">
        <f>VLOOKUP(J$3,'Tab.5 Alter Inanspruchnahme'!$E$5:$AC$203,14,FALSE)</f>
        <v>#N/A</v>
      </c>
      <c r="L95" s="79" t="e">
        <f>VLOOKUP(L$3,'Tab.5 Alter Inanspruchnahme'!$E$5:$AC$203,14,FALSE)</f>
        <v>#N/A</v>
      </c>
      <c r="N95" s="79" t="e">
        <f>VLOOKUP(N$3,'Tab.5 Alter Inanspruchnahme'!$E$5:$AC$203,14,FALSE)</f>
        <v>#N/A</v>
      </c>
    </row>
    <row r="96" spans="1:14">
      <c r="A96" s="325"/>
      <c r="B96" s="78" t="s">
        <v>10</v>
      </c>
      <c r="D96" s="79" t="e">
        <f>VLOOKUP(D$3,'Tab.5 Alter Inanspruchnahme'!$E$5:$AC$203,15,FALSE)</f>
        <v>#N/A</v>
      </c>
      <c r="F96" s="79" t="e">
        <f>VLOOKUP(F$3,'Tab.5 Alter Inanspruchnahme'!$E$5:$AC$203,15,FALSE)</f>
        <v>#N/A</v>
      </c>
      <c r="H96" s="79" t="e">
        <f>VLOOKUP(H$3,'Tab.5 Alter Inanspruchnahme'!$E$5:$AC$203,15,FALSE)</f>
        <v>#N/A</v>
      </c>
      <c r="J96" s="79" t="e">
        <f>VLOOKUP(J$3,'Tab.5 Alter Inanspruchnahme'!$E$5:$AC$203,15,FALSE)</f>
        <v>#N/A</v>
      </c>
      <c r="L96" s="79" t="e">
        <f>VLOOKUP(L$3,'Tab.5 Alter Inanspruchnahme'!$E$5:$AC$203,15,FALSE)</f>
        <v>#N/A</v>
      </c>
      <c r="N96" s="79" t="e">
        <f>VLOOKUP(N$3,'Tab.5 Alter Inanspruchnahme'!$E$5:$AC$203,15,FALSE)</f>
        <v>#N/A</v>
      </c>
    </row>
    <row r="97" spans="1:14">
      <c r="A97" s="325"/>
      <c r="B97" s="78" t="s">
        <v>203</v>
      </c>
      <c r="D97" s="79" t="e">
        <f>VLOOKUP(D$3,'Tab.5 Alter Inanspruchnahme'!$E$5:$AC$203,16,FALSE)</f>
        <v>#N/A</v>
      </c>
      <c r="F97" s="79" t="e">
        <f>VLOOKUP(F$3,'Tab.5 Alter Inanspruchnahme'!$E$5:$AC$203,16,FALSE)</f>
        <v>#N/A</v>
      </c>
      <c r="H97" s="79" t="e">
        <f>VLOOKUP(H$3,'Tab.5 Alter Inanspruchnahme'!$E$5:$AC$203,16,FALSE)</f>
        <v>#N/A</v>
      </c>
      <c r="J97" s="79" t="e">
        <f>VLOOKUP(J$3,'Tab.5 Alter Inanspruchnahme'!$E$5:$AC$203,16,FALSE)</f>
        <v>#N/A</v>
      </c>
      <c r="L97" s="79" t="e">
        <f>VLOOKUP(L$3,'Tab.5 Alter Inanspruchnahme'!$E$5:$AC$203,16,FALSE)</f>
        <v>#N/A</v>
      </c>
      <c r="N97" s="79" t="e">
        <f>VLOOKUP(N$3,'Tab.5 Alter Inanspruchnahme'!$E$5:$AC$203,16,FALSE)</f>
        <v>#N/A</v>
      </c>
    </row>
    <row r="98" spans="1:14">
      <c r="A98" s="325"/>
      <c r="B98" s="78" t="s">
        <v>11</v>
      </c>
      <c r="D98" s="79" t="e">
        <f>VLOOKUP(D$3,'Tab.5 Alter Inanspruchnahme'!$E$5:$AC$203,17,FALSE)</f>
        <v>#N/A</v>
      </c>
      <c r="F98" s="79" t="e">
        <f>VLOOKUP(F$3,'Tab.5 Alter Inanspruchnahme'!$E$5:$AC$203,17,FALSE)</f>
        <v>#N/A</v>
      </c>
      <c r="H98" s="79" t="e">
        <f>VLOOKUP(H$3,'Tab.5 Alter Inanspruchnahme'!$E$5:$AC$203,17,FALSE)</f>
        <v>#N/A</v>
      </c>
      <c r="J98" s="79" t="e">
        <f>VLOOKUP(J$3,'Tab.5 Alter Inanspruchnahme'!$E$5:$AC$203,17,FALSE)</f>
        <v>#N/A</v>
      </c>
      <c r="L98" s="79" t="e">
        <f>VLOOKUP(L$3,'Tab.5 Alter Inanspruchnahme'!$E$5:$AC$203,17,FALSE)</f>
        <v>#N/A</v>
      </c>
      <c r="N98" s="79" t="e">
        <f>VLOOKUP(N$3,'Tab.5 Alter Inanspruchnahme'!$E$5:$AC$203,17,FALSE)</f>
        <v>#N/A</v>
      </c>
    </row>
    <row r="99" spans="1:14">
      <c r="A99" s="325"/>
      <c r="B99" s="78" t="s">
        <v>208</v>
      </c>
      <c r="D99" s="79" t="e">
        <f>VLOOKUP(D$3,'Tab.5 Alter Inanspruchnahme'!$E$5:$AC$203,18,FALSE)</f>
        <v>#N/A</v>
      </c>
      <c r="F99" s="79" t="e">
        <f>VLOOKUP(F$3,'Tab.5 Alter Inanspruchnahme'!$E$5:$AC$203,18,FALSE)</f>
        <v>#N/A</v>
      </c>
      <c r="H99" s="79" t="e">
        <f>VLOOKUP(H$3,'Tab.5 Alter Inanspruchnahme'!$E$5:$AC$203,18,FALSE)</f>
        <v>#N/A</v>
      </c>
      <c r="J99" s="79" t="e">
        <f>VLOOKUP(J$3,'Tab.5 Alter Inanspruchnahme'!$E$5:$AC$203,18,FALSE)</f>
        <v>#N/A</v>
      </c>
      <c r="L99" s="79" t="e">
        <f>VLOOKUP(L$3,'Tab.5 Alter Inanspruchnahme'!$E$5:$AC$203,18,FALSE)</f>
        <v>#N/A</v>
      </c>
      <c r="N99" s="79" t="e">
        <f>VLOOKUP(N$3,'Tab.5 Alter Inanspruchnahme'!$E$5:$AC$203,18,FALSE)</f>
        <v>#N/A</v>
      </c>
    </row>
    <row r="100" spans="1:14">
      <c r="A100" s="325"/>
      <c r="B100" s="78" t="s">
        <v>12</v>
      </c>
      <c r="D100" s="79" t="e">
        <f>VLOOKUP(D$3,'Tab.5 Alter Inanspruchnahme'!$E$5:$AC$203,19,FALSE)</f>
        <v>#N/A</v>
      </c>
      <c r="F100" s="79" t="e">
        <f>VLOOKUP(F$3,'Tab.5 Alter Inanspruchnahme'!$E$5:$AC$203,19,FALSE)</f>
        <v>#N/A</v>
      </c>
      <c r="H100" s="79" t="e">
        <f>VLOOKUP(H$3,'Tab.5 Alter Inanspruchnahme'!$E$5:$AC$203,19,FALSE)</f>
        <v>#N/A</v>
      </c>
      <c r="J100" s="79" t="e">
        <f>VLOOKUP(J$3,'Tab.5 Alter Inanspruchnahme'!$E$5:$AC$203,19,FALSE)</f>
        <v>#N/A</v>
      </c>
      <c r="L100" s="79" t="e">
        <f>VLOOKUP(L$3,'Tab.5 Alter Inanspruchnahme'!$E$5:$AC$203,19,FALSE)</f>
        <v>#N/A</v>
      </c>
      <c r="N100" s="79" t="e">
        <f>VLOOKUP(N$3,'Tab.5 Alter Inanspruchnahme'!$E$5:$AC$203,19,FALSE)</f>
        <v>#N/A</v>
      </c>
    </row>
    <row r="102" spans="1:14">
      <c r="A102" s="325" t="s">
        <v>8</v>
      </c>
      <c r="B102" s="78" t="s">
        <v>9</v>
      </c>
      <c r="D102" s="79" t="e">
        <f>VLOOKUP(D$3,'Tab.5 Alter Inanspruchnahme'!$E$5:$AC$203,20,FALSE)</f>
        <v>#N/A</v>
      </c>
      <c r="F102" s="79" t="e">
        <f>VLOOKUP(F$3,'Tab.5 Alter Inanspruchnahme'!$E$5:$AC$203,20,FALSE)</f>
        <v>#N/A</v>
      </c>
      <c r="H102" s="79" t="e">
        <f>VLOOKUP(H$3,'Tab.5 Alter Inanspruchnahme'!$E$5:$AC$203,20,FALSE)</f>
        <v>#N/A</v>
      </c>
      <c r="J102" s="79" t="e">
        <f>VLOOKUP(J$3,'Tab.5 Alter Inanspruchnahme'!$E$5:$AC$203,20,FALSE)</f>
        <v>#N/A</v>
      </c>
      <c r="L102" s="79" t="e">
        <f>VLOOKUP(L$3,'Tab.5 Alter Inanspruchnahme'!$E$5:$AC$203,20,FALSE)</f>
        <v>#N/A</v>
      </c>
      <c r="N102" s="79" t="e">
        <f>VLOOKUP(N$3,'Tab.5 Alter Inanspruchnahme'!$E$5:$AC$203,20,FALSE)</f>
        <v>#N/A</v>
      </c>
    </row>
    <row r="103" spans="1:14">
      <c r="A103" s="325"/>
      <c r="B103" s="78" t="s">
        <v>10</v>
      </c>
      <c r="D103" s="79" t="e">
        <f>VLOOKUP(D$3,'Tab.5 Alter Inanspruchnahme'!$E$5:$AC$203,21,FALSE)</f>
        <v>#N/A</v>
      </c>
      <c r="F103" s="79" t="e">
        <f>VLOOKUP(F$3,'Tab.5 Alter Inanspruchnahme'!$E$5:$AC$203,21,FALSE)</f>
        <v>#N/A</v>
      </c>
      <c r="H103" s="79" t="e">
        <f>VLOOKUP(H$3,'Tab.5 Alter Inanspruchnahme'!$E$5:$AC$203,21,FALSE)</f>
        <v>#N/A</v>
      </c>
      <c r="J103" s="79" t="e">
        <f>VLOOKUP(J$3,'Tab.5 Alter Inanspruchnahme'!$E$5:$AC$203,21,FALSE)</f>
        <v>#N/A</v>
      </c>
      <c r="L103" s="79" t="e">
        <f>VLOOKUP(L$3,'Tab.5 Alter Inanspruchnahme'!$E$5:$AC$203,21,FALSE)</f>
        <v>#N/A</v>
      </c>
      <c r="N103" s="79" t="e">
        <f>VLOOKUP(N$3,'Tab.5 Alter Inanspruchnahme'!$E$5:$AC$203,21,FALSE)</f>
        <v>#N/A</v>
      </c>
    </row>
    <row r="104" spans="1:14">
      <c r="A104" s="325"/>
      <c r="B104" s="78" t="s">
        <v>203</v>
      </c>
      <c r="D104" s="79" t="e">
        <f>VLOOKUP(D$3,'Tab.5 Alter Inanspruchnahme'!$E$5:$AC$203,22,FALSE)</f>
        <v>#N/A</v>
      </c>
      <c r="F104" s="79" t="e">
        <f>VLOOKUP(F$3,'Tab.5 Alter Inanspruchnahme'!$E$5:$AC$203,22,FALSE)</f>
        <v>#N/A</v>
      </c>
      <c r="H104" s="79" t="e">
        <f>VLOOKUP(H$3,'Tab.5 Alter Inanspruchnahme'!$E$5:$AC$203,22,FALSE)</f>
        <v>#N/A</v>
      </c>
      <c r="J104" s="79" t="e">
        <f>VLOOKUP(J$3,'Tab.5 Alter Inanspruchnahme'!$E$5:$AC$203,22,FALSE)</f>
        <v>#N/A</v>
      </c>
      <c r="L104" s="79" t="e">
        <f>VLOOKUP(L$3,'Tab.5 Alter Inanspruchnahme'!$E$5:$AC$203,22,FALSE)</f>
        <v>#N/A</v>
      </c>
      <c r="N104" s="79" t="e">
        <f>VLOOKUP(N$3,'Tab.5 Alter Inanspruchnahme'!$E$5:$AC$203,22,FALSE)</f>
        <v>#N/A</v>
      </c>
    </row>
    <row r="105" spans="1:14">
      <c r="A105" s="325"/>
      <c r="B105" s="78" t="s">
        <v>11</v>
      </c>
      <c r="D105" s="79" t="e">
        <f>VLOOKUP(D$3,'Tab.5 Alter Inanspruchnahme'!$E$5:$AC$203,23,FALSE)</f>
        <v>#N/A</v>
      </c>
      <c r="F105" s="79" t="e">
        <f>VLOOKUP(F$3,'Tab.5 Alter Inanspruchnahme'!$E$5:$AC$203,23,FALSE)</f>
        <v>#N/A</v>
      </c>
      <c r="H105" s="79" t="e">
        <f>VLOOKUP(H$3,'Tab.5 Alter Inanspruchnahme'!$E$5:$AC$203,23,FALSE)</f>
        <v>#N/A</v>
      </c>
      <c r="J105" s="79" t="e">
        <f>VLOOKUP(J$3,'Tab.5 Alter Inanspruchnahme'!$E$5:$AC$203,23,FALSE)</f>
        <v>#N/A</v>
      </c>
      <c r="L105" s="79" t="e">
        <f>VLOOKUP(L$3,'Tab.5 Alter Inanspruchnahme'!$E$5:$AC$203,23,FALSE)</f>
        <v>#N/A</v>
      </c>
      <c r="N105" s="79" t="e">
        <f>VLOOKUP(N$3,'Tab.5 Alter Inanspruchnahme'!$E$5:$AC$203,23,FALSE)</f>
        <v>#N/A</v>
      </c>
    </row>
    <row r="106" spans="1:14">
      <c r="A106" s="325"/>
      <c r="B106" s="78" t="s">
        <v>208</v>
      </c>
      <c r="D106" s="79" t="e">
        <f>VLOOKUP(D$3,'Tab.5 Alter Inanspruchnahme'!$E$5:$AC$203,24,FALSE)</f>
        <v>#N/A</v>
      </c>
      <c r="F106" s="79" t="e">
        <f>VLOOKUP(F$3,'Tab.5 Alter Inanspruchnahme'!$E$5:$AC$203,24,FALSE)</f>
        <v>#N/A</v>
      </c>
      <c r="H106" s="79" t="e">
        <f>VLOOKUP(H$3,'Tab.5 Alter Inanspruchnahme'!$E$5:$AC$203,24,FALSE)</f>
        <v>#N/A</v>
      </c>
      <c r="J106" s="79" t="e">
        <f>VLOOKUP(J$3,'Tab.5 Alter Inanspruchnahme'!$E$5:$AC$203,24,FALSE)</f>
        <v>#N/A</v>
      </c>
      <c r="L106" s="79" t="e">
        <f>VLOOKUP(L$3,'Tab.5 Alter Inanspruchnahme'!$E$5:$AC$203,24,FALSE)</f>
        <v>#N/A</v>
      </c>
      <c r="N106" s="79" t="e">
        <f>VLOOKUP(N$3,'Tab.5 Alter Inanspruchnahme'!$E$5:$AC$203,24,FALSE)</f>
        <v>#N/A</v>
      </c>
    </row>
    <row r="107" spans="1:14">
      <c r="A107" s="325"/>
      <c r="B107" s="78" t="s">
        <v>12</v>
      </c>
      <c r="D107" s="79" t="e">
        <f>VLOOKUP(D$3,'Tab.5 Alter Inanspruchnahme'!$E$5:$AC$203,25,FALSE)</f>
        <v>#N/A</v>
      </c>
      <c r="F107" s="79" t="e">
        <f>VLOOKUP(F$3,'Tab.5 Alter Inanspruchnahme'!$E$5:$AC$203,25,FALSE)</f>
        <v>#N/A</v>
      </c>
      <c r="H107" s="79" t="e">
        <f>VLOOKUP(H$3,'Tab.5 Alter Inanspruchnahme'!$E$5:$AC$203,25,FALSE)</f>
        <v>#N/A</v>
      </c>
      <c r="J107" s="79" t="e">
        <f>VLOOKUP(J$3,'Tab.5 Alter Inanspruchnahme'!$E$5:$AC$203,25,FALSE)</f>
        <v>#N/A</v>
      </c>
      <c r="L107" s="79" t="e">
        <f>VLOOKUP(L$3,'Tab.5 Alter Inanspruchnahme'!$E$5:$AC$203,25,FALSE)</f>
        <v>#N/A</v>
      </c>
      <c r="N107" s="79" t="e">
        <f>VLOOKUP(N$3,'Tab.5 Alter Inanspruchnahme'!$E$5:$AC$203,25,FALSE)</f>
        <v>#N/A</v>
      </c>
    </row>
    <row r="110" spans="1:14">
      <c r="A110" s="326" t="s">
        <v>406</v>
      </c>
      <c r="B110" s="326"/>
      <c r="C110" s="326"/>
      <c r="D110" s="326"/>
      <c r="E110" s="326"/>
      <c r="F110" s="326"/>
      <c r="G110" s="326"/>
      <c r="H110" s="326"/>
      <c r="I110" s="326"/>
      <c r="J110" s="326"/>
      <c r="K110" s="326"/>
      <c r="L110" s="326"/>
      <c r="M110" s="326"/>
      <c r="N110" s="326"/>
    </row>
    <row r="111" spans="1:14">
      <c r="A111" s="326"/>
      <c r="B111" s="326"/>
      <c r="C111" s="326"/>
      <c r="D111" s="326"/>
      <c r="E111" s="326"/>
      <c r="F111" s="326"/>
      <c r="G111" s="326"/>
      <c r="H111" s="326"/>
      <c r="I111" s="326"/>
      <c r="J111" s="326"/>
      <c r="K111" s="326"/>
      <c r="L111" s="326"/>
      <c r="M111" s="326"/>
      <c r="N111" s="326"/>
    </row>
    <row r="113" spans="1:14">
      <c r="A113" s="325" t="s">
        <v>167</v>
      </c>
      <c r="B113" s="78" t="s">
        <v>180</v>
      </c>
      <c r="D113" s="79" t="e">
        <f>VLOOKUP(D$3,'Tab.6 Geschlecht Inanspr.'!$E$5:$T$203,2,FALSE)</f>
        <v>#N/A</v>
      </c>
      <c r="F113" s="79" t="e">
        <f>VLOOKUP(F$3,'Tab.6 Geschlecht Inanspr.'!$E$5:$T$203,2,FALSE)</f>
        <v>#N/A</v>
      </c>
      <c r="H113" s="79" t="e">
        <f>VLOOKUP(H$3,'Tab.6 Geschlecht Inanspr.'!$E$5:$T$203,2,FALSE)</f>
        <v>#N/A</v>
      </c>
      <c r="J113" s="79" t="e">
        <f>VLOOKUP(J$3,'Tab.6 Geschlecht Inanspr.'!$E$5:$T$203,2,FALSE)</f>
        <v>#N/A</v>
      </c>
      <c r="L113" s="79" t="e">
        <f>VLOOKUP(L$3,'Tab.6 Geschlecht Inanspr.'!$E$5:$T$203,2,FALSE)</f>
        <v>#N/A</v>
      </c>
      <c r="N113" s="79">
        <f>VLOOKUP(N$3,'Tab.6 Geschlecht Inanspr.'!$E$5:$T$203,2,FALSE)</f>
        <v>515.3507286400436</v>
      </c>
    </row>
    <row r="114" spans="1:14">
      <c r="A114" s="325"/>
      <c r="B114" s="78" t="s">
        <v>181</v>
      </c>
      <c r="D114" s="79" t="e">
        <f>VLOOKUP(D$3,'Tab.6 Geschlecht Inanspr.'!$E$5:$T$203,3,FALSE)</f>
        <v>#N/A</v>
      </c>
      <c r="F114" s="79" t="e">
        <f>VLOOKUP(F$3,'Tab.6 Geschlecht Inanspr.'!$E$5:$T$203,3,FALSE)</f>
        <v>#N/A</v>
      </c>
      <c r="H114" s="79" t="e">
        <f>VLOOKUP(H$3,'Tab.6 Geschlecht Inanspr.'!$E$5:$T$203,3,FALSE)</f>
        <v>#N/A</v>
      </c>
      <c r="J114" s="79" t="e">
        <f>VLOOKUP(J$3,'Tab.6 Geschlecht Inanspr.'!$E$5:$T$203,3,FALSE)</f>
        <v>#N/A</v>
      </c>
      <c r="L114" s="79" t="e">
        <f>VLOOKUP(L$3,'Tab.6 Geschlecht Inanspr.'!$E$5:$T$203,3,FALSE)</f>
        <v>#N/A</v>
      </c>
      <c r="N114" s="79">
        <f>VLOOKUP(N$3,'Tab.6 Geschlecht Inanspr.'!$E$5:$T$203,3,FALSE)</f>
        <v>460.2625971656197</v>
      </c>
    </row>
    <row r="115" spans="1:14">
      <c r="A115" s="325"/>
      <c r="B115" s="78" t="s">
        <v>12</v>
      </c>
      <c r="D115" s="79" t="e">
        <f>VLOOKUP(D$3,'Tab.6 Geschlecht Inanspr.'!$E$5:$T$203,4,FALSE)</f>
        <v>#N/A</v>
      </c>
      <c r="F115" s="79" t="e">
        <f>VLOOKUP(F$3,'Tab.6 Geschlecht Inanspr.'!$E$5:$T$203,4,FALSE)</f>
        <v>#N/A</v>
      </c>
      <c r="H115" s="79" t="e">
        <f>VLOOKUP(H$3,'Tab.6 Geschlecht Inanspr.'!$E$5:$T$203,4,FALSE)</f>
        <v>#N/A</v>
      </c>
      <c r="J115" s="79" t="e">
        <f>VLOOKUP(J$3,'Tab.6 Geschlecht Inanspr.'!$E$5:$T$203,4,FALSE)</f>
        <v>#N/A</v>
      </c>
      <c r="L115" s="79" t="e">
        <f>VLOOKUP(L$3,'Tab.6 Geschlecht Inanspr.'!$E$5:$T$203,4,FALSE)</f>
        <v>#N/A</v>
      </c>
      <c r="N115" s="79">
        <f>VLOOKUP(N$3,'Tab.6 Geschlecht Inanspr.'!$E$5:$T$203,4,FALSE)</f>
        <v>488.65470877067537</v>
      </c>
    </row>
    <row r="117" spans="1:14">
      <c r="A117" s="325" t="s">
        <v>250</v>
      </c>
      <c r="B117" s="78" t="s">
        <v>180</v>
      </c>
      <c r="D117" s="79" t="e">
        <f>VLOOKUP(D$3,'Tab.6 Geschlecht Inanspr.'!$E$5:$T$203,5,FALSE)</f>
        <v>#N/A</v>
      </c>
      <c r="F117" s="79" t="e">
        <f>VLOOKUP(F$3,'Tab.6 Geschlecht Inanspr.'!$E$5:$T$203,5,FALSE)</f>
        <v>#N/A</v>
      </c>
      <c r="H117" s="79" t="e">
        <f>VLOOKUP(H$3,'Tab.6 Geschlecht Inanspr.'!$E$5:$T$203,5,FALSE)</f>
        <v>#N/A</v>
      </c>
      <c r="J117" s="79" t="e">
        <f>VLOOKUP(J$3,'Tab.6 Geschlecht Inanspr.'!$E$5:$T$203,5,FALSE)</f>
        <v>#N/A</v>
      </c>
      <c r="L117" s="79" t="e">
        <f>VLOOKUP(L$3,'Tab.6 Geschlecht Inanspr.'!$E$5:$T$203,5,FALSE)</f>
        <v>#N/A</v>
      </c>
      <c r="N117" s="79">
        <f>VLOOKUP(N$3,'Tab.6 Geschlecht Inanspr.'!$E$5:$T$203,5,FALSE)</f>
        <v>345.37716897154752</v>
      </c>
    </row>
    <row r="118" spans="1:14">
      <c r="A118" s="325"/>
      <c r="B118" s="78" t="s">
        <v>181</v>
      </c>
      <c r="D118" s="79" t="e">
        <f>VLOOKUP(D$3,'Tab.6 Geschlecht Inanspr.'!$E$5:$T$203,6,FALSE)</f>
        <v>#N/A</v>
      </c>
      <c r="F118" s="79" t="e">
        <f>VLOOKUP(F$3,'Tab.6 Geschlecht Inanspr.'!$E$5:$T$203,6,FALSE)</f>
        <v>#N/A</v>
      </c>
      <c r="H118" s="79" t="e">
        <f>VLOOKUP(H$3,'Tab.6 Geschlecht Inanspr.'!$E$5:$T$203,6,FALSE)</f>
        <v>#N/A</v>
      </c>
      <c r="J118" s="79" t="e">
        <f>VLOOKUP(J$3,'Tab.6 Geschlecht Inanspr.'!$E$5:$T$203,6,FALSE)</f>
        <v>#N/A</v>
      </c>
      <c r="L118" s="79" t="e">
        <f>VLOOKUP(L$3,'Tab.6 Geschlecht Inanspr.'!$E$5:$T$203,6,FALSE)</f>
        <v>#N/A</v>
      </c>
      <c r="N118" s="79">
        <f>VLOOKUP(N$3,'Tab.6 Geschlecht Inanspr.'!$E$5:$T$203,6,FALSE)</f>
        <v>300.05423465450332</v>
      </c>
    </row>
    <row r="119" spans="1:14">
      <c r="A119" s="325"/>
      <c r="B119" s="78" t="s">
        <v>12</v>
      </c>
      <c r="D119" s="79" t="e">
        <f>VLOOKUP(D$3,'Tab.6 Geschlecht Inanspr.'!$E$5:$T$203,7,FALSE)</f>
        <v>#N/A</v>
      </c>
      <c r="F119" s="79" t="e">
        <f>VLOOKUP(F$3,'Tab.6 Geschlecht Inanspr.'!$E$5:$T$203,7,FALSE)</f>
        <v>#N/A</v>
      </c>
      <c r="H119" s="79" t="e">
        <f>VLOOKUP(H$3,'Tab.6 Geschlecht Inanspr.'!$E$5:$T$203,7,FALSE)</f>
        <v>#N/A</v>
      </c>
      <c r="J119" s="79" t="e">
        <f>VLOOKUP(J$3,'Tab.6 Geschlecht Inanspr.'!$E$5:$T$203,7,FALSE)</f>
        <v>#N/A</v>
      </c>
      <c r="L119" s="79" t="e">
        <f>VLOOKUP(L$3,'Tab.6 Geschlecht Inanspr.'!$E$5:$T$203,7,FALSE)</f>
        <v>#N/A</v>
      </c>
      <c r="N119" s="79">
        <f>VLOOKUP(N$3,'Tab.6 Geschlecht Inanspr.'!$E$5:$T$203,7,FALSE)</f>
        <v>323.41341883731718</v>
      </c>
    </row>
    <row r="121" spans="1:14">
      <c r="A121" s="325" t="s">
        <v>308</v>
      </c>
      <c r="B121" s="78" t="s">
        <v>180</v>
      </c>
      <c r="D121" s="79" t="e">
        <f>VLOOKUP(D$3,'Tab.6 Geschlecht Inanspr.'!$E$5:$T$203,8,FALSE)</f>
        <v>#N/A</v>
      </c>
      <c r="F121" s="79" t="e">
        <f>VLOOKUP(F$3,'Tab.6 Geschlecht Inanspr.'!$E$5:$T$203,8,FALSE)</f>
        <v>#N/A</v>
      </c>
      <c r="H121" s="79" t="e">
        <f>VLOOKUP(H$3,'Tab.6 Geschlecht Inanspr.'!$E$5:$T$203,8,FALSE)</f>
        <v>#N/A</v>
      </c>
      <c r="J121" s="79" t="e">
        <f>VLOOKUP(J$3,'Tab.6 Geschlecht Inanspr.'!$E$5:$T$203,8,FALSE)</f>
        <v>#N/A</v>
      </c>
      <c r="L121" s="79" t="e">
        <f>VLOOKUP(L$3,'Tab.6 Geschlecht Inanspr.'!$E$5:$T$203,8,FALSE)</f>
        <v>#N/A</v>
      </c>
      <c r="N121" s="79">
        <f>VLOOKUP(N$3,'Tab.6 Geschlecht Inanspr.'!$E$5:$T$203,8,FALSE)</f>
        <v>169.97355966849602</v>
      </c>
    </row>
    <row r="122" spans="1:14">
      <c r="A122" s="325"/>
      <c r="B122" s="78" t="s">
        <v>181</v>
      </c>
      <c r="D122" s="79" t="e">
        <f>VLOOKUP(D$3,'Tab.6 Geschlecht Inanspr.'!$E$5:$T$203,9,FALSE)</f>
        <v>#N/A</v>
      </c>
      <c r="F122" s="79" t="e">
        <f>VLOOKUP(F$3,'Tab.6 Geschlecht Inanspr.'!$E$5:$T$203,9,FALSE)</f>
        <v>#N/A</v>
      </c>
      <c r="H122" s="79" t="e">
        <f>VLOOKUP(H$3,'Tab.6 Geschlecht Inanspr.'!$E$5:$T$203,9,FALSE)</f>
        <v>#N/A</v>
      </c>
      <c r="J122" s="79" t="e">
        <f>VLOOKUP(J$3,'Tab.6 Geschlecht Inanspr.'!$E$5:$T$203,9,FALSE)</f>
        <v>#N/A</v>
      </c>
      <c r="L122" s="79" t="e">
        <f>VLOOKUP(L$3,'Tab.6 Geschlecht Inanspr.'!$E$5:$T$203,9,FALSE)</f>
        <v>#N/A</v>
      </c>
      <c r="N122" s="79">
        <f>VLOOKUP(N$3,'Tab.6 Geschlecht Inanspr.'!$E$5:$T$203,9,FALSE)</f>
        <v>160.20836251111638</v>
      </c>
    </row>
    <row r="123" spans="1:14">
      <c r="A123" s="325"/>
      <c r="B123" s="78" t="s">
        <v>12</v>
      </c>
      <c r="D123" s="79" t="e">
        <f>VLOOKUP(D$3,'Tab.6 Geschlecht Inanspr.'!$E$5:$T$203,10,FALSE)</f>
        <v>#N/A</v>
      </c>
      <c r="F123" s="79" t="e">
        <f>VLOOKUP(F$3,'Tab.6 Geschlecht Inanspr.'!$E$5:$T$203,10,FALSE)</f>
        <v>#N/A</v>
      </c>
      <c r="H123" s="79" t="e">
        <f>VLOOKUP(H$3,'Tab.6 Geschlecht Inanspr.'!$E$5:$T$203,10,FALSE)</f>
        <v>#N/A</v>
      </c>
      <c r="J123" s="79" t="e">
        <f>VLOOKUP(J$3,'Tab.6 Geschlecht Inanspr.'!$E$5:$T$203,10,FALSE)</f>
        <v>#N/A</v>
      </c>
      <c r="L123" s="79" t="e">
        <f>VLOOKUP(L$3,'Tab.6 Geschlecht Inanspr.'!$E$5:$T$203,10,FALSE)</f>
        <v>#N/A</v>
      </c>
      <c r="N123" s="79">
        <f>VLOOKUP(N$3,'Tab.6 Geschlecht Inanspr.'!$E$5:$T$203,10,FALSE)</f>
        <v>165.2412899333583</v>
      </c>
    </row>
    <row r="125" spans="1:14">
      <c r="A125" s="325" t="s">
        <v>7</v>
      </c>
      <c r="B125" s="78" t="s">
        <v>180</v>
      </c>
      <c r="D125" s="79" t="e">
        <f>VLOOKUP(D$3,'Tab.6 Geschlecht Inanspr.'!$E$5:$T$203,11,FALSE)</f>
        <v>#N/A</v>
      </c>
      <c r="F125" s="79" t="e">
        <f>VLOOKUP(F$3,'Tab.6 Geschlecht Inanspr.'!$E$5:$T$203,11,FALSE)</f>
        <v>#N/A</v>
      </c>
      <c r="H125" s="79" t="e">
        <f>VLOOKUP(H$3,'Tab.6 Geschlecht Inanspr.'!$E$5:$T$203,11,FALSE)</f>
        <v>#N/A</v>
      </c>
      <c r="J125" s="79" t="e">
        <f>VLOOKUP(J$3,'Tab.6 Geschlecht Inanspr.'!$E$5:$T$203,11,FALSE)</f>
        <v>#N/A</v>
      </c>
      <c r="L125" s="79" t="e">
        <f>VLOOKUP(L$3,'Tab.6 Geschlecht Inanspr.'!$E$5:$T$203,11,FALSE)</f>
        <v>#N/A</v>
      </c>
      <c r="N125" s="79">
        <f>VLOOKUP(N$3,'Tab.6 Geschlecht Inanspr.'!$E$5:$T$203,11,FALSE)</f>
        <v>73.294831644074875</v>
      </c>
    </row>
    <row r="126" spans="1:14">
      <c r="A126" s="325"/>
      <c r="B126" s="78" t="s">
        <v>181</v>
      </c>
      <c r="D126" s="79" t="e">
        <f>VLOOKUP(D$3,'Tab.6 Geschlecht Inanspr.'!$E$5:$T$203,12,FALSE)</f>
        <v>#N/A</v>
      </c>
      <c r="F126" s="79" t="e">
        <f>VLOOKUP(F$3,'Tab.6 Geschlecht Inanspr.'!$E$5:$T$203,12,FALSE)</f>
        <v>#N/A</v>
      </c>
      <c r="H126" s="79" t="e">
        <f>VLOOKUP(H$3,'Tab.6 Geschlecht Inanspr.'!$E$5:$T$203,12,FALSE)</f>
        <v>#N/A</v>
      </c>
      <c r="J126" s="79" t="e">
        <f>VLOOKUP(J$3,'Tab.6 Geschlecht Inanspr.'!$E$5:$T$203,12,FALSE)</f>
        <v>#N/A</v>
      </c>
      <c r="L126" s="79" t="e">
        <f>VLOOKUP(L$3,'Tab.6 Geschlecht Inanspr.'!$E$5:$T$203,12,FALSE)</f>
        <v>#N/A</v>
      </c>
      <c r="N126" s="79">
        <f>VLOOKUP(N$3,'Tab.6 Geschlecht Inanspr.'!$E$5:$T$203,12,FALSE)</f>
        <v>74.487638129786234</v>
      </c>
    </row>
    <row r="127" spans="1:14">
      <c r="A127" s="325"/>
      <c r="B127" s="78" t="s">
        <v>12</v>
      </c>
      <c r="D127" s="79" t="e">
        <f>VLOOKUP(D$3,'Tab.6 Geschlecht Inanspr.'!$E$5:$T$203,13,FALSE)</f>
        <v>#N/A</v>
      </c>
      <c r="F127" s="79" t="e">
        <f>VLOOKUP(F$3,'Tab.6 Geschlecht Inanspr.'!$E$5:$T$203,13,FALSE)</f>
        <v>#N/A</v>
      </c>
      <c r="H127" s="79" t="e">
        <f>VLOOKUP(H$3,'Tab.6 Geschlecht Inanspr.'!$E$5:$T$203,13,FALSE)</f>
        <v>#N/A</v>
      </c>
      <c r="J127" s="79" t="e">
        <f>VLOOKUP(J$3,'Tab.6 Geschlecht Inanspr.'!$E$5:$T$203,13,FALSE)</f>
        <v>#N/A</v>
      </c>
      <c r="L127" s="79" t="e">
        <f>VLOOKUP(L$3,'Tab.6 Geschlecht Inanspr.'!$E$5:$T$203,13,FALSE)</f>
        <v>#N/A</v>
      </c>
      <c r="N127" s="79">
        <f>VLOOKUP(N$3,'Tab.6 Geschlecht Inanspr.'!$E$5:$T$203,13,FALSE)</f>
        <v>73.872872408765645</v>
      </c>
    </row>
    <row r="129" spans="1:14">
      <c r="A129" s="325" t="s">
        <v>347</v>
      </c>
      <c r="B129" s="78" t="s">
        <v>180</v>
      </c>
      <c r="D129" s="79" t="e">
        <f>VLOOKUP(D$3,'Tab.6 Geschlecht Inanspr.'!$E$5:$T$203,14,FALSE)</f>
        <v>#N/A</v>
      </c>
      <c r="F129" s="79" t="e">
        <f>VLOOKUP(F$3,'Tab.6 Geschlecht Inanspr.'!$E$5:$T$203,14,FALSE)</f>
        <v>#N/A</v>
      </c>
      <c r="H129" s="79" t="e">
        <f>VLOOKUP(H$3,'Tab.6 Geschlecht Inanspr.'!$E$5:$T$203,14,FALSE)</f>
        <v>#N/A</v>
      </c>
      <c r="J129" s="79" t="e">
        <f>VLOOKUP(J$3,'Tab.6 Geschlecht Inanspr.'!$E$5:$T$203,14,FALSE)</f>
        <v>#N/A</v>
      </c>
      <c r="L129" s="79" t="e">
        <f>VLOOKUP(L$3,'Tab.6 Geschlecht Inanspr.'!$E$5:$T$203,14,FALSE)</f>
        <v>#N/A</v>
      </c>
      <c r="N129" s="79">
        <f>VLOOKUP(N$3,'Tab.6 Geschlecht Inanspr.'!$E$5:$T$203,14,FALSE)</f>
        <v>96.678728024421133</v>
      </c>
    </row>
    <row r="130" spans="1:14">
      <c r="A130" s="325"/>
      <c r="B130" s="78" t="s">
        <v>181</v>
      </c>
      <c r="D130" s="79" t="e">
        <f>VLOOKUP(D$3,'Tab.6 Geschlecht Inanspr.'!$E$5:$T$203,15,FALSE)</f>
        <v>#N/A</v>
      </c>
      <c r="F130" s="79" t="e">
        <f>VLOOKUP(F$3,'Tab.6 Geschlecht Inanspr.'!$E$5:$T$203,15,FALSE)</f>
        <v>#N/A</v>
      </c>
      <c r="H130" s="79" t="e">
        <f>VLOOKUP(H$3,'Tab.6 Geschlecht Inanspr.'!$E$5:$T$203,15,FALSE)</f>
        <v>#N/A</v>
      </c>
      <c r="J130" s="79" t="e">
        <f>VLOOKUP(J$3,'Tab.6 Geschlecht Inanspr.'!$E$5:$T$203,15,FALSE)</f>
        <v>#N/A</v>
      </c>
      <c r="L130" s="79" t="e">
        <f>VLOOKUP(L$3,'Tab.6 Geschlecht Inanspr.'!$E$5:$T$203,15,FALSE)</f>
        <v>#N/A</v>
      </c>
      <c r="N130" s="79">
        <f>VLOOKUP(N$3,'Tab.6 Geschlecht Inanspr.'!$E$5:$T$203,15,FALSE)</f>
        <v>85.720724381330143</v>
      </c>
    </row>
    <row r="131" spans="1:14">
      <c r="A131" s="325"/>
      <c r="B131" s="78" t="s">
        <v>12</v>
      </c>
      <c r="D131" s="79" t="e">
        <f>VLOOKUP(D$3,'Tab.6 Geschlecht Inanspr.'!$E$5:$T$203,16,FALSE)</f>
        <v>#N/A</v>
      </c>
      <c r="F131" s="79" t="e">
        <f>VLOOKUP(F$3,'Tab.6 Geschlecht Inanspr.'!$E$5:$T$203,16,FALSE)</f>
        <v>#N/A</v>
      </c>
      <c r="H131" s="79" t="e">
        <f>VLOOKUP(H$3,'Tab.6 Geschlecht Inanspr.'!$E$5:$T$203,16,FALSE)</f>
        <v>#N/A</v>
      </c>
      <c r="J131" s="79" t="e">
        <f>VLOOKUP(J$3,'Tab.6 Geschlecht Inanspr.'!$E$5:$T$203,16,FALSE)</f>
        <v>#N/A</v>
      </c>
      <c r="L131" s="79" t="e">
        <f>VLOOKUP(L$3,'Tab.6 Geschlecht Inanspr.'!$E$5:$T$203,16,FALSE)</f>
        <v>#N/A</v>
      </c>
      <c r="N131" s="79">
        <f>VLOOKUP(N$3,'Tab.6 Geschlecht Inanspr.'!$E$5:$T$203,16,FALSE)</f>
        <v>91.36841752459263</v>
      </c>
    </row>
    <row r="134" spans="1:14">
      <c r="A134" s="326" t="s">
        <v>407</v>
      </c>
      <c r="B134" s="326"/>
      <c r="C134" s="326"/>
      <c r="D134" s="326"/>
      <c r="E134" s="326"/>
      <c r="F134" s="326"/>
      <c r="G134" s="326"/>
      <c r="H134" s="326"/>
      <c r="I134" s="326"/>
      <c r="J134" s="326"/>
      <c r="K134" s="326"/>
      <c r="L134" s="326"/>
      <c r="M134" s="326"/>
      <c r="N134" s="326"/>
    </row>
    <row r="135" spans="1:14">
      <c r="A135" s="326"/>
      <c r="B135" s="326"/>
      <c r="C135" s="326"/>
      <c r="D135" s="326"/>
      <c r="E135" s="326"/>
      <c r="F135" s="326"/>
      <c r="G135" s="326"/>
      <c r="H135" s="326"/>
      <c r="I135" s="326"/>
      <c r="J135" s="326"/>
      <c r="K135" s="326"/>
      <c r="L135" s="326"/>
      <c r="M135" s="326"/>
      <c r="N135" s="326"/>
    </row>
    <row r="137" spans="1:14">
      <c r="A137" s="325" t="s">
        <v>182</v>
      </c>
      <c r="B137" s="78" t="s">
        <v>1</v>
      </c>
      <c r="D137" s="77" t="e">
        <f>VLOOKUP(D$3,'Tab. 7 Erziehungsberatung'!$B$6:$L$62,2,FALSE)</f>
        <v>#N/A</v>
      </c>
      <c r="F137" s="77" t="e">
        <f>VLOOKUP(F$3,'Tab. 7 Erziehungsberatung'!$B$6:$L$62,2,FALSE)</f>
        <v>#N/A</v>
      </c>
      <c r="H137" s="77" t="e">
        <f>VLOOKUP(H$3,'Tab. 7 Erziehungsberatung'!$B$6:$L$62,2,FALSE)</f>
        <v>#N/A</v>
      </c>
      <c r="J137" s="77" t="e">
        <f>VLOOKUP(J$3,'Tab. 7 Erziehungsberatung'!$B$6:$L$62,2,FALSE)</f>
        <v>#N/A</v>
      </c>
      <c r="L137" s="77" t="e">
        <f>VLOOKUP(L$3,'Tab. 7 Erziehungsberatung'!$B$6:$L$62,2,FALSE)</f>
        <v>#N/A</v>
      </c>
      <c r="N137" s="77">
        <f>VLOOKUP(N$3,'Tab. 7 Erziehungsberatung'!$B$6:$L$62,2,FALSE)</f>
        <v>35930</v>
      </c>
    </row>
    <row r="138" spans="1:14">
      <c r="A138" s="325"/>
      <c r="B138" s="78" t="s">
        <v>2</v>
      </c>
      <c r="D138" s="77" t="e">
        <f>VLOOKUP(D$3,'Tab. 7 Erziehungsberatung'!$B$6:$L$62,3,FALSE)</f>
        <v>#N/A</v>
      </c>
      <c r="F138" s="77" t="e">
        <f>VLOOKUP(F$3,'Tab. 7 Erziehungsberatung'!$B$6:$L$62,3,FALSE)</f>
        <v>#N/A</v>
      </c>
      <c r="H138" s="77" t="e">
        <f>VLOOKUP(H$3,'Tab. 7 Erziehungsberatung'!$B$6:$L$62,3,FALSE)</f>
        <v>#N/A</v>
      </c>
      <c r="J138" s="77" t="e">
        <f>VLOOKUP(J$3,'Tab. 7 Erziehungsberatung'!$B$6:$L$62,3,FALSE)</f>
        <v>#N/A</v>
      </c>
      <c r="L138" s="77" t="e">
        <f>VLOOKUP(L$3,'Tab. 7 Erziehungsberatung'!$B$6:$L$62,3,FALSE)</f>
        <v>#N/A</v>
      </c>
      <c r="N138" s="77">
        <f>VLOOKUP(N$3,'Tab. 7 Erziehungsberatung'!$B$6:$L$62,3,FALSE)</f>
        <v>18444</v>
      </c>
    </row>
    <row r="139" spans="1:14">
      <c r="A139" s="325"/>
      <c r="B139" s="78" t="s">
        <v>3</v>
      </c>
      <c r="D139" s="77" t="e">
        <f>VLOOKUP(D$3,'Tab. 7 Erziehungsberatung'!$B$6:$L$62,4,FALSE)</f>
        <v>#N/A</v>
      </c>
      <c r="F139" s="77" t="e">
        <f>VLOOKUP(F$3,'Tab. 7 Erziehungsberatung'!$B$6:$L$62,4,FALSE)</f>
        <v>#N/A</v>
      </c>
      <c r="H139" s="77" t="e">
        <f>VLOOKUP(H$3,'Tab. 7 Erziehungsberatung'!$B$6:$L$62,4,FALSE)</f>
        <v>#N/A</v>
      </c>
      <c r="J139" s="77" t="e">
        <f>VLOOKUP(J$3,'Tab. 7 Erziehungsberatung'!$B$6:$L$62,4,FALSE)</f>
        <v>#N/A</v>
      </c>
      <c r="L139" s="77" t="e">
        <f>VLOOKUP(L$3,'Tab. 7 Erziehungsberatung'!$B$6:$L$62,4,FALSE)</f>
        <v>#N/A</v>
      </c>
      <c r="N139" s="77">
        <f>VLOOKUP(N$3,'Tab. 7 Erziehungsberatung'!$B$6:$L$62,4,FALSE)</f>
        <v>17486</v>
      </c>
    </row>
    <row r="140" spans="1:14">
      <c r="A140" s="325"/>
      <c r="B140" s="78" t="s">
        <v>183</v>
      </c>
      <c r="D140" s="77" t="e">
        <f>VLOOKUP(D$3,'Tab. 7 Erziehungsberatung'!$B$6:$L$62,5,FALSE)</f>
        <v>#N/A</v>
      </c>
      <c r="F140" s="77" t="e">
        <f>VLOOKUP(F$3,'Tab. 7 Erziehungsberatung'!$B$6:$L$62,5,FALSE)</f>
        <v>#N/A</v>
      </c>
      <c r="H140" s="77" t="e">
        <f>VLOOKUP(H$3,'Tab. 7 Erziehungsberatung'!$B$6:$L$62,5,FALSE)</f>
        <v>#N/A</v>
      </c>
      <c r="J140" s="77" t="e">
        <f>VLOOKUP(J$3,'Tab. 7 Erziehungsberatung'!$B$6:$L$62,5,FALSE)</f>
        <v>#N/A</v>
      </c>
      <c r="L140" s="77" t="e">
        <f>VLOOKUP(L$3,'Tab. 7 Erziehungsberatung'!$B$6:$L$62,5,FALSE)</f>
        <v>#N/A</v>
      </c>
      <c r="N140" s="77">
        <f>VLOOKUP(N$3,'Tab. 7 Erziehungsberatung'!$B$6:$L$62,5,FALSE)</f>
        <v>18447</v>
      </c>
    </row>
    <row r="141" spans="1:14">
      <c r="A141" s="325"/>
      <c r="B141" s="78" t="s">
        <v>191</v>
      </c>
      <c r="D141" s="77" t="e">
        <f>VLOOKUP(D$3,'Tab. 7 Erziehungsberatung'!$B$6:$L$62,6,FALSE)</f>
        <v>#N/A</v>
      </c>
      <c r="F141" s="77" t="e">
        <f>VLOOKUP(F$3,'Tab. 7 Erziehungsberatung'!$B$6:$L$62,6,FALSE)</f>
        <v>#N/A</v>
      </c>
      <c r="H141" s="77" t="e">
        <f>VLOOKUP(H$3,'Tab. 7 Erziehungsberatung'!$B$6:$L$62,6,FALSE)</f>
        <v>#N/A</v>
      </c>
      <c r="J141" s="77" t="e">
        <f>VLOOKUP(J$3,'Tab. 7 Erziehungsberatung'!$B$6:$L$62,6,FALSE)</f>
        <v>#N/A</v>
      </c>
      <c r="L141" s="77" t="e">
        <f>VLOOKUP(L$3,'Tab. 7 Erziehungsberatung'!$B$6:$L$62,6,FALSE)</f>
        <v>#N/A</v>
      </c>
      <c r="N141" s="77">
        <f>VLOOKUP(N$3,'Tab. 7 Erziehungsberatung'!$B$6:$L$62,6,FALSE)</f>
        <v>17483</v>
      </c>
    </row>
    <row r="143" spans="1:14">
      <c r="A143" s="325" t="s">
        <v>348</v>
      </c>
      <c r="B143" s="78" t="s">
        <v>1</v>
      </c>
      <c r="D143" s="77" t="e">
        <f>VLOOKUP(D$3,'Tab. 7 Erziehungsberatung'!$B$6:$L$62,7,FALSE)</f>
        <v>#N/A</v>
      </c>
      <c r="F143" s="77" t="e">
        <f>VLOOKUP(F$3,'Tab. 7 Erziehungsberatung'!$B$6:$L$62,7,FALSE)</f>
        <v>#N/A</v>
      </c>
      <c r="H143" s="77" t="e">
        <f>VLOOKUP(H$3,'Tab. 7 Erziehungsberatung'!$B$6:$L$62,7,FALSE)</f>
        <v>#N/A</v>
      </c>
      <c r="J143" s="77" t="e">
        <f>VLOOKUP(J$3,'Tab. 7 Erziehungsberatung'!$B$6:$L$62,7,FALSE)</f>
        <v>#N/A</v>
      </c>
      <c r="L143" s="77" t="e">
        <f>VLOOKUP(L$3,'Tab. 7 Erziehungsberatung'!$B$6:$L$62,7,FALSE)</f>
        <v>#N/A</v>
      </c>
      <c r="N143" s="77">
        <f>VLOOKUP(N$3,'Tab. 7 Erziehungsberatung'!$B$6:$L$62,7,FALSE)</f>
        <v>100.35359770301145</v>
      </c>
    </row>
    <row r="144" spans="1:14">
      <c r="A144" s="325"/>
      <c r="B144" s="78" t="s">
        <v>2</v>
      </c>
      <c r="D144" s="77" t="e">
        <f>VLOOKUP(D$3,'Tab. 7 Erziehungsberatung'!$B$6:$L$62,8,FALSE)</f>
        <v>#N/A</v>
      </c>
      <c r="F144" s="77" t="e">
        <f>VLOOKUP(F$3,'Tab. 7 Erziehungsberatung'!$B$6:$L$62,8,FALSE)</f>
        <v>#N/A</v>
      </c>
      <c r="H144" s="77" t="e">
        <f>VLOOKUP(H$3,'Tab. 7 Erziehungsberatung'!$B$6:$L$62,8,FALSE)</f>
        <v>#N/A</v>
      </c>
      <c r="J144" s="77" t="e">
        <f>VLOOKUP(J$3,'Tab. 7 Erziehungsberatung'!$B$6:$L$62,8,FALSE)</f>
        <v>#N/A</v>
      </c>
      <c r="L144" s="77" t="e">
        <f>VLOOKUP(L$3,'Tab. 7 Erziehungsberatung'!$B$6:$L$62,8,FALSE)</f>
        <v>#N/A</v>
      </c>
      <c r="N144" s="77">
        <f>VLOOKUP(N$3,'Tab. 7 Erziehungsberatung'!$B$6:$L$62,8,FALSE)</f>
        <v>99.951931596548391</v>
      </c>
    </row>
    <row r="145" spans="1:14">
      <c r="A145" s="325"/>
      <c r="B145" s="78" t="s">
        <v>3</v>
      </c>
      <c r="D145" s="77" t="e">
        <f>VLOOKUP(D$3,'Tab. 7 Erziehungsberatung'!$B$6:$L$62,9,FALSE)</f>
        <v>#N/A</v>
      </c>
      <c r="F145" s="77" t="e">
        <f>VLOOKUP(F$3,'Tab. 7 Erziehungsberatung'!$B$6:$L$62,9,FALSE)</f>
        <v>#N/A</v>
      </c>
      <c r="H145" s="77" t="e">
        <f>VLOOKUP(H$3,'Tab. 7 Erziehungsberatung'!$B$6:$L$62,9,FALSE)</f>
        <v>#N/A</v>
      </c>
      <c r="J145" s="77" t="e">
        <f>VLOOKUP(J$3,'Tab. 7 Erziehungsberatung'!$B$6:$L$62,9,FALSE)</f>
        <v>#N/A</v>
      </c>
      <c r="L145" s="77" t="e">
        <f>VLOOKUP(L$3,'Tab. 7 Erziehungsberatung'!$B$6:$L$62,9,FALSE)</f>
        <v>#N/A</v>
      </c>
      <c r="N145" s="77">
        <f>VLOOKUP(N$3,'Tab. 7 Erziehungsberatung'!$B$6:$L$62,9,FALSE)</f>
        <v>100.78078306541646</v>
      </c>
    </row>
    <row r="146" spans="1:14">
      <c r="A146" s="325"/>
      <c r="B146" s="78" t="s">
        <v>183</v>
      </c>
      <c r="D146" s="77" t="e">
        <f>VLOOKUP(D$3,'Tab. 7 Erziehungsberatung'!$B$6:$L$62,10,FALSE)</f>
        <v>#N/A</v>
      </c>
      <c r="F146" s="77" t="e">
        <f>VLOOKUP(F$3,'Tab. 7 Erziehungsberatung'!$B$6:$L$62,10,FALSE)</f>
        <v>#N/A</v>
      </c>
      <c r="H146" s="77" t="e">
        <f>VLOOKUP(H$3,'Tab. 7 Erziehungsberatung'!$B$6:$L$62,10,FALSE)</f>
        <v>#N/A</v>
      </c>
      <c r="J146" s="77" t="e">
        <f>VLOOKUP(J$3,'Tab. 7 Erziehungsberatung'!$B$6:$L$62,10,FALSE)</f>
        <v>#N/A</v>
      </c>
      <c r="L146" s="77" t="e">
        <f>VLOOKUP(L$3,'Tab. 7 Erziehungsberatung'!$B$6:$L$62,10,FALSE)</f>
        <v>#N/A</v>
      </c>
      <c r="N146" s="77">
        <f>VLOOKUP(N$3,'Tab. 7 Erziehungsberatung'!$B$6:$L$62,10,FALSE)</f>
        <v>107.32706332744732</v>
      </c>
    </row>
    <row r="147" spans="1:14">
      <c r="A147" s="325"/>
      <c r="B147" s="78" t="s">
        <v>191</v>
      </c>
      <c r="D147" s="77" t="e">
        <f>VLOOKUP(D$3,'Tab. 7 Erziehungsberatung'!$B$6:$L$62,11,FALSE)</f>
        <v>#N/A</v>
      </c>
      <c r="F147" s="77" t="e">
        <f>VLOOKUP(F$3,'Tab. 7 Erziehungsberatung'!$B$6:$L$62,11,FALSE)</f>
        <v>#N/A</v>
      </c>
      <c r="H147" s="77" t="e">
        <f>VLOOKUP(H$3,'Tab. 7 Erziehungsberatung'!$B$6:$L$62,11,FALSE)</f>
        <v>#N/A</v>
      </c>
      <c r="J147" s="77" t="e">
        <f>VLOOKUP(J$3,'Tab. 7 Erziehungsberatung'!$B$6:$L$62,11,FALSE)</f>
        <v>#N/A</v>
      </c>
      <c r="L147" s="77" t="e">
        <f>VLOOKUP(L$3,'Tab. 7 Erziehungsberatung'!$B$6:$L$62,11,FALSE)</f>
        <v>#N/A</v>
      </c>
      <c r="N147" s="77">
        <f>VLOOKUP(N$3,'Tab. 7 Erziehungsberatung'!$B$6:$L$62,11,FALSE)</f>
        <v>93.915098773887706</v>
      </c>
    </row>
    <row r="150" spans="1:14">
      <c r="A150" s="326" t="s">
        <v>408</v>
      </c>
      <c r="B150" s="326"/>
      <c r="C150" s="326"/>
      <c r="D150" s="326"/>
      <c r="E150" s="326"/>
      <c r="F150" s="326"/>
      <c r="G150" s="326"/>
      <c r="H150" s="326"/>
      <c r="I150" s="326"/>
      <c r="J150" s="326"/>
      <c r="K150" s="326"/>
      <c r="L150" s="326"/>
      <c r="M150" s="326"/>
      <c r="N150" s="326"/>
    </row>
    <row r="151" spans="1:14">
      <c r="A151" s="326"/>
      <c r="B151" s="326"/>
      <c r="C151" s="326"/>
      <c r="D151" s="326"/>
      <c r="E151" s="326"/>
      <c r="F151" s="326"/>
      <c r="G151" s="326"/>
      <c r="H151" s="326"/>
      <c r="I151" s="326"/>
      <c r="J151" s="326"/>
      <c r="K151" s="326"/>
      <c r="L151" s="326"/>
      <c r="M151" s="326"/>
      <c r="N151" s="326"/>
    </row>
    <row r="153" spans="1:14">
      <c r="A153" s="325" t="s">
        <v>182</v>
      </c>
      <c r="B153" s="78" t="s">
        <v>1</v>
      </c>
      <c r="D153" s="77" t="e">
        <f>VLOOKUP(D$3,'Tab. 8 Eingliederungshilfen'!$E$6:$O$204,2,FALSE)</f>
        <v>#N/A</v>
      </c>
      <c r="F153" s="77" t="e">
        <f>VLOOKUP(F$3,'Tab. 8 Eingliederungshilfen'!$E$6:$O$204,2,FALSE)</f>
        <v>#N/A</v>
      </c>
      <c r="H153" s="77" t="e">
        <f>VLOOKUP(H$3,'Tab. 8 Eingliederungshilfen'!$E$6:$O$204,2,FALSE)</f>
        <v>#N/A</v>
      </c>
      <c r="J153" s="77" t="e">
        <f>VLOOKUP(J$3,'Tab. 8 Eingliederungshilfen'!$E$6:$O$204,2,FALSE)</f>
        <v>#N/A</v>
      </c>
      <c r="L153" s="77" t="e">
        <f>VLOOKUP(L$3,'Tab. 8 Eingliederungshilfen'!$E$6:$O$204,2,FALSE)</f>
        <v>#N/A</v>
      </c>
      <c r="N153" s="77">
        <f>VLOOKUP(N$3,'Tab. 8 Eingliederungshilfen'!$E$6:$O$204,2,FALSE)</f>
        <v>36081</v>
      </c>
    </row>
    <row r="154" spans="1:14">
      <c r="A154" s="325"/>
      <c r="B154" s="78" t="s">
        <v>2</v>
      </c>
      <c r="D154" s="77" t="e">
        <f>VLOOKUP(D$3,'Tab. 8 Eingliederungshilfen'!$E$6:$O$204,3,FALSE)</f>
        <v>#N/A</v>
      </c>
      <c r="F154" s="77" t="e">
        <f>VLOOKUP(F$3,'Tab. 8 Eingliederungshilfen'!$E$6:$O$204,3,FALSE)</f>
        <v>#N/A</v>
      </c>
      <c r="H154" s="77" t="e">
        <f>VLOOKUP(H$3,'Tab. 8 Eingliederungshilfen'!$E$6:$O$204,3,FALSE)</f>
        <v>#N/A</v>
      </c>
      <c r="J154" s="77" t="e">
        <f>VLOOKUP(J$3,'Tab. 8 Eingliederungshilfen'!$E$6:$O$204,3,FALSE)</f>
        <v>#N/A</v>
      </c>
      <c r="L154" s="77" t="e">
        <f>VLOOKUP(L$3,'Tab. 8 Eingliederungshilfen'!$E$6:$O$204,3,FALSE)</f>
        <v>#N/A</v>
      </c>
      <c r="N154" s="77">
        <f>VLOOKUP(N$3,'Tab. 8 Eingliederungshilfen'!$E$6:$O$204,3,FALSE)</f>
        <v>26272</v>
      </c>
    </row>
    <row r="155" spans="1:14">
      <c r="A155" s="325"/>
      <c r="B155" s="78" t="s">
        <v>3</v>
      </c>
      <c r="D155" s="77" t="e">
        <f>VLOOKUP(D$3,'Tab. 8 Eingliederungshilfen'!$E$6:$O$204,4,FALSE)</f>
        <v>#N/A</v>
      </c>
      <c r="F155" s="77" t="e">
        <f>VLOOKUP(F$3,'Tab. 8 Eingliederungshilfen'!$E$6:$O$204,4,FALSE)</f>
        <v>#N/A</v>
      </c>
      <c r="H155" s="77" t="e">
        <f>VLOOKUP(H$3,'Tab. 8 Eingliederungshilfen'!$E$6:$O$204,4,FALSE)</f>
        <v>#N/A</v>
      </c>
      <c r="J155" s="77" t="e">
        <f>VLOOKUP(J$3,'Tab. 8 Eingliederungshilfen'!$E$6:$O$204,4,FALSE)</f>
        <v>#N/A</v>
      </c>
      <c r="L155" s="77" t="e">
        <f>VLOOKUP(L$3,'Tab. 8 Eingliederungshilfen'!$E$6:$O$204,4,FALSE)</f>
        <v>#N/A</v>
      </c>
      <c r="N155" s="77">
        <f>VLOOKUP(N$3,'Tab. 8 Eingliederungshilfen'!$E$6:$O$204,4,FALSE)</f>
        <v>9809</v>
      </c>
    </row>
    <row r="156" spans="1:14">
      <c r="A156" s="325"/>
      <c r="B156" s="78" t="s">
        <v>183</v>
      </c>
      <c r="D156" s="77" t="e">
        <f>VLOOKUP(D$3,'Tab. 8 Eingliederungshilfen'!$E$6:$O$204,5,FALSE)</f>
        <v>#N/A</v>
      </c>
      <c r="F156" s="77" t="e">
        <f>VLOOKUP(F$3,'Tab. 8 Eingliederungshilfen'!$E$6:$O$204,5,FALSE)</f>
        <v>#N/A</v>
      </c>
      <c r="H156" s="77" t="e">
        <f>VLOOKUP(H$3,'Tab. 8 Eingliederungshilfen'!$E$6:$O$204,5,FALSE)</f>
        <v>#N/A</v>
      </c>
      <c r="J156" s="77" t="e">
        <f>VLOOKUP(J$3,'Tab. 8 Eingliederungshilfen'!$E$6:$O$204,5,FALSE)</f>
        <v>#N/A</v>
      </c>
      <c r="L156" s="77" t="e">
        <f>VLOOKUP(L$3,'Tab. 8 Eingliederungshilfen'!$E$6:$O$204,5,FALSE)</f>
        <v>#N/A</v>
      </c>
      <c r="N156" s="77">
        <f>VLOOKUP(N$3,'Tab. 8 Eingliederungshilfen'!$E$6:$O$204,5,FALSE)</f>
        <v>7733</v>
      </c>
    </row>
    <row r="157" spans="1:14">
      <c r="A157" s="325"/>
      <c r="B157" s="78" t="s">
        <v>191</v>
      </c>
      <c r="D157" s="77" t="e">
        <f>VLOOKUP(D$3,'Tab. 8 Eingliederungshilfen'!$E$6:$O$204,6,FALSE)</f>
        <v>#N/A</v>
      </c>
      <c r="F157" s="77" t="e">
        <f>VLOOKUP(F$3,'Tab. 8 Eingliederungshilfen'!$E$6:$O$204,6,FALSE)</f>
        <v>#N/A</v>
      </c>
      <c r="H157" s="77" t="e">
        <f>VLOOKUP(H$3,'Tab. 8 Eingliederungshilfen'!$E$6:$O$204,6,FALSE)</f>
        <v>#N/A</v>
      </c>
      <c r="J157" s="77" t="e">
        <f>VLOOKUP(J$3,'Tab. 8 Eingliederungshilfen'!$E$6:$O$204,6,FALSE)</f>
        <v>#N/A</v>
      </c>
      <c r="L157" s="77" t="e">
        <f>VLOOKUP(L$3,'Tab. 8 Eingliederungshilfen'!$E$6:$O$204,6,FALSE)</f>
        <v>#N/A</v>
      </c>
      <c r="N157" s="77">
        <f>VLOOKUP(N$3,'Tab. 8 Eingliederungshilfen'!$E$6:$O$204,6,FALSE)</f>
        <v>28348</v>
      </c>
    </row>
    <row r="159" spans="1:14">
      <c r="A159" s="325" t="s">
        <v>348</v>
      </c>
      <c r="B159" s="78" t="s">
        <v>1</v>
      </c>
      <c r="D159" s="77" t="e">
        <f>VLOOKUP(D$3,'Tab. 8 Eingliederungshilfen'!$E$6:$O$204,7,FALSE)</f>
        <v>#N/A</v>
      </c>
      <c r="F159" s="77" t="e">
        <f>VLOOKUP(F$3,'Tab. 8 Eingliederungshilfen'!$E$6:$O$204,7,FALSE)</f>
        <v>#N/A</v>
      </c>
      <c r="H159" s="77" t="e">
        <f>VLOOKUP(H$3,'Tab. 8 Eingliederungshilfen'!$E$6:$O$204,7,FALSE)</f>
        <v>#N/A</v>
      </c>
      <c r="J159" s="77" t="e">
        <f>VLOOKUP(J$3,'Tab. 8 Eingliederungshilfen'!$E$6:$O$204,7,FALSE)</f>
        <v>#N/A</v>
      </c>
      <c r="L159" s="77" t="e">
        <f>VLOOKUP(L$3,'Tab. 8 Eingliederungshilfen'!$E$6:$O$204,7,FALSE)</f>
        <v>#N/A</v>
      </c>
      <c r="N159" s="77">
        <f>VLOOKUP(N$3,'Tab. 8 Eingliederungshilfen'!$E$6:$O$204,7,FALSE)</f>
        <v>142.67925066997677</v>
      </c>
    </row>
    <row r="160" spans="1:14">
      <c r="A160" s="325"/>
      <c r="B160" s="78" t="s">
        <v>2</v>
      </c>
      <c r="D160" s="77" t="e">
        <f>VLOOKUP(D$3,'Tab. 8 Eingliederungshilfen'!$E$6:$O$204,8,FALSE)</f>
        <v>#N/A</v>
      </c>
      <c r="F160" s="77" t="e">
        <f>VLOOKUP(F$3,'Tab. 8 Eingliederungshilfen'!$E$6:$O$204,8,FALSE)</f>
        <v>#N/A</v>
      </c>
      <c r="H160" s="77" t="e">
        <f>VLOOKUP(H$3,'Tab. 8 Eingliederungshilfen'!$E$6:$O$204,8,FALSE)</f>
        <v>#N/A</v>
      </c>
      <c r="J160" s="77" t="e">
        <f>VLOOKUP(J$3,'Tab. 8 Eingliederungshilfen'!$E$6:$O$204,8,FALSE)</f>
        <v>#N/A</v>
      </c>
      <c r="L160" s="77" t="e">
        <f>VLOOKUP(L$3,'Tab. 8 Eingliederungshilfen'!$E$6:$O$204,8,FALSE)</f>
        <v>#N/A</v>
      </c>
      <c r="N160" s="77">
        <f>VLOOKUP(N$3,'Tab. 8 Eingliederungshilfen'!$E$6:$O$204,8,FALSE)</f>
        <v>201.33775573389576</v>
      </c>
    </row>
    <row r="161" spans="1:14">
      <c r="A161" s="325"/>
      <c r="B161" s="78" t="s">
        <v>3</v>
      </c>
      <c r="D161" s="77" t="e">
        <f>VLOOKUP(D$3,'Tab. 8 Eingliederungshilfen'!$E$6:$O$204,9,FALSE)</f>
        <v>#N/A</v>
      </c>
      <c r="F161" s="77" t="e">
        <f>VLOOKUP(F$3,'Tab. 8 Eingliederungshilfen'!$E$6:$O$204,9,FALSE)</f>
        <v>#N/A</v>
      </c>
      <c r="H161" s="77" t="e">
        <f>VLOOKUP(H$3,'Tab. 8 Eingliederungshilfen'!$E$6:$O$204,9,FALSE)</f>
        <v>#N/A</v>
      </c>
      <c r="J161" s="77" t="e">
        <f>VLOOKUP(J$3,'Tab. 8 Eingliederungshilfen'!$E$6:$O$204,9,FALSE)</f>
        <v>#N/A</v>
      </c>
      <c r="L161" s="77" t="e">
        <f>VLOOKUP(L$3,'Tab. 8 Eingliederungshilfen'!$E$6:$O$204,9,FALSE)</f>
        <v>#N/A</v>
      </c>
      <c r="N161" s="77">
        <f>VLOOKUP(N$3,'Tab. 8 Eingliederungshilfen'!$E$6:$O$204,9,FALSE)</f>
        <v>80.142359105418777</v>
      </c>
    </row>
    <row r="162" spans="1:14">
      <c r="A162" s="325"/>
      <c r="B162" s="78" t="s">
        <v>183</v>
      </c>
      <c r="D162" s="77" t="e">
        <f>VLOOKUP(D$3,'Tab. 8 Eingliederungshilfen'!$E$6:$O$204,10,FALSE)</f>
        <v>#N/A</v>
      </c>
      <c r="F162" s="77" t="e">
        <f>VLOOKUP(F$3,'Tab. 8 Eingliederungshilfen'!$E$6:$O$204,10,FALSE)</f>
        <v>#N/A</v>
      </c>
      <c r="H162" s="77" t="e">
        <f>VLOOKUP(H$3,'Tab. 8 Eingliederungshilfen'!$E$6:$O$204,10,FALSE)</f>
        <v>#N/A</v>
      </c>
      <c r="J162" s="77" t="e">
        <f>VLOOKUP(J$3,'Tab. 8 Eingliederungshilfen'!$E$6:$O$204,10,FALSE)</f>
        <v>#N/A</v>
      </c>
      <c r="L162" s="77" t="e">
        <f>VLOOKUP(L$3,'Tab. 8 Eingliederungshilfen'!$E$6:$O$204,10,FALSE)</f>
        <v>#N/A</v>
      </c>
      <c r="N162" s="77">
        <f>VLOOKUP(N$3,'Tab. 8 Eingliederungshilfen'!$E$6:$O$204,10,FALSE)</f>
        <v>115.89463524587708</v>
      </c>
    </row>
    <row r="163" spans="1:14">
      <c r="A163" s="325"/>
      <c r="B163" s="78" t="s">
        <v>191</v>
      </c>
      <c r="D163" s="77" t="e">
        <f>VLOOKUP(D$3,'Tab. 8 Eingliederungshilfen'!$E$6:$O$204,11,FALSE)</f>
        <v>#N/A</v>
      </c>
      <c r="F163" s="77" t="e">
        <f>VLOOKUP(F$3,'Tab. 8 Eingliederungshilfen'!$E$6:$O$204,11,FALSE)</f>
        <v>#N/A</v>
      </c>
      <c r="H163" s="77" t="e">
        <f>VLOOKUP(H$3,'Tab. 8 Eingliederungshilfen'!$E$6:$O$204,11,FALSE)</f>
        <v>#N/A</v>
      </c>
      <c r="J163" s="77" t="e">
        <f>VLOOKUP(J$3,'Tab. 8 Eingliederungshilfen'!$E$6:$O$204,11,FALSE)</f>
        <v>#N/A</v>
      </c>
      <c r="L163" s="77" t="e">
        <f>VLOOKUP(L$3,'Tab. 8 Eingliederungshilfen'!$E$6:$O$204,11,FALSE)</f>
        <v>#N/A</v>
      </c>
      <c r="N163" s="77">
        <f>VLOOKUP(N$3,'Tab. 8 Eingliederungshilfen'!$E$6:$O$204,11,FALSE)</f>
        <v>152.27965566791562</v>
      </c>
    </row>
    <row r="166" spans="1:14">
      <c r="A166" s="326" t="s">
        <v>409</v>
      </c>
      <c r="B166" s="326"/>
      <c r="C166" s="326"/>
      <c r="D166" s="326"/>
      <c r="E166" s="326"/>
      <c r="F166" s="326"/>
      <c r="G166" s="326"/>
      <c r="H166" s="326"/>
      <c r="I166" s="326"/>
      <c r="J166" s="326"/>
      <c r="K166" s="326"/>
      <c r="L166" s="326"/>
      <c r="M166" s="326"/>
      <c r="N166" s="326"/>
    </row>
    <row r="167" spans="1:14">
      <c r="A167" s="326"/>
      <c r="B167" s="326"/>
      <c r="C167" s="326"/>
      <c r="D167" s="326"/>
      <c r="E167" s="326"/>
      <c r="F167" s="326"/>
      <c r="G167" s="326"/>
      <c r="H167" s="326"/>
      <c r="I167" s="326"/>
      <c r="J167" s="326"/>
      <c r="K167" s="326"/>
      <c r="L167" s="326"/>
      <c r="M167" s="326"/>
      <c r="N167" s="326"/>
    </row>
    <row r="169" spans="1:14">
      <c r="A169" s="324" t="s">
        <v>349</v>
      </c>
      <c r="B169" s="324"/>
      <c r="D169" s="79" t="e">
        <f>VLOOKUP(D$3,'Tab. 9  Lebenslagen'!$E$7:$J$205,2,FALSE)</f>
        <v>#N/A</v>
      </c>
      <c r="F169" s="79" t="e">
        <f>VLOOKUP(F$3,'Tab. 9  Lebenslagen'!$E$7:$J$205,2,FALSE)</f>
        <v>#N/A</v>
      </c>
      <c r="H169" s="79" t="e">
        <f>VLOOKUP(H$3,'Tab. 9  Lebenslagen'!$E$7:$J$205,2,FALSE)</f>
        <v>#N/A</v>
      </c>
      <c r="J169" s="79" t="e">
        <f>VLOOKUP(J$3,'Tab. 9  Lebenslagen'!$E$7:$J$205,2,FALSE)</f>
        <v>#N/A</v>
      </c>
      <c r="L169" s="79" t="e">
        <f>VLOOKUP(L$3,'Tab. 9  Lebenslagen'!$E$7:$J$205,2,FALSE)</f>
        <v>#N/A</v>
      </c>
      <c r="N169" s="79">
        <f>VLOOKUP(N$3,'Tab. 9  Lebenslagen'!$E$7:$J$205,2,FALSE)</f>
        <v>47054</v>
      </c>
    </row>
    <row r="171" spans="1:14">
      <c r="A171" s="75" t="s">
        <v>350</v>
      </c>
      <c r="B171" s="78" t="s">
        <v>351</v>
      </c>
      <c r="D171" s="79" t="e">
        <f>VLOOKUP(D$3,'Tab. 9  Lebenslagen'!$E$7:$J$205,3,FALSE)</f>
        <v>#N/A</v>
      </c>
      <c r="F171" s="79" t="e">
        <f>VLOOKUP(F$3,'Tab. 9  Lebenslagen'!$E$7:$J$205,3,FALSE)</f>
        <v>#N/A</v>
      </c>
      <c r="H171" s="79" t="e">
        <f>VLOOKUP(H$3,'Tab. 9  Lebenslagen'!$E$7:$J$205,3,FALSE)</f>
        <v>#N/A</v>
      </c>
      <c r="J171" s="79" t="e">
        <f>VLOOKUP(J$3,'Tab. 9  Lebenslagen'!$E$7:$J$205,3,FALSE)</f>
        <v>#N/A</v>
      </c>
      <c r="L171" s="79" t="e">
        <f>VLOOKUP(L$3,'Tab. 9  Lebenslagen'!$E$7:$J$205,3,FALSE)</f>
        <v>#N/A</v>
      </c>
      <c r="N171" s="79">
        <f>VLOOKUP(N$3,'Tab. 9  Lebenslagen'!$E$7:$J$205,3,FALSE)</f>
        <v>50.915968886810901</v>
      </c>
    </row>
    <row r="172" spans="1:14">
      <c r="B172" s="76" t="s">
        <v>185</v>
      </c>
      <c r="D172" s="79" t="e">
        <f>VLOOKUP(D$3,'Tab. 9  Lebenslagen'!$E$7:$J$205,4,FALSE)</f>
        <v>#N/A</v>
      </c>
      <c r="F172" s="79" t="e">
        <f>VLOOKUP(F$3,'Tab. 9  Lebenslagen'!$E$7:$J$205,4,FALSE)</f>
        <v>#N/A</v>
      </c>
      <c r="H172" s="79" t="e">
        <f>VLOOKUP(H$3,'Tab. 9  Lebenslagen'!$E$7:$J$205,4,FALSE)</f>
        <v>#N/A</v>
      </c>
      <c r="J172" s="79" t="e">
        <f>VLOOKUP(J$3,'Tab. 9  Lebenslagen'!$E$7:$J$205,4,FALSE)</f>
        <v>#N/A</v>
      </c>
      <c r="L172" s="79" t="e">
        <f>VLOOKUP(L$3,'Tab. 9  Lebenslagen'!$E$7:$J$205,4,FALSE)</f>
        <v>#N/A</v>
      </c>
      <c r="N172" s="79">
        <f>VLOOKUP(N$3,'Tab. 9  Lebenslagen'!$E$7:$J$205,4,FALSE)</f>
        <v>38.955242912398518</v>
      </c>
    </row>
    <row r="173" spans="1:14">
      <c r="B173" s="76" t="s">
        <v>186</v>
      </c>
      <c r="D173" s="79" t="e">
        <f>VLOOKUP(D$3,'Tab. 9  Lebenslagen'!$E$7:$J$205,5,FALSE)</f>
        <v>#N/A</v>
      </c>
      <c r="F173" s="79" t="e">
        <f>VLOOKUP(F$3,'Tab. 9  Lebenslagen'!$E$7:$J$205,5,FALSE)</f>
        <v>#N/A</v>
      </c>
      <c r="H173" s="79" t="e">
        <f>VLOOKUP(H$3,'Tab. 9  Lebenslagen'!$E$7:$J$205,5,FALSE)</f>
        <v>#N/A</v>
      </c>
      <c r="J173" s="79" t="e">
        <f>VLOOKUP(J$3,'Tab. 9  Lebenslagen'!$E$7:$J$205,5,FALSE)</f>
        <v>#N/A</v>
      </c>
      <c r="L173" s="79" t="e">
        <f>VLOOKUP(L$3,'Tab. 9  Lebenslagen'!$E$7:$J$205,5,FALSE)</f>
        <v>#N/A</v>
      </c>
      <c r="N173" s="79">
        <f>VLOOKUP(N$3,'Tab. 9  Lebenslagen'!$E$7:$J$205,5,FALSE)</f>
        <v>23.810940621413696</v>
      </c>
    </row>
    <row r="174" spans="1:14">
      <c r="B174" s="76" t="s">
        <v>187</v>
      </c>
      <c r="D174" s="79" t="e">
        <f>VLOOKUP(D$3,'Tab. 9  Lebenslagen'!$E$7:$J$205,6,FALSE)</f>
        <v>#N/A</v>
      </c>
      <c r="F174" s="79" t="e">
        <f>VLOOKUP(F$3,'Tab. 9  Lebenslagen'!$E$7:$J$205,6,FALSE)</f>
        <v>#N/A</v>
      </c>
      <c r="H174" s="79" t="e">
        <f>VLOOKUP(H$3,'Tab. 9  Lebenslagen'!$E$7:$J$205,6,FALSE)</f>
        <v>#N/A</v>
      </c>
      <c r="J174" s="79" t="e">
        <f>VLOOKUP(J$3,'Tab. 9  Lebenslagen'!$E$7:$J$205,6,FALSE)</f>
        <v>#N/A</v>
      </c>
      <c r="L174" s="79" t="e">
        <f>VLOOKUP(L$3,'Tab. 9  Lebenslagen'!$E$7:$J$205,6,FALSE)</f>
        <v>#N/A</v>
      </c>
      <c r="N174" s="79">
        <f>VLOOKUP(N$3,'Tab. 9  Lebenslagen'!$E$7:$J$205,6,FALSE)</f>
        <v>55.708335104348194</v>
      </c>
    </row>
    <row r="177" spans="1:14">
      <c r="A177" s="326" t="s">
        <v>410</v>
      </c>
      <c r="B177" s="326"/>
      <c r="C177" s="326"/>
      <c r="D177" s="326"/>
      <c r="E177" s="326"/>
      <c r="F177" s="326"/>
      <c r="G177" s="326"/>
      <c r="H177" s="326"/>
      <c r="I177" s="326"/>
      <c r="J177" s="326"/>
      <c r="K177" s="326"/>
      <c r="L177" s="326"/>
      <c r="M177" s="326"/>
      <c r="N177" s="326"/>
    </row>
    <row r="178" spans="1:14">
      <c r="A178" s="326"/>
      <c r="B178" s="326"/>
      <c r="C178" s="326"/>
      <c r="D178" s="326"/>
      <c r="E178" s="326"/>
      <c r="F178" s="326"/>
      <c r="G178" s="326"/>
      <c r="H178" s="326"/>
      <c r="I178" s="326"/>
      <c r="J178" s="326"/>
      <c r="K178" s="326"/>
      <c r="L178" s="326"/>
      <c r="M178" s="326"/>
      <c r="N178" s="326"/>
    </row>
    <row r="180" spans="1:14">
      <c r="A180" s="325" t="s">
        <v>352</v>
      </c>
      <c r="B180" s="76" t="s">
        <v>217</v>
      </c>
      <c r="C180" s="76"/>
      <c r="D180" s="77" t="e">
        <f>VLOOKUP(D$3,'Tab. 10 Dauer und Intensität'!$E$6:$K$204,2,FALSE)</f>
        <v>#N/A</v>
      </c>
      <c r="F180" s="77" t="e">
        <f>VLOOKUP(F$3,'Tab. 10 Dauer und Intensität'!$E$6:$K$204,2,FALSE)</f>
        <v>#N/A</v>
      </c>
      <c r="H180" s="77" t="e">
        <f>VLOOKUP(H$3,'Tab. 10 Dauer und Intensität'!$E$6:$K$204,2,FALSE)</f>
        <v>#N/A</v>
      </c>
      <c r="J180" s="84" t="e">
        <f>VLOOKUP(J$3,'Tab. 10 Dauer und Intensität'!$E$6:$K$204,2,FALSE)</f>
        <v>#N/A</v>
      </c>
      <c r="L180" s="77" t="e">
        <f>VLOOKUP(L$3,'Tab. 10 Dauer und Intensität'!$E$6:$K$204,2,FALSE)</f>
        <v>#N/A</v>
      </c>
      <c r="N180" s="77">
        <f>VLOOKUP(N$3,'Tab. 10 Dauer und Intensität'!$E$6:$K$204,2,FALSE)</f>
        <v>4555</v>
      </c>
    </row>
    <row r="181" spans="1:14">
      <c r="A181" s="325"/>
      <c r="B181" s="76" t="s">
        <v>353</v>
      </c>
      <c r="C181" s="76"/>
      <c r="D181" s="77" t="e">
        <f>VLOOKUP(D$3,'Tab. 10 Dauer und Intensität'!$E$6:$K$204,3,FALSE)</f>
        <v>#N/A</v>
      </c>
      <c r="F181" s="77" t="e">
        <f>VLOOKUP(F$3,'Tab. 10 Dauer und Intensität'!$E$6:$K$204,3,FALSE)</f>
        <v>#N/A</v>
      </c>
      <c r="H181" s="77" t="e">
        <f>VLOOKUP(H$3,'Tab. 10 Dauer und Intensität'!$E$6:$K$204,3,FALSE)</f>
        <v>#N/A</v>
      </c>
      <c r="J181" s="84" t="e">
        <f>VLOOKUP(J$3,'Tab. 10 Dauer und Intensität'!$E$6:$K$204,3,FALSE)</f>
        <v>#N/A</v>
      </c>
      <c r="L181" s="84" t="e">
        <f>VLOOKUP(L$3,'Tab. 10 Dauer und Intensität'!$E$6:$K$204,3,FALSE)</f>
        <v>#N/A</v>
      </c>
      <c r="N181" s="84">
        <f>VLOOKUP(N$3,'Tab. 10 Dauer und Intensität'!$E$6:$K$204,3,FALSE)</f>
        <v>0</v>
      </c>
    </row>
    <row r="183" spans="1:14">
      <c r="A183" s="325" t="s">
        <v>354</v>
      </c>
      <c r="B183" s="76" t="s">
        <v>217</v>
      </c>
      <c r="D183" s="77" t="e">
        <f>VLOOKUP(D$3,'Tab. 10 Dauer und Intensität'!$E$6:$K$204,4,FALSE)</f>
        <v>#N/A</v>
      </c>
      <c r="F183" s="77" t="e">
        <f>VLOOKUP(F$3,'Tab. 10 Dauer und Intensität'!$E$6:$K$204,4,FALSE)</f>
        <v>#N/A</v>
      </c>
      <c r="H183" s="77" t="e">
        <f>VLOOKUP(H$3,'Tab. 10 Dauer und Intensität'!$E$6:$K$204,4,FALSE)</f>
        <v>#N/A</v>
      </c>
      <c r="J183" s="84" t="e">
        <f>VLOOKUP(J$3,'Tab. 10 Dauer und Intensität'!$E$6:$K$204,4,FALSE)</f>
        <v>#N/A</v>
      </c>
      <c r="L183" s="77" t="e">
        <f>VLOOKUP(L$3,'Tab. 10 Dauer und Intensität'!$E$6:$K$204,4,FALSE)</f>
        <v>#N/A</v>
      </c>
      <c r="N183" s="77">
        <f>VLOOKUP(N$3,'Tab. 10 Dauer und Intensität'!$E$6:$K$204,4,FALSE)</f>
        <v>11387</v>
      </c>
    </row>
    <row r="184" spans="1:14">
      <c r="A184" s="325"/>
      <c r="B184" s="76" t="s">
        <v>353</v>
      </c>
      <c r="D184" s="77" t="e">
        <f>VLOOKUP(D$3,'Tab. 10 Dauer und Intensität'!$E$6:$K$204,5,FALSE)</f>
        <v>#N/A</v>
      </c>
      <c r="F184" s="77" t="e">
        <f>VLOOKUP(F$3,'Tab. 10 Dauer und Intensität'!$E$6:$K$204,5,FALSE)</f>
        <v>#N/A</v>
      </c>
      <c r="H184" s="77" t="e">
        <f>VLOOKUP(H$3,'Tab. 10 Dauer und Intensität'!$E$6:$K$204,5,FALSE)</f>
        <v>#N/A</v>
      </c>
      <c r="J184" s="84" t="e">
        <f>VLOOKUP(J$3,'Tab. 10 Dauer und Intensität'!$E$6:$K$204,5,FALSE)</f>
        <v>#N/A</v>
      </c>
      <c r="L184" s="84" t="e">
        <f>VLOOKUP(L$3,'Tab. 10 Dauer und Intensität'!$E$6:$K$204,5,FALSE)</f>
        <v>#N/A</v>
      </c>
      <c r="N184" s="84">
        <f>VLOOKUP(N$3,'Tab. 10 Dauer und Intensität'!$E$6:$K$204,5,FALSE)</f>
        <v>0</v>
      </c>
    </row>
    <row r="186" spans="1:14">
      <c r="A186" s="325" t="s">
        <v>355</v>
      </c>
      <c r="B186" s="76" t="s">
        <v>217</v>
      </c>
      <c r="C186" s="76"/>
      <c r="D186" s="77" t="e">
        <f>VLOOKUP(D$3,'Tab. 10 Dauer und Intensität'!$E$6:$K$204,6,FALSE)</f>
        <v>#N/A</v>
      </c>
      <c r="F186" s="77" t="e">
        <f>VLOOKUP(F$3,'Tab. 10 Dauer und Intensität'!$E$6:$K$204,6,FALSE)</f>
        <v>#N/A</v>
      </c>
      <c r="H186" s="77" t="e">
        <f>VLOOKUP(H$3,'Tab. 10 Dauer und Intensität'!$E$6:$K$204,6,FALSE)</f>
        <v>#N/A</v>
      </c>
      <c r="J186" s="84" t="e">
        <f>VLOOKUP(J$3,'Tab. 10 Dauer und Intensität'!$E$6:$K$204,6,FALSE)</f>
        <v>#N/A</v>
      </c>
      <c r="L186" s="77" t="e">
        <f>VLOOKUP(L$3,'Tab. 10 Dauer und Intensität'!$E$6:$K$204,6,FALSE)</f>
        <v>#N/A</v>
      </c>
      <c r="N186" s="77">
        <f>VLOOKUP(N$3,'Tab. 10 Dauer und Intensität'!$E$6:$K$204,6,FALSE)</f>
        <v>40642</v>
      </c>
    </row>
    <row r="187" spans="1:14" ht="14.25" customHeight="1">
      <c r="A187" s="325"/>
      <c r="B187" s="76" t="s">
        <v>356</v>
      </c>
      <c r="C187" s="76"/>
      <c r="D187" s="77" t="e">
        <f>VLOOKUP(D$3,'Tab. 10 Dauer und Intensität'!$E$6:$K$204,7,FALSE)</f>
        <v>#N/A</v>
      </c>
      <c r="F187" s="77" t="e">
        <f>VLOOKUP(F$3,'Tab. 10 Dauer und Intensität'!$E$6:$K$204,7,FALSE)</f>
        <v>#N/A</v>
      </c>
      <c r="H187" s="77" t="e">
        <f>VLOOKUP(H$3,'Tab. 10 Dauer und Intensität'!$E$6:$K$204,7,FALSE)</f>
        <v>#N/A</v>
      </c>
      <c r="J187" s="84" t="e">
        <f>VLOOKUP(J$3,'Tab. 10 Dauer und Intensität'!$E$6:$K$204,7,FALSE)</f>
        <v>#N/A</v>
      </c>
      <c r="L187" s="84" t="e">
        <f>VLOOKUP(L$3,'Tab. 10 Dauer und Intensität'!$E$6:$K$204,7,FALSE)</f>
        <v>#N/A</v>
      </c>
      <c r="N187" s="84">
        <f>VLOOKUP(N$3,'Tab. 10 Dauer und Intensität'!$E$6:$K$204,7,FALSE)</f>
        <v>0</v>
      </c>
    </row>
    <row r="190" spans="1:14">
      <c r="A190" s="326"/>
      <c r="B190" s="326"/>
      <c r="C190" s="326"/>
      <c r="D190" s="326"/>
      <c r="E190" s="326"/>
      <c r="F190" s="326"/>
      <c r="G190" s="326"/>
      <c r="H190" s="326"/>
      <c r="I190" s="326"/>
      <c r="J190" s="326"/>
      <c r="K190" s="326"/>
      <c r="L190" s="326"/>
      <c r="M190" s="326"/>
      <c r="N190" s="326"/>
    </row>
    <row r="191" spans="1:14">
      <c r="A191" s="326"/>
      <c r="B191" s="326"/>
      <c r="C191" s="326"/>
      <c r="D191" s="326"/>
      <c r="E191" s="326"/>
      <c r="F191" s="326"/>
      <c r="G191" s="326"/>
      <c r="H191" s="326"/>
      <c r="I191" s="326"/>
      <c r="J191" s="326"/>
      <c r="K191" s="326"/>
      <c r="L191" s="326"/>
      <c r="M191" s="326"/>
      <c r="N191" s="326"/>
    </row>
  </sheetData>
  <sheetProtection algorithmName="SHA-512" hashValue="kpVlnPVEy23+0bG9BQ3AAJ/MQZF79m+AdSfOFGm0M0gsK4e2oaF/bSRTUn4fyqq0UVdgGhHxQ0VZcQ0W7ZDKQw==" saltValue="50kUjqjzqhBjA81gKQz53A==" spinCount="100000" sheet="1" objects="1" scenarios="1"/>
  <mergeCells count="49">
    <mergeCell ref="A37:A39"/>
    <mergeCell ref="F1:N1"/>
    <mergeCell ref="A13:N13"/>
    <mergeCell ref="A17:A22"/>
    <mergeCell ref="A24:A26"/>
    <mergeCell ref="A28:A35"/>
    <mergeCell ref="A1:B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129:A131"/>
    <mergeCell ref="A134:N135"/>
    <mergeCell ref="A137:A141"/>
    <mergeCell ref="A143:A147"/>
    <mergeCell ref="A121:A123"/>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58:B58"/>
    <mergeCell ref="A59:B59"/>
    <mergeCell ref="A61:B61"/>
    <mergeCell ref="A62:B62"/>
    <mergeCell ref="A63:B63"/>
    <mergeCell ref="A60:B60"/>
  </mergeCells>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35"/>
  <sheetViews>
    <sheetView zoomScale="80" zoomScaleNormal="80" workbookViewId="0">
      <selection activeCell="O55" sqref="O55"/>
    </sheetView>
  </sheetViews>
  <sheetFormatPr baseColWidth="10" defaultRowHeight="12.75"/>
  <sheetData>
    <row r="1" spans="1:16" ht="18.75">
      <c r="A1" s="32" t="s">
        <v>236</v>
      </c>
    </row>
    <row r="2" spans="1:16" ht="18.75">
      <c r="A2" s="32" t="s">
        <v>400</v>
      </c>
    </row>
    <row r="3" spans="1:16" ht="18">
      <c r="A3" s="16"/>
    </row>
    <row r="4" spans="1:16" ht="15.75">
      <c r="A4" s="15" t="s">
        <v>225</v>
      </c>
    </row>
    <row r="7" spans="1:16" ht="14.25" customHeight="1">
      <c r="A7" s="86" t="s">
        <v>227</v>
      </c>
      <c r="B7" s="335" t="s">
        <v>301</v>
      </c>
      <c r="C7" s="335"/>
      <c r="D7" s="335"/>
      <c r="E7" s="335"/>
      <c r="F7" s="335"/>
      <c r="G7" s="335"/>
      <c r="H7" s="335"/>
      <c r="I7" s="335"/>
      <c r="J7" s="335"/>
      <c r="K7" s="335"/>
      <c r="L7" s="335"/>
      <c r="M7" s="335"/>
      <c r="N7" s="335"/>
      <c r="O7" s="335"/>
    </row>
    <row r="8" spans="1:16" ht="14.25" customHeight="1">
      <c r="A8" s="20"/>
      <c r="B8" s="335"/>
      <c r="C8" s="335"/>
      <c r="D8" s="335"/>
      <c r="E8" s="335"/>
      <c r="F8" s="335"/>
      <c r="G8" s="335"/>
      <c r="H8" s="335"/>
      <c r="I8" s="335"/>
      <c r="J8" s="335"/>
      <c r="K8" s="335"/>
      <c r="L8" s="335"/>
      <c r="M8" s="335"/>
      <c r="N8" s="335"/>
      <c r="O8" s="335"/>
    </row>
    <row r="9" spans="1:16" ht="14.25" customHeight="1">
      <c r="A9" s="86" t="s">
        <v>228</v>
      </c>
      <c r="B9" s="34" t="s">
        <v>411</v>
      </c>
      <c r="C9" s="19"/>
      <c r="D9" s="19"/>
      <c r="E9" s="19"/>
      <c r="F9" s="19"/>
      <c r="G9" s="19"/>
      <c r="H9" s="19"/>
      <c r="I9" s="19"/>
      <c r="J9" s="19"/>
      <c r="K9" s="19"/>
      <c r="L9" s="19"/>
      <c r="M9" s="19"/>
      <c r="N9" s="19"/>
      <c r="O9" s="19"/>
    </row>
    <row r="10" spans="1:16" ht="12.75" customHeight="1">
      <c r="A10" s="86" t="s">
        <v>300</v>
      </c>
      <c r="B10" s="335" t="s">
        <v>412</v>
      </c>
      <c r="C10" s="335"/>
      <c r="D10" s="335"/>
      <c r="E10" s="335"/>
      <c r="F10" s="335"/>
      <c r="G10" s="335"/>
      <c r="H10" s="335"/>
      <c r="I10" s="335"/>
      <c r="J10" s="335"/>
      <c r="K10" s="335"/>
      <c r="L10" s="335"/>
      <c r="M10" s="335"/>
      <c r="N10" s="335"/>
      <c r="O10" s="335"/>
      <c r="P10" s="61"/>
    </row>
    <row r="11" spans="1:16" ht="13.5" customHeight="1">
      <c r="A11" s="19"/>
      <c r="B11" s="335"/>
      <c r="C11" s="335"/>
      <c r="D11" s="335"/>
      <c r="E11" s="335"/>
      <c r="F11" s="335"/>
      <c r="G11" s="335"/>
      <c r="H11" s="335"/>
      <c r="I11" s="335"/>
      <c r="J11" s="335"/>
      <c r="K11" s="335"/>
      <c r="L11" s="335"/>
      <c r="M11" s="335"/>
      <c r="N11" s="335"/>
      <c r="O11" s="335"/>
      <c r="P11" s="61"/>
    </row>
    <row r="12" spans="1:16" ht="17.25" customHeight="1">
      <c r="A12" s="19"/>
      <c r="B12" s="335"/>
      <c r="C12" s="335"/>
      <c r="D12" s="335"/>
      <c r="E12" s="335"/>
      <c r="F12" s="335"/>
      <c r="G12" s="335"/>
      <c r="H12" s="335"/>
      <c r="I12" s="335"/>
      <c r="J12" s="335"/>
      <c r="K12" s="335"/>
      <c r="L12" s="335"/>
      <c r="M12" s="335"/>
      <c r="N12" s="335"/>
      <c r="O12" s="335"/>
      <c r="P12" s="61"/>
    </row>
    <row r="13" spans="1:16" ht="15" customHeight="1">
      <c r="A13" s="86" t="s">
        <v>299</v>
      </c>
      <c r="B13" s="335" t="s">
        <v>413</v>
      </c>
      <c r="C13" s="335"/>
      <c r="D13" s="335"/>
      <c r="E13" s="335"/>
      <c r="F13" s="335"/>
      <c r="G13" s="335"/>
      <c r="H13" s="335"/>
      <c r="I13" s="335"/>
      <c r="J13" s="335"/>
      <c r="K13" s="335"/>
      <c r="L13" s="335"/>
      <c r="M13" s="335"/>
      <c r="N13" s="335"/>
      <c r="O13" s="335"/>
    </row>
    <row r="14" spans="1:16" ht="13.5" customHeight="1">
      <c r="A14" s="20"/>
      <c r="B14" s="335"/>
      <c r="C14" s="335"/>
      <c r="D14" s="335"/>
      <c r="E14" s="335"/>
      <c r="F14" s="335"/>
      <c r="G14" s="335"/>
      <c r="H14" s="335"/>
      <c r="I14" s="335"/>
      <c r="J14" s="335"/>
      <c r="K14" s="335"/>
      <c r="L14" s="335"/>
      <c r="M14" s="335"/>
      <c r="N14" s="335"/>
      <c r="O14" s="335"/>
    </row>
    <row r="15" spans="1:16" ht="18.75" customHeight="1">
      <c r="A15" s="20"/>
      <c r="B15" s="335"/>
      <c r="C15" s="335"/>
      <c r="D15" s="335"/>
      <c r="E15" s="335"/>
      <c r="F15" s="335"/>
      <c r="G15" s="335"/>
      <c r="H15" s="335"/>
      <c r="I15" s="335"/>
      <c r="J15" s="335"/>
      <c r="K15" s="335"/>
      <c r="L15" s="335"/>
      <c r="M15" s="335"/>
      <c r="N15" s="335"/>
      <c r="O15" s="335"/>
    </row>
    <row r="16" spans="1:16">
      <c r="A16" s="86" t="s">
        <v>229</v>
      </c>
      <c r="B16" s="335" t="s">
        <v>414</v>
      </c>
      <c r="C16" s="336"/>
      <c r="D16" s="336"/>
      <c r="E16" s="336"/>
      <c r="F16" s="336"/>
      <c r="G16" s="336"/>
      <c r="H16" s="336"/>
      <c r="I16" s="336"/>
      <c r="J16" s="336"/>
      <c r="K16" s="336"/>
      <c r="L16" s="336"/>
      <c r="M16" s="336"/>
      <c r="N16" s="336"/>
      <c r="O16" s="336"/>
    </row>
    <row r="17" spans="1:15">
      <c r="A17" s="19"/>
      <c r="B17" s="336"/>
      <c r="C17" s="336"/>
      <c r="D17" s="336"/>
      <c r="E17" s="336"/>
      <c r="F17" s="336"/>
      <c r="G17" s="336"/>
      <c r="H17" s="336"/>
      <c r="I17" s="336"/>
      <c r="J17" s="336"/>
      <c r="K17" s="336"/>
      <c r="L17" s="336"/>
      <c r="M17" s="336"/>
      <c r="N17" s="336"/>
      <c r="O17" s="336"/>
    </row>
    <row r="18" spans="1:15" ht="19.5" customHeight="1">
      <c r="A18" s="19"/>
      <c r="B18" s="336"/>
      <c r="C18" s="336"/>
      <c r="D18" s="336"/>
      <c r="E18" s="336"/>
      <c r="F18" s="336"/>
      <c r="G18" s="336"/>
      <c r="H18" s="336"/>
      <c r="I18" s="336"/>
      <c r="J18" s="336"/>
      <c r="K18" s="336"/>
      <c r="L18" s="336"/>
      <c r="M18" s="336"/>
      <c r="N18" s="336"/>
      <c r="O18" s="336"/>
    </row>
    <row r="19" spans="1:15">
      <c r="A19" s="86" t="s">
        <v>230</v>
      </c>
      <c r="B19" s="335" t="s">
        <v>415</v>
      </c>
      <c r="C19" s="336"/>
      <c r="D19" s="336"/>
      <c r="E19" s="336"/>
      <c r="F19" s="336"/>
      <c r="G19" s="336"/>
      <c r="H19" s="336"/>
      <c r="I19" s="336"/>
      <c r="J19" s="336"/>
      <c r="K19" s="336"/>
      <c r="L19" s="336"/>
      <c r="M19" s="336"/>
      <c r="N19" s="336"/>
      <c r="O19" s="336"/>
    </row>
    <row r="20" spans="1:15">
      <c r="A20" s="19"/>
      <c r="B20" s="336"/>
      <c r="C20" s="336"/>
      <c r="D20" s="336"/>
      <c r="E20" s="336"/>
      <c r="F20" s="336"/>
      <c r="G20" s="336"/>
      <c r="H20" s="336"/>
      <c r="I20" s="336"/>
      <c r="J20" s="336"/>
      <c r="K20" s="336"/>
      <c r="L20" s="336"/>
      <c r="M20" s="336"/>
      <c r="N20" s="336"/>
      <c r="O20" s="336"/>
    </row>
    <row r="21" spans="1:15" ht="19.5" customHeight="1">
      <c r="A21" s="19"/>
      <c r="B21" s="336"/>
      <c r="C21" s="336"/>
      <c r="D21" s="336"/>
      <c r="E21" s="336"/>
      <c r="F21" s="336"/>
      <c r="G21" s="336"/>
      <c r="H21" s="336"/>
      <c r="I21" s="336"/>
      <c r="J21" s="336"/>
      <c r="K21" s="336"/>
      <c r="L21" s="336"/>
      <c r="M21" s="336"/>
      <c r="N21" s="336"/>
      <c r="O21" s="336"/>
    </row>
    <row r="22" spans="1:15">
      <c r="A22" s="86" t="s">
        <v>231</v>
      </c>
      <c r="B22" s="335" t="s">
        <v>416</v>
      </c>
      <c r="C22" s="336"/>
      <c r="D22" s="336"/>
      <c r="E22" s="336"/>
      <c r="F22" s="336"/>
      <c r="G22" s="336"/>
      <c r="H22" s="336"/>
      <c r="I22" s="336"/>
      <c r="J22" s="336"/>
      <c r="K22" s="336"/>
      <c r="L22" s="336"/>
      <c r="M22" s="336"/>
      <c r="N22" s="336"/>
      <c r="O22" s="336"/>
    </row>
    <row r="23" spans="1:15">
      <c r="A23" s="19"/>
      <c r="B23" s="336"/>
      <c r="C23" s="336"/>
      <c r="D23" s="336"/>
      <c r="E23" s="336"/>
      <c r="F23" s="336"/>
      <c r="G23" s="336"/>
      <c r="H23" s="336"/>
      <c r="I23" s="336"/>
      <c r="J23" s="336"/>
      <c r="K23" s="336"/>
      <c r="L23" s="336"/>
      <c r="M23" s="336"/>
      <c r="N23" s="336"/>
      <c r="O23" s="336"/>
    </row>
    <row r="24" spans="1:15" ht="18.75" customHeight="1">
      <c r="A24" s="19"/>
      <c r="B24" s="336"/>
      <c r="C24" s="336"/>
      <c r="D24" s="336"/>
      <c r="E24" s="336"/>
      <c r="F24" s="336"/>
      <c r="G24" s="336"/>
      <c r="H24" s="336"/>
      <c r="I24" s="336"/>
      <c r="J24" s="336"/>
      <c r="K24" s="336"/>
      <c r="L24" s="336"/>
      <c r="M24" s="336"/>
      <c r="N24" s="336"/>
      <c r="O24" s="336"/>
    </row>
    <row r="25" spans="1:15">
      <c r="A25" s="86" t="s">
        <v>232</v>
      </c>
      <c r="B25" s="335" t="s">
        <v>417</v>
      </c>
      <c r="C25" s="336"/>
      <c r="D25" s="336"/>
      <c r="E25" s="336"/>
      <c r="F25" s="336"/>
      <c r="G25" s="336"/>
      <c r="H25" s="336"/>
      <c r="I25" s="336"/>
      <c r="J25" s="336"/>
      <c r="K25" s="336"/>
      <c r="L25" s="336"/>
      <c r="M25" s="336"/>
      <c r="N25" s="336"/>
      <c r="O25" s="336"/>
    </row>
    <row r="26" spans="1:15" ht="15.75" customHeight="1">
      <c r="A26" s="19"/>
      <c r="B26" s="336"/>
      <c r="C26" s="336"/>
      <c r="D26" s="336"/>
      <c r="E26" s="336"/>
      <c r="F26" s="336"/>
      <c r="G26" s="336"/>
      <c r="H26" s="336"/>
      <c r="I26" s="336"/>
      <c r="J26" s="336"/>
      <c r="K26" s="336"/>
      <c r="L26" s="336"/>
      <c r="M26" s="336"/>
      <c r="N26" s="336"/>
      <c r="O26" s="336"/>
    </row>
    <row r="27" spans="1:15">
      <c r="A27" s="87" t="s">
        <v>233</v>
      </c>
      <c r="B27" s="335" t="s">
        <v>418</v>
      </c>
      <c r="C27" s="336"/>
      <c r="D27" s="336"/>
      <c r="E27" s="336"/>
      <c r="F27" s="336"/>
      <c r="G27" s="336"/>
      <c r="H27" s="336"/>
      <c r="I27" s="336"/>
      <c r="J27" s="336"/>
      <c r="K27" s="336"/>
      <c r="L27" s="336"/>
      <c r="M27" s="336"/>
      <c r="N27" s="336"/>
      <c r="O27" s="336"/>
    </row>
    <row r="28" spans="1:15">
      <c r="B28" s="336"/>
      <c r="C28" s="336"/>
      <c r="D28" s="336"/>
      <c r="E28" s="336"/>
      <c r="F28" s="336"/>
      <c r="G28" s="336"/>
      <c r="H28" s="336"/>
      <c r="I28" s="336"/>
      <c r="J28" s="336"/>
      <c r="K28" s="336"/>
      <c r="L28" s="336"/>
      <c r="M28" s="336"/>
      <c r="N28" s="336"/>
      <c r="O28" s="336"/>
    </row>
    <row r="29" spans="1:15" ht="20.25" customHeight="1">
      <c r="B29" s="336"/>
      <c r="C29" s="336"/>
      <c r="D29" s="336"/>
      <c r="E29" s="336"/>
      <c r="F29" s="336"/>
      <c r="G29" s="336"/>
      <c r="H29" s="336"/>
      <c r="I29" s="336"/>
      <c r="J29" s="336"/>
      <c r="K29" s="336"/>
      <c r="L29" s="336"/>
      <c r="M29" s="336"/>
      <c r="N29" s="336"/>
      <c r="O29" s="336"/>
    </row>
    <row r="30" spans="1:15" ht="12.75" customHeight="1">
      <c r="A30" s="87" t="s">
        <v>234</v>
      </c>
      <c r="B30" s="335" t="s">
        <v>419</v>
      </c>
      <c r="C30" s="335"/>
      <c r="D30" s="335"/>
      <c r="E30" s="335"/>
      <c r="F30" s="335"/>
      <c r="G30" s="335"/>
      <c r="H30" s="335"/>
      <c r="I30" s="335"/>
      <c r="J30" s="335"/>
      <c r="K30" s="335"/>
      <c r="L30" s="335"/>
      <c r="M30" s="335"/>
      <c r="N30" s="335"/>
      <c r="O30" s="335"/>
    </row>
    <row r="31" spans="1:15" ht="15.75" customHeight="1">
      <c r="B31" s="335"/>
      <c r="C31" s="335"/>
      <c r="D31" s="335"/>
      <c r="E31" s="335"/>
      <c r="F31" s="335"/>
      <c r="G31" s="335"/>
      <c r="H31" s="335"/>
      <c r="I31" s="335"/>
      <c r="J31" s="335"/>
      <c r="K31" s="335"/>
      <c r="L31" s="335"/>
      <c r="M31" s="335"/>
      <c r="N31" s="335"/>
      <c r="O31" s="335"/>
    </row>
    <row r="32" spans="1:15">
      <c r="A32" s="87" t="s">
        <v>235</v>
      </c>
      <c r="B32" s="335" t="s">
        <v>420</v>
      </c>
      <c r="C32" s="336"/>
      <c r="D32" s="336"/>
      <c r="E32" s="336"/>
      <c r="F32" s="336"/>
      <c r="G32" s="336"/>
      <c r="H32" s="336"/>
      <c r="I32" s="336"/>
      <c r="J32" s="336"/>
      <c r="K32" s="336"/>
      <c r="L32" s="336"/>
      <c r="M32" s="336"/>
      <c r="N32" s="336"/>
      <c r="O32" s="336"/>
    </row>
    <row r="33" spans="1:15" ht="16.5" customHeight="1">
      <c r="B33" s="336"/>
      <c r="C33" s="336"/>
      <c r="D33" s="336"/>
      <c r="E33" s="336"/>
      <c r="F33" s="336"/>
      <c r="G33" s="336"/>
      <c r="H33" s="336"/>
      <c r="I33" s="336"/>
      <c r="J33" s="336"/>
      <c r="K33" s="336"/>
      <c r="L33" s="336"/>
      <c r="M33" s="336"/>
      <c r="N33" s="336"/>
      <c r="O33" s="336"/>
    </row>
    <row r="34" spans="1:15" ht="12.75" customHeight="1">
      <c r="A34" s="88" t="s">
        <v>240</v>
      </c>
      <c r="B34" s="335" t="s">
        <v>421</v>
      </c>
      <c r="C34" s="336"/>
      <c r="D34" s="336"/>
      <c r="E34" s="336"/>
      <c r="F34" s="336"/>
      <c r="G34" s="336"/>
      <c r="H34" s="336"/>
      <c r="I34" s="336"/>
      <c r="J34" s="336"/>
      <c r="K34" s="336"/>
      <c r="L34" s="336"/>
      <c r="M34" s="336"/>
      <c r="N34" s="336"/>
      <c r="O34" s="336"/>
    </row>
    <row r="35" spans="1:15" ht="18.75" customHeight="1">
      <c r="B35" s="336"/>
      <c r="C35" s="336"/>
      <c r="D35" s="336"/>
      <c r="E35" s="336"/>
      <c r="F35" s="336"/>
      <c r="G35" s="336"/>
      <c r="H35" s="336"/>
      <c r="I35" s="336"/>
      <c r="J35" s="336"/>
      <c r="K35" s="336"/>
      <c r="L35" s="336"/>
      <c r="M35" s="336"/>
      <c r="N35" s="336"/>
      <c r="O35" s="336"/>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F205"/>
  <sheetViews>
    <sheetView zoomScale="120" zoomScaleNormal="120" workbookViewId="0">
      <pane ySplit="5" topLeftCell="A6" activePane="bottomLeft" state="frozen"/>
      <selection pane="bottomLeft" activeCell="E75" sqref="E75"/>
    </sheetView>
  </sheetViews>
  <sheetFormatPr baseColWidth="10" defaultRowHeight="12.75"/>
  <cols>
    <col min="1" max="1" width="14.42578125" customWidth="1"/>
    <col min="2" max="2" width="38" customWidth="1"/>
    <col min="3" max="7" width="11.42578125" customWidth="1"/>
  </cols>
  <sheetData>
    <row r="1" spans="1:6" ht="18.75">
      <c r="A1" s="18" t="s">
        <v>296</v>
      </c>
    </row>
    <row r="3" spans="1:6" ht="12.75" customHeight="1">
      <c r="A3" s="340" t="s">
        <v>219</v>
      </c>
      <c r="B3" s="340" t="s">
        <v>326</v>
      </c>
      <c r="C3" s="340" t="s">
        <v>293</v>
      </c>
      <c r="D3" s="340" t="s">
        <v>307</v>
      </c>
      <c r="E3" s="340" t="s">
        <v>292</v>
      </c>
      <c r="F3" s="340" t="s">
        <v>223</v>
      </c>
    </row>
    <row r="4" spans="1:6" ht="12.75" customHeight="1">
      <c r="A4" s="341"/>
      <c r="B4" s="341" t="s">
        <v>221</v>
      </c>
      <c r="C4" s="341"/>
      <c r="D4" s="341"/>
      <c r="E4" s="341"/>
      <c r="F4" s="341"/>
    </row>
    <row r="5" spans="1:6" ht="45" customHeight="1">
      <c r="A5" s="342"/>
      <c r="B5" s="342" t="s">
        <v>222</v>
      </c>
      <c r="C5" s="342"/>
      <c r="D5" s="342"/>
      <c r="E5" s="342"/>
      <c r="F5" s="342"/>
    </row>
    <row r="6" spans="1:6">
      <c r="A6" s="21">
        <v>334000</v>
      </c>
      <c r="B6" s="22" t="s">
        <v>257</v>
      </c>
      <c r="C6" s="33">
        <v>3</v>
      </c>
      <c r="D6" s="33">
        <v>4</v>
      </c>
      <c r="E6" s="33">
        <v>2</v>
      </c>
      <c r="F6" s="33">
        <v>1</v>
      </c>
    </row>
    <row r="7" spans="1:6">
      <c r="A7" s="21">
        <v>334002</v>
      </c>
      <c r="B7" s="22" t="s">
        <v>249</v>
      </c>
      <c r="C7" s="33">
        <v>2</v>
      </c>
      <c r="D7" s="33">
        <v>2</v>
      </c>
      <c r="E7" s="33">
        <v>1</v>
      </c>
      <c r="F7" s="33">
        <v>1</v>
      </c>
    </row>
    <row r="8" spans="1:6">
      <c r="A8" s="21">
        <v>554004</v>
      </c>
      <c r="B8" s="22" t="s">
        <v>98</v>
      </c>
      <c r="C8" s="33">
        <v>6</v>
      </c>
      <c r="D8" s="33">
        <v>4</v>
      </c>
      <c r="E8" s="33">
        <v>3</v>
      </c>
      <c r="F8" s="33">
        <v>2</v>
      </c>
    </row>
    <row r="9" spans="1:6">
      <c r="A9" s="21">
        <v>570004</v>
      </c>
      <c r="B9" s="22" t="s">
        <v>118</v>
      </c>
      <c r="C9" s="33">
        <v>8</v>
      </c>
      <c r="D9" s="33">
        <v>2</v>
      </c>
      <c r="E9" s="33">
        <v>4</v>
      </c>
      <c r="F9" s="33">
        <v>2</v>
      </c>
    </row>
    <row r="10" spans="1:6">
      <c r="A10" s="21">
        <v>334004</v>
      </c>
      <c r="B10" s="22" t="s">
        <v>57</v>
      </c>
      <c r="C10" s="33">
        <v>4</v>
      </c>
      <c r="D10" s="33">
        <v>2</v>
      </c>
      <c r="E10" s="33">
        <v>3</v>
      </c>
      <c r="F10" s="33">
        <v>1</v>
      </c>
    </row>
    <row r="11" spans="1:6" ht="12.75" customHeight="1">
      <c r="A11" s="21">
        <v>962004</v>
      </c>
      <c r="B11" s="22" t="s">
        <v>149</v>
      </c>
      <c r="C11" s="33">
        <v>4</v>
      </c>
      <c r="D11" s="33">
        <v>2</v>
      </c>
      <c r="E11" s="33">
        <v>3</v>
      </c>
      <c r="F11" s="33">
        <v>2</v>
      </c>
    </row>
    <row r="12" spans="1:6">
      <c r="A12" s="21">
        <v>958004</v>
      </c>
      <c r="B12" s="22" t="s">
        <v>146</v>
      </c>
      <c r="C12" s="33">
        <v>9</v>
      </c>
      <c r="D12" s="33">
        <v>3</v>
      </c>
      <c r="E12" s="33">
        <v>4</v>
      </c>
      <c r="F12" s="33">
        <v>2</v>
      </c>
    </row>
    <row r="13" spans="1:6">
      <c r="A13" s="21">
        <v>382008</v>
      </c>
      <c r="B13" s="22" t="s">
        <v>84</v>
      </c>
      <c r="C13" s="33">
        <v>6</v>
      </c>
      <c r="D13" s="33">
        <v>4</v>
      </c>
      <c r="E13" s="33">
        <v>3</v>
      </c>
      <c r="F13" s="33">
        <v>1</v>
      </c>
    </row>
    <row r="14" spans="1:6">
      <c r="A14" s="21">
        <v>770004</v>
      </c>
      <c r="B14" s="22" t="s">
        <v>129</v>
      </c>
      <c r="C14" s="33">
        <v>5</v>
      </c>
      <c r="D14" s="33">
        <v>3</v>
      </c>
      <c r="E14" s="33">
        <v>3</v>
      </c>
      <c r="F14" s="33">
        <v>2</v>
      </c>
    </row>
    <row r="15" spans="1:6">
      <c r="A15" s="21">
        <v>766008</v>
      </c>
      <c r="B15" s="22" t="s">
        <v>125</v>
      </c>
      <c r="C15" s="33">
        <v>8</v>
      </c>
      <c r="D15" s="33">
        <v>2</v>
      </c>
      <c r="E15" s="33">
        <v>4</v>
      </c>
      <c r="F15" s="33">
        <v>2</v>
      </c>
    </row>
    <row r="16" spans="1:6">
      <c r="A16" s="21">
        <v>570008</v>
      </c>
      <c r="B16" s="22" t="s">
        <v>119</v>
      </c>
      <c r="C16" s="33">
        <v>5</v>
      </c>
      <c r="D16" s="33">
        <v>3</v>
      </c>
      <c r="E16" s="33">
        <v>3</v>
      </c>
      <c r="F16" s="33">
        <v>2</v>
      </c>
    </row>
    <row r="17" spans="1:6">
      <c r="A17" s="21">
        <v>362004</v>
      </c>
      <c r="B17" s="22" t="s">
        <v>238</v>
      </c>
      <c r="C17" s="33">
        <v>5</v>
      </c>
      <c r="D17" s="33">
        <v>3</v>
      </c>
      <c r="E17" s="33">
        <v>3</v>
      </c>
      <c r="F17" s="33">
        <v>1</v>
      </c>
    </row>
    <row r="18" spans="1:6">
      <c r="A18" s="21">
        <v>362008</v>
      </c>
      <c r="B18" s="22" t="s">
        <v>63</v>
      </c>
      <c r="C18" s="33">
        <v>7</v>
      </c>
      <c r="D18" s="33">
        <v>1</v>
      </c>
      <c r="E18" s="33">
        <v>4</v>
      </c>
      <c r="F18" s="33">
        <v>1</v>
      </c>
    </row>
    <row r="19" spans="1:6">
      <c r="A19" s="21">
        <v>378004</v>
      </c>
      <c r="B19" s="22" t="s">
        <v>79</v>
      </c>
      <c r="C19" s="33">
        <v>9</v>
      </c>
      <c r="D19" s="33">
        <v>3</v>
      </c>
      <c r="E19" s="33">
        <v>4</v>
      </c>
      <c r="F19" s="33">
        <v>1</v>
      </c>
    </row>
    <row r="20" spans="1:6">
      <c r="A20" s="21">
        <v>978004</v>
      </c>
      <c r="B20" s="22" t="s">
        <v>160</v>
      </c>
      <c r="C20" s="33">
        <v>4</v>
      </c>
      <c r="D20" s="33">
        <v>1</v>
      </c>
      <c r="E20" s="33">
        <v>3</v>
      </c>
      <c r="F20" s="33">
        <v>2</v>
      </c>
    </row>
    <row r="21" spans="1:6">
      <c r="A21" s="21">
        <v>711000</v>
      </c>
      <c r="B21" s="22" t="s">
        <v>367</v>
      </c>
      <c r="C21" s="33">
        <v>2</v>
      </c>
      <c r="D21" s="33">
        <v>2</v>
      </c>
      <c r="E21" s="33">
        <v>1</v>
      </c>
      <c r="F21" s="33">
        <v>2</v>
      </c>
    </row>
    <row r="22" spans="1:6">
      <c r="A22" s="21">
        <v>554008</v>
      </c>
      <c r="B22" s="22" t="s">
        <v>99</v>
      </c>
      <c r="C22" s="33">
        <v>9</v>
      </c>
      <c r="D22" s="33">
        <v>3</v>
      </c>
      <c r="E22" s="33">
        <v>4</v>
      </c>
      <c r="F22" s="33">
        <v>2</v>
      </c>
    </row>
    <row r="23" spans="1:6">
      <c r="A23" s="21">
        <v>911000</v>
      </c>
      <c r="B23" s="22" t="s">
        <v>133</v>
      </c>
      <c r="C23" s="33">
        <v>1</v>
      </c>
      <c r="D23" s="33">
        <v>1</v>
      </c>
      <c r="E23" s="33">
        <v>1</v>
      </c>
      <c r="F23" s="33">
        <v>2</v>
      </c>
    </row>
    <row r="24" spans="1:6">
      <c r="A24" s="21">
        <v>314000</v>
      </c>
      <c r="B24" s="22" t="s">
        <v>54</v>
      </c>
      <c r="C24" s="33">
        <v>2</v>
      </c>
      <c r="D24" s="33">
        <v>2</v>
      </c>
      <c r="E24" s="33">
        <v>1</v>
      </c>
      <c r="F24" s="33">
        <v>1</v>
      </c>
    </row>
    <row r="25" spans="1:6">
      <c r="A25" s="21">
        <v>554000</v>
      </c>
      <c r="B25" s="22" t="s">
        <v>264</v>
      </c>
      <c r="C25" s="33">
        <v>3</v>
      </c>
      <c r="D25" s="33">
        <v>4</v>
      </c>
      <c r="E25" s="33">
        <v>2</v>
      </c>
      <c r="F25" s="33">
        <v>2</v>
      </c>
    </row>
    <row r="26" spans="1:6">
      <c r="A26" s="21">
        <v>554012</v>
      </c>
      <c r="B26" s="22" t="s">
        <v>100</v>
      </c>
      <c r="C26" s="33">
        <v>6</v>
      </c>
      <c r="D26" s="33">
        <v>4</v>
      </c>
      <c r="E26" s="33">
        <v>3</v>
      </c>
      <c r="F26" s="33">
        <v>2</v>
      </c>
    </row>
    <row r="27" spans="1:6">
      <c r="A27" s="21">
        <v>382012</v>
      </c>
      <c r="B27" s="22" t="s">
        <v>85</v>
      </c>
      <c r="C27" s="33">
        <v>6</v>
      </c>
      <c r="D27" s="33">
        <v>4</v>
      </c>
      <c r="E27" s="33">
        <v>3</v>
      </c>
      <c r="F27" s="33">
        <v>1</v>
      </c>
    </row>
    <row r="28" spans="1:6">
      <c r="A28" s="21">
        <v>512000</v>
      </c>
      <c r="B28" s="22" t="s">
        <v>95</v>
      </c>
      <c r="C28" s="33">
        <v>2</v>
      </c>
      <c r="D28" s="33">
        <v>2</v>
      </c>
      <c r="E28" s="33">
        <v>1</v>
      </c>
      <c r="F28" s="33">
        <v>2</v>
      </c>
    </row>
    <row r="29" spans="1:6">
      <c r="A29" s="21">
        <v>362012</v>
      </c>
      <c r="B29" s="22" t="s">
        <v>64</v>
      </c>
      <c r="C29" s="33">
        <v>5</v>
      </c>
      <c r="D29" s="33">
        <v>3</v>
      </c>
      <c r="E29" s="33">
        <v>3</v>
      </c>
      <c r="F29" s="33">
        <v>1</v>
      </c>
    </row>
    <row r="30" spans="1:6">
      <c r="A30" s="21">
        <v>758004</v>
      </c>
      <c r="B30" s="22" t="s">
        <v>122</v>
      </c>
      <c r="C30" s="33">
        <v>6</v>
      </c>
      <c r="D30" s="33">
        <v>4</v>
      </c>
      <c r="E30" s="33">
        <v>3</v>
      </c>
      <c r="F30" s="33">
        <v>2</v>
      </c>
    </row>
    <row r="31" spans="1:6">
      <c r="A31" s="21">
        <v>562004</v>
      </c>
      <c r="B31" s="22" t="s">
        <v>104</v>
      </c>
      <c r="C31" s="33">
        <v>7</v>
      </c>
      <c r="D31" s="33">
        <v>1</v>
      </c>
      <c r="E31" s="33">
        <v>4</v>
      </c>
      <c r="F31" s="33">
        <v>2</v>
      </c>
    </row>
    <row r="32" spans="1:6" ht="12.75" customHeight="1">
      <c r="A32" s="21">
        <v>558000</v>
      </c>
      <c r="B32" s="22" t="s">
        <v>265</v>
      </c>
      <c r="C32" s="33">
        <v>3</v>
      </c>
      <c r="D32" s="33">
        <v>4</v>
      </c>
      <c r="E32" s="33">
        <v>2</v>
      </c>
      <c r="F32" s="33">
        <v>2</v>
      </c>
    </row>
    <row r="33" spans="1:6">
      <c r="A33" s="21">
        <v>558012</v>
      </c>
      <c r="B33" s="22" t="s">
        <v>102</v>
      </c>
      <c r="C33" s="33">
        <v>6</v>
      </c>
      <c r="D33" s="33">
        <v>4</v>
      </c>
      <c r="E33" s="33">
        <v>3</v>
      </c>
      <c r="F33" s="33">
        <v>2</v>
      </c>
    </row>
    <row r="34" spans="1:6">
      <c r="A34" s="21">
        <v>562008</v>
      </c>
      <c r="B34" s="22" t="s">
        <v>105</v>
      </c>
      <c r="C34" s="33">
        <v>4</v>
      </c>
      <c r="D34" s="33">
        <v>2</v>
      </c>
      <c r="E34" s="33">
        <v>3</v>
      </c>
      <c r="F34" s="33">
        <v>2</v>
      </c>
    </row>
    <row r="35" spans="1:6">
      <c r="A35" s="21">
        <v>766020</v>
      </c>
      <c r="B35" s="22" t="s">
        <v>126</v>
      </c>
      <c r="C35" s="33">
        <v>8</v>
      </c>
      <c r="D35" s="33">
        <v>2</v>
      </c>
      <c r="E35" s="33">
        <v>4</v>
      </c>
      <c r="F35" s="33">
        <v>2</v>
      </c>
    </row>
    <row r="36" spans="1:6">
      <c r="A36" s="21">
        <v>170008</v>
      </c>
      <c r="B36" s="22" t="s">
        <v>48</v>
      </c>
      <c r="C36" s="33">
        <v>9</v>
      </c>
      <c r="D36" s="33">
        <v>3</v>
      </c>
      <c r="E36" s="33">
        <v>4</v>
      </c>
      <c r="F36" s="33">
        <v>1</v>
      </c>
    </row>
    <row r="37" spans="1:6">
      <c r="A37" s="21">
        <v>162004</v>
      </c>
      <c r="B37" s="22" t="s">
        <v>40</v>
      </c>
      <c r="C37" s="33">
        <v>9</v>
      </c>
      <c r="D37" s="33">
        <v>3</v>
      </c>
      <c r="E37" s="33">
        <v>4</v>
      </c>
      <c r="F37" s="33">
        <v>1</v>
      </c>
    </row>
    <row r="38" spans="1:6">
      <c r="A38" s="21">
        <v>562012</v>
      </c>
      <c r="B38" s="22" t="s">
        <v>106</v>
      </c>
      <c r="C38" s="33">
        <v>8</v>
      </c>
      <c r="D38" s="33">
        <v>2</v>
      </c>
      <c r="E38" s="33">
        <v>4</v>
      </c>
      <c r="F38" s="33">
        <v>2</v>
      </c>
    </row>
    <row r="39" spans="1:6">
      <c r="A39" s="21">
        <v>913000</v>
      </c>
      <c r="B39" s="22" t="s">
        <v>134</v>
      </c>
      <c r="C39" s="33">
        <v>1</v>
      </c>
      <c r="D39" s="33">
        <v>1</v>
      </c>
      <c r="E39" s="33">
        <v>1</v>
      </c>
      <c r="F39" s="33">
        <v>2</v>
      </c>
    </row>
    <row r="40" spans="1:6">
      <c r="A40" s="21">
        <v>112000</v>
      </c>
      <c r="B40" s="22" t="s">
        <v>16</v>
      </c>
      <c r="C40" s="33">
        <v>1</v>
      </c>
      <c r="D40" s="33">
        <v>1</v>
      </c>
      <c r="E40" s="33">
        <v>1</v>
      </c>
      <c r="F40" s="33">
        <v>1</v>
      </c>
    </row>
    <row r="41" spans="1:6">
      <c r="A41" s="21">
        <v>558016</v>
      </c>
      <c r="B41" s="22" t="s">
        <v>103</v>
      </c>
      <c r="C41" s="33">
        <v>6</v>
      </c>
      <c r="D41" s="33">
        <v>4</v>
      </c>
      <c r="E41" s="33">
        <v>3</v>
      </c>
      <c r="F41" s="33">
        <v>2</v>
      </c>
    </row>
    <row r="42" spans="1:6">
      <c r="A42" s="21">
        <v>358000</v>
      </c>
      <c r="B42" s="22" t="s">
        <v>258</v>
      </c>
      <c r="C42" s="33">
        <v>3</v>
      </c>
      <c r="D42" s="33">
        <v>4</v>
      </c>
      <c r="E42" s="33">
        <v>2</v>
      </c>
      <c r="F42" s="33">
        <v>1</v>
      </c>
    </row>
    <row r="43" spans="1:6">
      <c r="A43" s="21">
        <v>358008</v>
      </c>
      <c r="B43" s="22" t="s">
        <v>62</v>
      </c>
      <c r="C43" s="33">
        <v>7</v>
      </c>
      <c r="D43" s="33">
        <v>1</v>
      </c>
      <c r="E43" s="33">
        <v>4</v>
      </c>
      <c r="F43" s="33">
        <v>1</v>
      </c>
    </row>
    <row r="44" spans="1:6">
      <c r="A44" s="21">
        <v>111000</v>
      </c>
      <c r="B44" s="65" t="s">
        <v>15</v>
      </c>
      <c r="C44" s="33">
        <v>2</v>
      </c>
      <c r="D44" s="33">
        <v>2</v>
      </c>
      <c r="E44" s="33">
        <v>1</v>
      </c>
      <c r="F44" s="33">
        <v>1</v>
      </c>
    </row>
    <row r="45" spans="1:6">
      <c r="A45" s="21">
        <v>362016</v>
      </c>
      <c r="B45" s="22" t="s">
        <v>239</v>
      </c>
      <c r="C45" s="33">
        <v>5</v>
      </c>
      <c r="D45" s="33">
        <v>3</v>
      </c>
      <c r="E45" s="33">
        <v>3</v>
      </c>
      <c r="F45" s="33">
        <v>1</v>
      </c>
    </row>
    <row r="46" spans="1:6">
      <c r="A46" s="21">
        <v>154008</v>
      </c>
      <c r="B46" s="22" t="s">
        <v>25</v>
      </c>
      <c r="C46" s="33">
        <v>5</v>
      </c>
      <c r="D46" s="33">
        <v>3</v>
      </c>
      <c r="E46" s="33">
        <v>3</v>
      </c>
      <c r="F46" s="33">
        <v>1</v>
      </c>
    </row>
    <row r="47" spans="1:6">
      <c r="A47" s="21">
        <v>566008</v>
      </c>
      <c r="B47" s="22" t="s">
        <v>114</v>
      </c>
      <c r="C47" s="33">
        <v>6</v>
      </c>
      <c r="D47" s="33">
        <v>4</v>
      </c>
      <c r="E47" s="33">
        <v>3</v>
      </c>
      <c r="F47" s="33">
        <v>2</v>
      </c>
    </row>
    <row r="48" spans="1:6">
      <c r="A48" s="21">
        <v>954008</v>
      </c>
      <c r="B48" s="22" t="s">
        <v>138</v>
      </c>
      <c r="C48" s="33">
        <v>5</v>
      </c>
      <c r="D48" s="33">
        <v>3</v>
      </c>
      <c r="E48" s="33">
        <v>3</v>
      </c>
      <c r="F48" s="33">
        <v>2</v>
      </c>
    </row>
    <row r="49" spans="1:6">
      <c r="A49" s="21">
        <v>362020</v>
      </c>
      <c r="B49" s="22" t="s">
        <v>65</v>
      </c>
      <c r="C49" s="33">
        <v>5</v>
      </c>
      <c r="D49" s="33">
        <v>3</v>
      </c>
      <c r="E49" s="33">
        <v>3</v>
      </c>
      <c r="F49" s="33">
        <v>1</v>
      </c>
    </row>
    <row r="50" spans="1:6">
      <c r="A50" s="21">
        <v>370004</v>
      </c>
      <c r="B50" s="22" t="s">
        <v>71</v>
      </c>
      <c r="C50" s="33">
        <v>6</v>
      </c>
      <c r="D50" s="33">
        <v>4</v>
      </c>
      <c r="E50" s="33">
        <v>3</v>
      </c>
      <c r="F50" s="33">
        <v>1</v>
      </c>
    </row>
    <row r="51" spans="1:6">
      <c r="A51" s="21">
        <v>158004</v>
      </c>
      <c r="B51" s="22" t="s">
        <v>30</v>
      </c>
      <c r="C51" s="33">
        <v>4</v>
      </c>
      <c r="D51" s="33">
        <v>2</v>
      </c>
      <c r="E51" s="33">
        <v>3</v>
      </c>
      <c r="F51" s="33">
        <v>1</v>
      </c>
    </row>
    <row r="52" spans="1:6">
      <c r="A52" s="21">
        <v>334012</v>
      </c>
      <c r="B52" s="22" t="s">
        <v>58</v>
      </c>
      <c r="C52" s="33">
        <v>7</v>
      </c>
      <c r="D52" s="33">
        <v>1</v>
      </c>
      <c r="E52" s="33">
        <v>4</v>
      </c>
      <c r="F52" s="33">
        <v>1</v>
      </c>
    </row>
    <row r="53" spans="1:6">
      <c r="A53" s="21">
        <v>113000</v>
      </c>
      <c r="B53" s="22" t="s">
        <v>17</v>
      </c>
      <c r="C53" s="33">
        <v>1</v>
      </c>
      <c r="D53" s="33">
        <v>1</v>
      </c>
      <c r="E53" s="33">
        <v>1</v>
      </c>
      <c r="F53" s="33">
        <v>1</v>
      </c>
    </row>
    <row r="54" spans="1:6">
      <c r="A54" s="21">
        <v>366000</v>
      </c>
      <c r="B54" s="22" t="s">
        <v>259</v>
      </c>
      <c r="C54" s="33">
        <v>3</v>
      </c>
      <c r="D54" s="33">
        <v>4</v>
      </c>
      <c r="E54" s="33">
        <v>2</v>
      </c>
      <c r="F54" s="33">
        <v>1</v>
      </c>
    </row>
    <row r="55" spans="1:6">
      <c r="A55" s="21">
        <v>362024</v>
      </c>
      <c r="B55" s="22" t="s">
        <v>66</v>
      </c>
      <c r="C55" s="33">
        <v>9</v>
      </c>
      <c r="D55" s="33">
        <v>3</v>
      </c>
      <c r="E55" s="33">
        <v>4</v>
      </c>
      <c r="F55" s="33">
        <v>1</v>
      </c>
    </row>
    <row r="56" spans="1:6">
      <c r="A56" s="21">
        <v>370012</v>
      </c>
      <c r="B56" s="22" t="s">
        <v>368</v>
      </c>
      <c r="C56" s="33">
        <v>5</v>
      </c>
      <c r="D56" s="33">
        <v>3</v>
      </c>
      <c r="E56" s="33">
        <v>3</v>
      </c>
      <c r="F56" s="33">
        <v>1</v>
      </c>
    </row>
    <row r="57" spans="1:6">
      <c r="A57" s="21">
        <v>154012</v>
      </c>
      <c r="B57" s="22" t="s">
        <v>26</v>
      </c>
      <c r="C57" s="33">
        <v>5</v>
      </c>
      <c r="D57" s="33">
        <v>3</v>
      </c>
      <c r="E57" s="33">
        <v>3</v>
      </c>
      <c r="F57" s="33">
        <v>1</v>
      </c>
    </row>
    <row r="58" spans="1:6">
      <c r="A58" s="21">
        <v>513000</v>
      </c>
      <c r="B58" s="22" t="s">
        <v>96</v>
      </c>
      <c r="C58" s="33">
        <v>1</v>
      </c>
      <c r="D58" s="33">
        <v>1</v>
      </c>
      <c r="E58" s="33">
        <v>1</v>
      </c>
      <c r="F58" s="33">
        <v>2</v>
      </c>
    </row>
    <row r="59" spans="1:6">
      <c r="A59" s="21">
        <v>954012</v>
      </c>
      <c r="B59" s="22" t="s">
        <v>139</v>
      </c>
      <c r="C59" s="33">
        <v>4</v>
      </c>
      <c r="D59" s="33">
        <v>2</v>
      </c>
      <c r="E59" s="33">
        <v>3</v>
      </c>
      <c r="F59" s="33">
        <v>2</v>
      </c>
    </row>
    <row r="60" spans="1:6">
      <c r="A60" s="21">
        <v>562014</v>
      </c>
      <c r="B60" s="22" t="s">
        <v>107</v>
      </c>
      <c r="C60" s="33">
        <v>7</v>
      </c>
      <c r="D60" s="33">
        <v>1</v>
      </c>
      <c r="E60" s="33">
        <v>4</v>
      </c>
      <c r="F60" s="33">
        <v>2</v>
      </c>
    </row>
    <row r="61" spans="1:6" ht="12.75" customHeight="1">
      <c r="A61" s="21">
        <v>154016</v>
      </c>
      <c r="B61" s="22" t="s">
        <v>27</v>
      </c>
      <c r="C61" s="33">
        <v>5</v>
      </c>
      <c r="D61" s="33">
        <v>3</v>
      </c>
      <c r="E61" s="33">
        <v>3</v>
      </c>
      <c r="F61" s="33">
        <v>1</v>
      </c>
    </row>
    <row r="62" spans="1:6">
      <c r="A62" s="21">
        <v>566012</v>
      </c>
      <c r="B62" s="22" t="s">
        <v>115</v>
      </c>
      <c r="C62" s="33">
        <v>5</v>
      </c>
      <c r="D62" s="33">
        <v>3</v>
      </c>
      <c r="E62" s="33">
        <v>3</v>
      </c>
      <c r="F62" s="33">
        <v>2</v>
      </c>
    </row>
    <row r="63" spans="1:6">
      <c r="A63" s="21">
        <v>162008</v>
      </c>
      <c r="B63" s="22" t="s">
        <v>41</v>
      </c>
      <c r="C63" s="33">
        <v>9</v>
      </c>
      <c r="D63" s="33">
        <v>3</v>
      </c>
      <c r="E63" s="33">
        <v>4</v>
      </c>
      <c r="F63" s="33">
        <v>1</v>
      </c>
    </row>
    <row r="64" spans="1:6">
      <c r="A64" s="21">
        <v>554020</v>
      </c>
      <c r="B64" s="22" t="s">
        <v>101</v>
      </c>
      <c r="C64" s="33">
        <v>5</v>
      </c>
      <c r="D64" s="33">
        <v>3</v>
      </c>
      <c r="E64" s="33">
        <v>3</v>
      </c>
      <c r="F64" s="33">
        <v>2</v>
      </c>
    </row>
    <row r="65" spans="1:6">
      <c r="A65" s="21">
        <v>374012</v>
      </c>
      <c r="B65" s="22" t="s">
        <v>75</v>
      </c>
      <c r="C65" s="33">
        <v>5</v>
      </c>
      <c r="D65" s="33">
        <v>3</v>
      </c>
      <c r="E65" s="33">
        <v>3</v>
      </c>
      <c r="F65" s="33">
        <v>1</v>
      </c>
    </row>
    <row r="66" spans="1:6">
      <c r="A66" s="21">
        <v>754000</v>
      </c>
      <c r="B66" s="22" t="s">
        <v>268</v>
      </c>
      <c r="C66" s="33">
        <v>3</v>
      </c>
      <c r="D66" s="33">
        <v>4</v>
      </c>
      <c r="E66" s="33">
        <v>2</v>
      </c>
      <c r="F66" s="33">
        <v>2</v>
      </c>
    </row>
    <row r="67" spans="1:6">
      <c r="A67" s="21">
        <v>754008</v>
      </c>
      <c r="B67" s="22" t="s">
        <v>121</v>
      </c>
      <c r="C67" s="33">
        <v>9</v>
      </c>
      <c r="D67" s="33">
        <v>3</v>
      </c>
      <c r="E67" s="33">
        <v>4</v>
      </c>
      <c r="F67" s="33">
        <v>2</v>
      </c>
    </row>
    <row r="68" spans="1:6">
      <c r="A68" s="21">
        <v>158008</v>
      </c>
      <c r="B68" s="22" t="s">
        <v>31</v>
      </c>
      <c r="C68" s="33">
        <v>5</v>
      </c>
      <c r="D68" s="33">
        <v>3</v>
      </c>
      <c r="E68" s="33">
        <v>3</v>
      </c>
      <c r="F68" s="33">
        <v>1</v>
      </c>
    </row>
    <row r="69" spans="1:6">
      <c r="A69" s="21">
        <v>914000</v>
      </c>
      <c r="B69" s="22" t="s">
        <v>135</v>
      </c>
      <c r="C69" s="33">
        <v>1</v>
      </c>
      <c r="D69" s="33">
        <v>1</v>
      </c>
      <c r="E69" s="33">
        <v>1</v>
      </c>
      <c r="F69" s="33">
        <v>2</v>
      </c>
    </row>
    <row r="70" spans="1:6">
      <c r="A70" s="21">
        <v>562016</v>
      </c>
      <c r="B70" s="22" t="s">
        <v>108</v>
      </c>
      <c r="C70" s="33">
        <v>6</v>
      </c>
      <c r="D70" s="33">
        <v>4</v>
      </c>
      <c r="E70" s="33">
        <v>3</v>
      </c>
      <c r="F70" s="33">
        <v>2</v>
      </c>
    </row>
    <row r="71" spans="1:6">
      <c r="A71" s="21">
        <v>915000</v>
      </c>
      <c r="B71" s="22" t="s">
        <v>136</v>
      </c>
      <c r="C71" s="33">
        <v>1</v>
      </c>
      <c r="D71" s="33">
        <v>1</v>
      </c>
      <c r="E71" s="33">
        <v>1</v>
      </c>
      <c r="F71" s="33">
        <v>2</v>
      </c>
    </row>
    <row r="72" spans="1:6">
      <c r="A72" s="21">
        <v>954016</v>
      </c>
      <c r="B72" s="22" t="s">
        <v>140</v>
      </c>
      <c r="C72" s="33">
        <v>9</v>
      </c>
      <c r="D72" s="33">
        <v>3</v>
      </c>
      <c r="E72" s="33">
        <v>4</v>
      </c>
      <c r="F72" s="33">
        <v>2</v>
      </c>
    </row>
    <row r="73" spans="1:6">
      <c r="A73" s="21">
        <v>158012</v>
      </c>
      <c r="B73" s="22" t="s">
        <v>32</v>
      </c>
      <c r="C73" s="33">
        <v>5</v>
      </c>
      <c r="D73" s="33">
        <v>3</v>
      </c>
      <c r="E73" s="33">
        <v>3</v>
      </c>
      <c r="F73" s="33">
        <v>1</v>
      </c>
    </row>
    <row r="74" spans="1:6">
      <c r="A74" s="21">
        <v>370016</v>
      </c>
      <c r="B74" s="22" t="s">
        <v>73</v>
      </c>
      <c r="C74" s="33">
        <v>4</v>
      </c>
      <c r="D74" s="33">
        <v>2</v>
      </c>
      <c r="E74" s="33">
        <v>3</v>
      </c>
      <c r="F74" s="33">
        <v>1</v>
      </c>
    </row>
    <row r="75" spans="1:6">
      <c r="A75" s="21">
        <v>370000</v>
      </c>
      <c r="B75" s="22" t="s">
        <v>260</v>
      </c>
      <c r="C75" s="33">
        <v>3</v>
      </c>
      <c r="D75" s="33">
        <v>3</v>
      </c>
      <c r="E75" s="33">
        <v>2</v>
      </c>
      <c r="F75" s="33">
        <v>1</v>
      </c>
    </row>
    <row r="76" spans="1:6">
      <c r="A76" s="21">
        <v>962016</v>
      </c>
      <c r="B76" s="22" t="s">
        <v>150</v>
      </c>
      <c r="C76" s="33">
        <v>4</v>
      </c>
      <c r="D76" s="33">
        <v>2</v>
      </c>
      <c r="E76" s="33">
        <v>3</v>
      </c>
      <c r="F76" s="33">
        <v>2</v>
      </c>
    </row>
    <row r="77" spans="1:6">
      <c r="A77" s="21">
        <v>382020</v>
      </c>
      <c r="B77" s="22" t="s">
        <v>86</v>
      </c>
      <c r="C77" s="33">
        <v>6</v>
      </c>
      <c r="D77" s="33">
        <v>4</v>
      </c>
      <c r="E77" s="33">
        <v>3</v>
      </c>
      <c r="F77" s="33">
        <v>1</v>
      </c>
    </row>
    <row r="78" spans="1:6" ht="12.75" customHeight="1">
      <c r="A78" s="21">
        <v>954020</v>
      </c>
      <c r="B78" s="22" t="s">
        <v>141</v>
      </c>
      <c r="C78" s="33">
        <v>6</v>
      </c>
      <c r="D78" s="33">
        <v>4</v>
      </c>
      <c r="E78" s="33">
        <v>3</v>
      </c>
      <c r="F78" s="33">
        <v>2</v>
      </c>
    </row>
    <row r="79" spans="1:6">
      <c r="A79" s="21">
        <v>758000</v>
      </c>
      <c r="B79" s="22" t="s">
        <v>270</v>
      </c>
      <c r="C79" s="33">
        <v>3</v>
      </c>
      <c r="D79" s="33">
        <v>4</v>
      </c>
      <c r="E79" s="33">
        <v>2</v>
      </c>
      <c r="F79" s="33">
        <v>2</v>
      </c>
    </row>
    <row r="80" spans="1:6">
      <c r="A80" s="21">
        <v>758012</v>
      </c>
      <c r="B80" s="22" t="s">
        <v>123</v>
      </c>
      <c r="C80" s="33">
        <v>8</v>
      </c>
      <c r="D80" s="33">
        <v>2</v>
      </c>
      <c r="E80" s="33">
        <v>4</v>
      </c>
      <c r="F80" s="33">
        <v>2</v>
      </c>
    </row>
    <row r="81" spans="1:6">
      <c r="A81" s="21">
        <v>916000</v>
      </c>
      <c r="B81" s="22" t="s">
        <v>137</v>
      </c>
      <c r="C81" s="33">
        <v>1</v>
      </c>
      <c r="D81" s="33">
        <v>1</v>
      </c>
      <c r="E81" s="33">
        <v>1</v>
      </c>
      <c r="F81" s="33">
        <v>2</v>
      </c>
    </row>
    <row r="82" spans="1:6">
      <c r="A82" s="21">
        <v>562020</v>
      </c>
      <c r="B82" s="22" t="s">
        <v>109</v>
      </c>
      <c r="C82" s="33">
        <v>7</v>
      </c>
      <c r="D82" s="33">
        <v>1</v>
      </c>
      <c r="E82" s="33">
        <v>4</v>
      </c>
      <c r="F82" s="33">
        <v>2</v>
      </c>
    </row>
    <row r="83" spans="1:6" ht="12.75" customHeight="1">
      <c r="A83" s="21">
        <v>334016</v>
      </c>
      <c r="B83" s="22" t="s">
        <v>59</v>
      </c>
      <c r="C83" s="33">
        <v>5</v>
      </c>
      <c r="D83" s="33">
        <v>3</v>
      </c>
      <c r="E83" s="33">
        <v>3</v>
      </c>
      <c r="F83" s="33">
        <v>1</v>
      </c>
    </row>
    <row r="84" spans="1:6">
      <c r="A84" s="21">
        <v>158016</v>
      </c>
      <c r="B84" s="22" t="s">
        <v>33</v>
      </c>
      <c r="C84" s="33">
        <v>9</v>
      </c>
      <c r="D84" s="33">
        <v>3</v>
      </c>
      <c r="E84" s="33">
        <v>4</v>
      </c>
      <c r="F84" s="33">
        <v>1</v>
      </c>
    </row>
    <row r="85" spans="1:6">
      <c r="A85" s="21">
        <v>958000</v>
      </c>
      <c r="B85" s="22" t="s">
        <v>275</v>
      </c>
      <c r="C85" s="33">
        <v>3</v>
      </c>
      <c r="D85" s="33">
        <v>4</v>
      </c>
      <c r="E85" s="33">
        <v>2</v>
      </c>
      <c r="F85" s="33">
        <v>2</v>
      </c>
    </row>
    <row r="86" spans="1:6">
      <c r="A86" s="21">
        <v>762000</v>
      </c>
      <c r="B86" s="22" t="s">
        <v>271</v>
      </c>
      <c r="C86" s="33">
        <v>3</v>
      </c>
      <c r="D86" s="33">
        <v>4</v>
      </c>
      <c r="E86" s="33">
        <v>2</v>
      </c>
      <c r="F86" s="33">
        <v>2</v>
      </c>
    </row>
    <row r="87" spans="1:6">
      <c r="A87" s="21">
        <v>370020</v>
      </c>
      <c r="B87" s="22" t="s">
        <v>74</v>
      </c>
      <c r="C87" s="33">
        <v>4</v>
      </c>
      <c r="D87" s="33">
        <v>2</v>
      </c>
      <c r="E87" s="33">
        <v>3</v>
      </c>
      <c r="F87" s="33">
        <v>1</v>
      </c>
    </row>
    <row r="88" spans="1:6">
      <c r="A88" s="21">
        <v>362028</v>
      </c>
      <c r="B88" s="22" t="s">
        <v>67</v>
      </c>
      <c r="C88" s="33">
        <v>9</v>
      </c>
      <c r="D88" s="33">
        <v>3</v>
      </c>
      <c r="E88" s="33">
        <v>4</v>
      </c>
      <c r="F88" s="33">
        <v>1</v>
      </c>
    </row>
    <row r="89" spans="1:6" ht="12.75" customHeight="1">
      <c r="A89" s="21">
        <v>566028</v>
      </c>
      <c r="B89" s="22" t="s">
        <v>116</v>
      </c>
      <c r="C89" s="33">
        <v>10</v>
      </c>
      <c r="D89" s="33">
        <v>4</v>
      </c>
      <c r="E89" s="33">
        <v>4</v>
      </c>
      <c r="F89" s="33">
        <v>2</v>
      </c>
    </row>
    <row r="90" spans="1:6">
      <c r="A90" s="21">
        <v>962024</v>
      </c>
      <c r="B90" s="22" t="s">
        <v>151</v>
      </c>
      <c r="C90" s="33">
        <v>8</v>
      </c>
      <c r="D90" s="33">
        <v>2</v>
      </c>
      <c r="E90" s="33">
        <v>4</v>
      </c>
      <c r="F90" s="33">
        <v>2</v>
      </c>
    </row>
    <row r="91" spans="1:6">
      <c r="A91" s="21">
        <v>162016</v>
      </c>
      <c r="B91" s="22" t="s">
        <v>42</v>
      </c>
      <c r="C91" s="33">
        <v>6</v>
      </c>
      <c r="D91" s="33">
        <v>4</v>
      </c>
      <c r="E91" s="33">
        <v>3</v>
      </c>
      <c r="F91" s="33">
        <v>1</v>
      </c>
    </row>
    <row r="92" spans="1:6">
      <c r="A92" s="21">
        <v>978020</v>
      </c>
      <c r="B92" s="22" t="s">
        <v>161</v>
      </c>
      <c r="C92" s="33">
        <v>4</v>
      </c>
      <c r="D92" s="33">
        <v>2</v>
      </c>
      <c r="E92" s="33">
        <v>3</v>
      </c>
      <c r="F92" s="33">
        <v>2</v>
      </c>
    </row>
    <row r="93" spans="1:6">
      <c r="A93" s="21">
        <v>170020</v>
      </c>
      <c r="B93" s="22" t="s">
        <v>49</v>
      </c>
      <c r="C93" s="33">
        <v>4</v>
      </c>
      <c r="D93" s="33">
        <v>2</v>
      </c>
      <c r="E93" s="33">
        <v>3</v>
      </c>
      <c r="F93" s="33">
        <v>1</v>
      </c>
    </row>
    <row r="94" spans="1:6">
      <c r="A94" s="21">
        <v>166012</v>
      </c>
      <c r="B94" s="22" t="s">
        <v>45</v>
      </c>
      <c r="C94" s="33">
        <v>5</v>
      </c>
      <c r="D94" s="33">
        <v>3</v>
      </c>
      <c r="E94" s="33">
        <v>3</v>
      </c>
      <c r="F94" s="33">
        <v>1</v>
      </c>
    </row>
    <row r="95" spans="1:6">
      <c r="A95" s="21">
        <v>362032</v>
      </c>
      <c r="B95" s="22" t="s">
        <v>68</v>
      </c>
      <c r="C95" s="33">
        <v>8</v>
      </c>
      <c r="D95" s="33">
        <v>2</v>
      </c>
      <c r="E95" s="33">
        <v>4</v>
      </c>
      <c r="F95" s="33">
        <v>1</v>
      </c>
    </row>
    <row r="96" spans="1:6">
      <c r="A96" s="21">
        <v>154032</v>
      </c>
      <c r="B96" s="22" t="s">
        <v>28</v>
      </c>
      <c r="C96" s="33">
        <v>6</v>
      </c>
      <c r="D96" s="33">
        <v>4</v>
      </c>
      <c r="E96" s="33">
        <v>3</v>
      </c>
      <c r="F96" s="33">
        <v>1</v>
      </c>
    </row>
    <row r="97" spans="1:6">
      <c r="A97" s="21">
        <v>154000</v>
      </c>
      <c r="B97" s="22" t="s">
        <v>252</v>
      </c>
      <c r="C97" s="33">
        <v>3</v>
      </c>
      <c r="D97" s="33">
        <v>4</v>
      </c>
      <c r="E97" s="33">
        <v>2</v>
      </c>
      <c r="F97" s="33">
        <v>1</v>
      </c>
    </row>
    <row r="98" spans="1:6">
      <c r="A98" s="21">
        <v>154036</v>
      </c>
      <c r="B98" s="22" t="s">
        <v>29</v>
      </c>
      <c r="C98" s="33">
        <v>4</v>
      </c>
      <c r="D98" s="33">
        <v>2</v>
      </c>
      <c r="E98" s="33">
        <v>3</v>
      </c>
      <c r="F98" s="33">
        <v>1</v>
      </c>
    </row>
    <row r="99" spans="1:6">
      <c r="A99" s="21">
        <v>315000</v>
      </c>
      <c r="B99" s="22" t="s">
        <v>55</v>
      </c>
      <c r="C99" s="33">
        <v>2</v>
      </c>
      <c r="D99" s="33">
        <v>2</v>
      </c>
      <c r="E99" s="33">
        <v>1</v>
      </c>
      <c r="F99" s="33">
        <v>1</v>
      </c>
    </row>
    <row r="100" spans="1:6">
      <c r="A100" s="21">
        <v>382024</v>
      </c>
      <c r="B100" s="22" t="s">
        <v>87</v>
      </c>
      <c r="C100" s="33">
        <v>6</v>
      </c>
      <c r="D100" s="33">
        <v>4</v>
      </c>
      <c r="E100" s="33">
        <v>3</v>
      </c>
      <c r="F100" s="33">
        <v>1</v>
      </c>
    </row>
    <row r="101" spans="1:6">
      <c r="A101" s="21">
        <v>114000</v>
      </c>
      <c r="B101" s="22" t="s">
        <v>18</v>
      </c>
      <c r="C101" s="33">
        <v>1</v>
      </c>
      <c r="D101" s="33">
        <v>1</v>
      </c>
      <c r="E101" s="33">
        <v>1</v>
      </c>
      <c r="F101" s="33">
        <v>1</v>
      </c>
    </row>
    <row r="102" spans="1:6">
      <c r="A102" s="21">
        <v>766040</v>
      </c>
      <c r="B102" s="22" t="s">
        <v>127</v>
      </c>
      <c r="C102" s="33">
        <v>5</v>
      </c>
      <c r="D102" s="33">
        <v>3</v>
      </c>
      <c r="E102" s="33">
        <v>3</v>
      </c>
      <c r="F102" s="33">
        <v>2</v>
      </c>
    </row>
    <row r="103" spans="1:6">
      <c r="A103" s="21">
        <v>158020</v>
      </c>
      <c r="B103" s="22" t="s">
        <v>34</v>
      </c>
      <c r="C103" s="33">
        <v>10</v>
      </c>
      <c r="D103" s="33">
        <v>4</v>
      </c>
      <c r="E103" s="33">
        <v>4</v>
      </c>
      <c r="F103" s="33">
        <v>1</v>
      </c>
    </row>
    <row r="104" spans="1:6">
      <c r="A104" s="21">
        <v>378016</v>
      </c>
      <c r="B104" s="22" t="s">
        <v>80</v>
      </c>
      <c r="C104" s="33">
        <v>6</v>
      </c>
      <c r="D104" s="33">
        <v>4</v>
      </c>
      <c r="E104" s="33">
        <v>3</v>
      </c>
      <c r="F104" s="33">
        <v>1</v>
      </c>
    </row>
    <row r="105" spans="1:6">
      <c r="A105" s="21">
        <v>766044</v>
      </c>
      <c r="B105" s="22" t="s">
        <v>128</v>
      </c>
      <c r="C105" s="33">
        <v>5</v>
      </c>
      <c r="D105" s="33">
        <v>3</v>
      </c>
      <c r="E105" s="33">
        <v>3</v>
      </c>
      <c r="F105" s="33">
        <v>2</v>
      </c>
    </row>
    <row r="106" spans="1:6">
      <c r="A106" s="21">
        <v>316000</v>
      </c>
      <c r="B106" s="22" t="s">
        <v>56</v>
      </c>
      <c r="C106" s="33">
        <v>2</v>
      </c>
      <c r="D106" s="33">
        <v>2</v>
      </c>
      <c r="E106" s="33">
        <v>1</v>
      </c>
      <c r="F106" s="33">
        <v>1</v>
      </c>
    </row>
    <row r="107" spans="1:6">
      <c r="A107" s="21">
        <v>766000</v>
      </c>
      <c r="B107" s="22" t="s">
        <v>272</v>
      </c>
      <c r="C107" s="33">
        <v>3</v>
      </c>
      <c r="D107" s="33">
        <v>4</v>
      </c>
      <c r="E107" s="33">
        <v>2</v>
      </c>
      <c r="F107" s="33">
        <v>2</v>
      </c>
    </row>
    <row r="108" spans="1:6">
      <c r="A108" s="21">
        <v>974028</v>
      </c>
      <c r="B108" s="22" t="s">
        <v>157</v>
      </c>
      <c r="C108" s="33">
        <v>9</v>
      </c>
      <c r="D108" s="33">
        <v>3</v>
      </c>
      <c r="E108" s="33">
        <v>4</v>
      </c>
      <c r="F108" s="33">
        <v>2</v>
      </c>
    </row>
    <row r="109" spans="1:6">
      <c r="A109" s="21">
        <v>382028</v>
      </c>
      <c r="B109" s="22" t="s">
        <v>88</v>
      </c>
      <c r="C109" s="33">
        <v>6</v>
      </c>
      <c r="D109" s="33">
        <v>4</v>
      </c>
      <c r="E109" s="33">
        <v>3</v>
      </c>
      <c r="F109" s="33">
        <v>1</v>
      </c>
    </row>
    <row r="110" spans="1:6">
      <c r="A110" s="21">
        <v>758024</v>
      </c>
      <c r="B110" s="22" t="s">
        <v>124</v>
      </c>
      <c r="C110" s="33">
        <v>5</v>
      </c>
      <c r="D110" s="33">
        <v>3</v>
      </c>
      <c r="E110" s="33">
        <v>3</v>
      </c>
      <c r="F110" s="33">
        <v>2</v>
      </c>
    </row>
    <row r="111" spans="1:6">
      <c r="A111" s="21">
        <v>962032</v>
      </c>
      <c r="B111" s="22" t="s">
        <v>152</v>
      </c>
      <c r="C111" s="33">
        <v>8</v>
      </c>
      <c r="D111" s="33">
        <v>2</v>
      </c>
      <c r="E111" s="33">
        <v>4</v>
      </c>
      <c r="F111" s="33">
        <v>2</v>
      </c>
    </row>
    <row r="112" spans="1:6">
      <c r="A112" s="21">
        <v>978024</v>
      </c>
      <c r="B112" s="22" t="s">
        <v>162</v>
      </c>
      <c r="C112" s="33">
        <v>7</v>
      </c>
      <c r="D112" s="33">
        <v>1</v>
      </c>
      <c r="E112" s="33">
        <v>4</v>
      </c>
      <c r="F112" s="33">
        <v>2</v>
      </c>
    </row>
    <row r="113" spans="1:6">
      <c r="A113" s="21">
        <v>962000</v>
      </c>
      <c r="B113" s="22" t="s">
        <v>276</v>
      </c>
      <c r="C113" s="33">
        <v>3</v>
      </c>
      <c r="D113" s="33">
        <v>4</v>
      </c>
      <c r="E113" s="33">
        <v>2</v>
      </c>
      <c r="F113" s="33">
        <v>2</v>
      </c>
    </row>
    <row r="114" spans="1:6">
      <c r="A114" s="21">
        <v>562024</v>
      </c>
      <c r="B114" s="22" t="s">
        <v>110</v>
      </c>
      <c r="C114" s="33">
        <v>7</v>
      </c>
      <c r="D114" s="33">
        <v>1</v>
      </c>
      <c r="E114" s="33">
        <v>4</v>
      </c>
      <c r="F114" s="33">
        <v>2</v>
      </c>
    </row>
    <row r="115" spans="1:6">
      <c r="A115" s="21">
        <v>382032</v>
      </c>
      <c r="B115" s="22" t="s">
        <v>89</v>
      </c>
      <c r="C115" s="33">
        <v>5</v>
      </c>
      <c r="D115" s="33">
        <v>3</v>
      </c>
      <c r="E115" s="33">
        <v>3</v>
      </c>
      <c r="F115" s="33">
        <v>1</v>
      </c>
    </row>
    <row r="116" spans="1:6">
      <c r="A116" s="21">
        <v>162022</v>
      </c>
      <c r="B116" s="22" t="s">
        <v>43</v>
      </c>
      <c r="C116" s="33">
        <v>10</v>
      </c>
      <c r="D116" s="33">
        <v>4</v>
      </c>
      <c r="E116" s="33">
        <v>4</v>
      </c>
      <c r="F116" s="33">
        <v>1</v>
      </c>
    </row>
    <row r="117" spans="1:6">
      <c r="A117" s="21">
        <v>962040</v>
      </c>
      <c r="B117" s="22" t="s">
        <v>153</v>
      </c>
      <c r="C117" s="33">
        <v>9</v>
      </c>
      <c r="D117" s="33">
        <v>3</v>
      </c>
      <c r="E117" s="33">
        <v>4</v>
      </c>
      <c r="F117" s="33">
        <v>2</v>
      </c>
    </row>
    <row r="118" spans="1:6">
      <c r="A118" s="21">
        <v>158024</v>
      </c>
      <c r="B118" s="22" t="s">
        <v>35</v>
      </c>
      <c r="C118" s="33">
        <v>5</v>
      </c>
      <c r="D118" s="33">
        <v>3</v>
      </c>
      <c r="E118" s="33">
        <v>3</v>
      </c>
      <c r="F118" s="33">
        <v>1</v>
      </c>
    </row>
    <row r="119" spans="1:6">
      <c r="A119" s="21">
        <v>770024</v>
      </c>
      <c r="B119" s="22" t="s">
        <v>130</v>
      </c>
      <c r="C119" s="33">
        <v>7</v>
      </c>
      <c r="D119" s="33">
        <v>1</v>
      </c>
      <c r="E119" s="33">
        <v>4</v>
      </c>
      <c r="F119" s="33">
        <v>2</v>
      </c>
    </row>
    <row r="120" spans="1:6">
      <c r="A120" s="21">
        <v>770000</v>
      </c>
      <c r="B120" s="22" t="s">
        <v>273</v>
      </c>
      <c r="C120" s="33">
        <v>3</v>
      </c>
      <c r="D120" s="33">
        <v>4</v>
      </c>
      <c r="E120" s="33">
        <v>2</v>
      </c>
      <c r="F120" s="33">
        <v>2</v>
      </c>
    </row>
    <row r="121" spans="1:6">
      <c r="A121" s="21">
        <v>170024</v>
      </c>
      <c r="B121" s="22" t="s">
        <v>50</v>
      </c>
      <c r="C121" s="33">
        <v>8</v>
      </c>
      <c r="D121" s="33">
        <v>2</v>
      </c>
      <c r="E121" s="33">
        <v>4</v>
      </c>
      <c r="F121" s="33">
        <v>1</v>
      </c>
    </row>
    <row r="122" spans="1:6">
      <c r="A122" s="21">
        <v>116000</v>
      </c>
      <c r="B122" s="22" t="s">
        <v>19</v>
      </c>
      <c r="C122" s="33">
        <v>1</v>
      </c>
      <c r="D122" s="33">
        <v>1</v>
      </c>
      <c r="E122" s="33">
        <v>1</v>
      </c>
      <c r="F122" s="33">
        <v>1</v>
      </c>
    </row>
    <row r="123" spans="1:6">
      <c r="A123" s="21">
        <v>158026</v>
      </c>
      <c r="B123" s="22" t="s">
        <v>36</v>
      </c>
      <c r="C123" s="33">
        <v>4</v>
      </c>
      <c r="D123" s="33">
        <v>1</v>
      </c>
      <c r="E123" s="33">
        <v>3</v>
      </c>
      <c r="F123" s="33">
        <v>1</v>
      </c>
    </row>
    <row r="124" spans="1:6">
      <c r="A124" s="21">
        <v>117000</v>
      </c>
      <c r="B124" s="22" t="s">
        <v>20</v>
      </c>
      <c r="C124" s="33">
        <v>1</v>
      </c>
      <c r="D124" s="33">
        <v>1</v>
      </c>
      <c r="E124" s="33">
        <v>1</v>
      </c>
      <c r="F124" s="33">
        <v>1</v>
      </c>
    </row>
    <row r="125" spans="1:6">
      <c r="A125" s="21">
        <v>515000</v>
      </c>
      <c r="B125" s="22" t="s">
        <v>97</v>
      </c>
      <c r="C125" s="33">
        <v>2</v>
      </c>
      <c r="D125" s="33">
        <v>3</v>
      </c>
      <c r="E125" s="33">
        <v>1</v>
      </c>
      <c r="F125" s="33">
        <v>2</v>
      </c>
    </row>
    <row r="126" spans="1:6">
      <c r="A126" s="21">
        <v>166016</v>
      </c>
      <c r="B126" s="22" t="s">
        <v>255</v>
      </c>
      <c r="C126" s="33">
        <v>5</v>
      </c>
      <c r="D126" s="33">
        <v>3</v>
      </c>
      <c r="E126" s="33">
        <v>3</v>
      </c>
      <c r="F126" s="33">
        <v>1</v>
      </c>
    </row>
    <row r="127" spans="1:6">
      <c r="A127" s="21">
        <v>162000</v>
      </c>
      <c r="B127" s="22" t="s">
        <v>253</v>
      </c>
      <c r="C127" s="33">
        <v>3</v>
      </c>
      <c r="D127" s="33">
        <v>4</v>
      </c>
      <c r="E127" s="33">
        <v>2</v>
      </c>
      <c r="F127" s="33">
        <v>1</v>
      </c>
    </row>
    <row r="128" spans="1:6">
      <c r="A128" s="21">
        <v>162024</v>
      </c>
      <c r="B128" s="22" t="s">
        <v>44</v>
      </c>
      <c r="C128" s="33">
        <v>8</v>
      </c>
      <c r="D128" s="33">
        <v>2</v>
      </c>
      <c r="E128" s="33">
        <v>4</v>
      </c>
      <c r="F128" s="33">
        <v>1</v>
      </c>
    </row>
    <row r="129" spans="1:6">
      <c r="A129" s="21">
        <v>382044</v>
      </c>
      <c r="B129" s="22" t="s">
        <v>90</v>
      </c>
      <c r="C129" s="33">
        <v>6</v>
      </c>
      <c r="D129" s="33">
        <v>4</v>
      </c>
      <c r="E129" s="33">
        <v>3</v>
      </c>
      <c r="F129" s="33">
        <v>1</v>
      </c>
    </row>
    <row r="130" spans="1:6">
      <c r="A130" s="21">
        <v>374000</v>
      </c>
      <c r="B130" s="22" t="s">
        <v>261</v>
      </c>
      <c r="C130" s="33">
        <v>3</v>
      </c>
      <c r="D130" s="33">
        <v>4</v>
      </c>
      <c r="E130" s="33">
        <v>2</v>
      </c>
      <c r="F130" s="33">
        <v>1</v>
      </c>
    </row>
    <row r="131" spans="1:6">
      <c r="A131" s="21">
        <v>119000</v>
      </c>
      <c r="B131" s="22" t="s">
        <v>21</v>
      </c>
      <c r="C131" s="33">
        <v>1</v>
      </c>
      <c r="D131" s="33">
        <v>1</v>
      </c>
      <c r="E131" s="33">
        <v>1</v>
      </c>
      <c r="F131" s="33">
        <v>1</v>
      </c>
    </row>
    <row r="132" spans="1:6">
      <c r="A132" s="21">
        <v>570028</v>
      </c>
      <c r="B132" s="22" t="s">
        <v>120</v>
      </c>
      <c r="C132" s="33">
        <v>6</v>
      </c>
      <c r="D132" s="33">
        <v>4</v>
      </c>
      <c r="E132" s="33">
        <v>3</v>
      </c>
      <c r="F132" s="33">
        <v>2</v>
      </c>
    </row>
    <row r="133" spans="1:6">
      <c r="A133" s="21">
        <v>562028</v>
      </c>
      <c r="B133" s="22" t="s">
        <v>111</v>
      </c>
      <c r="C133" s="33">
        <v>4</v>
      </c>
      <c r="D133" s="33">
        <v>1</v>
      </c>
      <c r="E133" s="33">
        <v>3</v>
      </c>
      <c r="F133" s="33">
        <v>2</v>
      </c>
    </row>
    <row r="134" spans="1:6">
      <c r="A134" s="21">
        <v>966000</v>
      </c>
      <c r="B134" s="22" t="s">
        <v>277</v>
      </c>
      <c r="C134" s="33">
        <v>3</v>
      </c>
      <c r="D134" s="33">
        <v>4</v>
      </c>
      <c r="E134" s="33">
        <v>2</v>
      </c>
      <c r="F134" s="33">
        <v>2</v>
      </c>
    </row>
    <row r="135" spans="1:6">
      <c r="A135" s="21">
        <v>378024</v>
      </c>
      <c r="B135" s="22" t="s">
        <v>81</v>
      </c>
      <c r="C135" s="33">
        <v>6</v>
      </c>
      <c r="D135" s="33">
        <v>4</v>
      </c>
      <c r="E135" s="33">
        <v>3</v>
      </c>
      <c r="F135" s="33">
        <v>1</v>
      </c>
    </row>
    <row r="136" spans="1:6">
      <c r="A136" s="21">
        <v>774000</v>
      </c>
      <c r="B136" s="22" t="s">
        <v>274</v>
      </c>
      <c r="C136" s="33">
        <v>3</v>
      </c>
      <c r="D136" s="33">
        <v>4</v>
      </c>
      <c r="E136" s="33">
        <v>2</v>
      </c>
      <c r="F136" s="33">
        <v>2</v>
      </c>
    </row>
    <row r="137" spans="1:6">
      <c r="A137" s="21">
        <v>774032</v>
      </c>
      <c r="B137" s="22" t="s">
        <v>132</v>
      </c>
      <c r="C137" s="33">
        <v>8</v>
      </c>
      <c r="D137" s="33">
        <v>2</v>
      </c>
      <c r="E137" s="33">
        <v>4</v>
      </c>
      <c r="F137" s="33">
        <v>2</v>
      </c>
    </row>
    <row r="138" spans="1:6">
      <c r="A138" s="21">
        <v>962052</v>
      </c>
      <c r="B138" s="22" t="s">
        <v>154</v>
      </c>
      <c r="C138" s="33">
        <v>6</v>
      </c>
      <c r="D138" s="33">
        <v>4</v>
      </c>
      <c r="E138" s="33">
        <v>3</v>
      </c>
      <c r="F138" s="33">
        <v>2</v>
      </c>
    </row>
    <row r="139" spans="1:6">
      <c r="A139" s="21">
        <v>770032</v>
      </c>
      <c r="B139" s="22" t="s">
        <v>131</v>
      </c>
      <c r="C139" s="33">
        <v>6</v>
      </c>
      <c r="D139" s="33">
        <v>4</v>
      </c>
      <c r="E139" s="33">
        <v>3</v>
      </c>
      <c r="F139" s="33">
        <v>2</v>
      </c>
    </row>
    <row r="140" spans="1:6">
      <c r="A140" s="21">
        <v>362036</v>
      </c>
      <c r="B140" s="22" t="s">
        <v>69</v>
      </c>
      <c r="C140" s="33">
        <v>10</v>
      </c>
      <c r="D140" s="33">
        <v>4</v>
      </c>
      <c r="E140" s="33">
        <v>4</v>
      </c>
      <c r="F140" s="33">
        <v>1</v>
      </c>
    </row>
    <row r="141" spans="1:6">
      <c r="A141" s="21">
        <v>374036</v>
      </c>
      <c r="B141" s="22" t="s">
        <v>76</v>
      </c>
      <c r="C141" s="33">
        <v>6</v>
      </c>
      <c r="D141" s="33">
        <v>4</v>
      </c>
      <c r="E141" s="33">
        <v>3</v>
      </c>
      <c r="F141" s="33">
        <v>1</v>
      </c>
    </row>
    <row r="142" spans="1:6">
      <c r="A142" s="21">
        <v>158028</v>
      </c>
      <c r="B142" s="22" t="s">
        <v>37</v>
      </c>
      <c r="C142" s="33">
        <v>9</v>
      </c>
      <c r="D142" s="33">
        <v>3</v>
      </c>
      <c r="E142" s="33">
        <v>4</v>
      </c>
      <c r="F142" s="33">
        <v>1</v>
      </c>
    </row>
    <row r="143" spans="1:6">
      <c r="A143" s="21">
        <v>562032</v>
      </c>
      <c r="B143" s="22" t="s">
        <v>112</v>
      </c>
      <c r="C143" s="33">
        <v>7</v>
      </c>
      <c r="D143" s="33">
        <v>1</v>
      </c>
      <c r="E143" s="33">
        <v>4</v>
      </c>
      <c r="F143" s="33">
        <v>2</v>
      </c>
    </row>
    <row r="144" spans="1:6">
      <c r="A144" s="21">
        <v>120000</v>
      </c>
      <c r="B144" s="22" t="s">
        <v>22</v>
      </c>
      <c r="C144" s="33">
        <v>2</v>
      </c>
      <c r="D144" s="33">
        <v>2</v>
      </c>
      <c r="E144" s="33">
        <v>1</v>
      </c>
      <c r="F144" s="33">
        <v>1</v>
      </c>
    </row>
    <row r="145" spans="1:6" ht="12.75" customHeight="1">
      <c r="A145" s="21">
        <v>754028</v>
      </c>
      <c r="B145" s="22" t="s">
        <v>269</v>
      </c>
      <c r="C145" s="33">
        <v>6</v>
      </c>
      <c r="D145" s="33">
        <v>4</v>
      </c>
      <c r="E145" s="33">
        <v>3</v>
      </c>
      <c r="F145" s="33">
        <v>2</v>
      </c>
    </row>
    <row r="146" spans="1:6">
      <c r="A146" s="21">
        <v>382048</v>
      </c>
      <c r="B146" s="22" t="s">
        <v>91</v>
      </c>
      <c r="C146" s="33">
        <v>6</v>
      </c>
      <c r="D146" s="33">
        <v>4</v>
      </c>
      <c r="E146" s="33">
        <v>3</v>
      </c>
      <c r="F146" s="33">
        <v>1</v>
      </c>
    </row>
    <row r="147" spans="1:6">
      <c r="A147" s="21">
        <v>170032</v>
      </c>
      <c r="B147" s="22" t="s">
        <v>51</v>
      </c>
      <c r="C147" s="33">
        <v>6</v>
      </c>
      <c r="D147" s="33">
        <v>4</v>
      </c>
      <c r="E147" s="33">
        <v>3</v>
      </c>
      <c r="F147" s="33">
        <v>1</v>
      </c>
    </row>
    <row r="148" spans="1:6">
      <c r="A148" s="21">
        <v>566076</v>
      </c>
      <c r="B148" s="22" t="s">
        <v>117</v>
      </c>
      <c r="C148" s="33">
        <v>9</v>
      </c>
      <c r="D148" s="33">
        <v>3</v>
      </c>
      <c r="E148" s="33">
        <v>4</v>
      </c>
      <c r="F148" s="33">
        <v>2</v>
      </c>
    </row>
    <row r="149" spans="1:6">
      <c r="A149" s="21">
        <v>378000</v>
      </c>
      <c r="B149" s="22" t="s">
        <v>262</v>
      </c>
      <c r="C149" s="33">
        <v>3</v>
      </c>
      <c r="D149" s="33">
        <v>4</v>
      </c>
      <c r="E149" s="33">
        <v>2</v>
      </c>
      <c r="F149" s="33">
        <v>1</v>
      </c>
    </row>
    <row r="150" spans="1:6">
      <c r="A150" s="21">
        <v>382000</v>
      </c>
      <c r="B150" s="22" t="s">
        <v>263</v>
      </c>
      <c r="C150" s="33">
        <v>3</v>
      </c>
      <c r="D150" s="33">
        <v>4</v>
      </c>
      <c r="E150" s="33">
        <v>2</v>
      </c>
      <c r="F150" s="33">
        <v>1</v>
      </c>
    </row>
    <row r="151" spans="1:6">
      <c r="A151" s="21">
        <v>378028</v>
      </c>
      <c r="B151" s="22" t="s">
        <v>82</v>
      </c>
      <c r="C151" s="33">
        <v>6</v>
      </c>
      <c r="D151" s="33">
        <v>4</v>
      </c>
      <c r="E151" s="33">
        <v>3</v>
      </c>
      <c r="F151" s="33">
        <v>1</v>
      </c>
    </row>
    <row r="152" spans="1:6">
      <c r="A152" s="21">
        <v>382056</v>
      </c>
      <c r="B152" s="22" t="s">
        <v>92</v>
      </c>
      <c r="C152" s="33">
        <v>9</v>
      </c>
      <c r="D152" s="33">
        <v>3</v>
      </c>
      <c r="E152" s="33">
        <v>4</v>
      </c>
      <c r="F152" s="33">
        <v>1</v>
      </c>
    </row>
    <row r="153" spans="1:6">
      <c r="A153" s="21">
        <v>958040</v>
      </c>
      <c r="B153" s="22" t="s">
        <v>147</v>
      </c>
      <c r="C153" s="33">
        <v>6</v>
      </c>
      <c r="D153" s="33">
        <v>4</v>
      </c>
      <c r="E153" s="33">
        <v>3</v>
      </c>
      <c r="F153" s="33">
        <v>2</v>
      </c>
    </row>
    <row r="154" spans="1:6">
      <c r="A154" s="21">
        <v>954024</v>
      </c>
      <c r="B154" s="22" t="s">
        <v>142</v>
      </c>
      <c r="C154" s="33">
        <v>4</v>
      </c>
      <c r="D154" s="33">
        <v>2</v>
      </c>
      <c r="E154" s="33">
        <v>3</v>
      </c>
      <c r="F154" s="33">
        <v>2</v>
      </c>
    </row>
    <row r="155" spans="1:6">
      <c r="A155" s="21">
        <v>978028</v>
      </c>
      <c r="B155" s="22" t="s">
        <v>163</v>
      </c>
      <c r="C155" s="33">
        <v>5</v>
      </c>
      <c r="D155" s="33">
        <v>3</v>
      </c>
      <c r="E155" s="33">
        <v>3</v>
      </c>
      <c r="F155" s="33">
        <v>2</v>
      </c>
    </row>
    <row r="156" spans="1:6" ht="12.75" customHeight="1">
      <c r="A156" s="21">
        <v>978032</v>
      </c>
      <c r="B156" s="22" t="s">
        <v>164</v>
      </c>
      <c r="C156" s="33">
        <v>4</v>
      </c>
      <c r="D156" s="33">
        <v>2</v>
      </c>
      <c r="E156" s="33">
        <v>3</v>
      </c>
      <c r="F156" s="33">
        <v>2</v>
      </c>
    </row>
    <row r="157" spans="1:6">
      <c r="A157" s="21">
        <v>382060</v>
      </c>
      <c r="B157" s="22" t="s">
        <v>93</v>
      </c>
      <c r="C157" s="33">
        <v>4</v>
      </c>
      <c r="D157" s="33">
        <v>2</v>
      </c>
      <c r="E157" s="33">
        <v>3</v>
      </c>
      <c r="F157" s="33">
        <v>1</v>
      </c>
    </row>
    <row r="158" spans="1:6">
      <c r="A158" s="21">
        <v>970040</v>
      </c>
      <c r="B158" s="22" t="s">
        <v>156</v>
      </c>
      <c r="C158" s="33">
        <v>8</v>
      </c>
      <c r="D158" s="33">
        <v>2</v>
      </c>
      <c r="E158" s="33">
        <v>4</v>
      </c>
      <c r="F158" s="33">
        <v>2</v>
      </c>
    </row>
    <row r="159" spans="1:6">
      <c r="A159" s="21">
        <v>970000</v>
      </c>
      <c r="B159" s="22" t="s">
        <v>278</v>
      </c>
      <c r="C159" s="33">
        <v>3</v>
      </c>
      <c r="D159" s="33">
        <v>4</v>
      </c>
      <c r="E159" s="33">
        <v>2</v>
      </c>
      <c r="F159" s="33">
        <v>2</v>
      </c>
    </row>
    <row r="160" spans="1:6">
      <c r="A160" s="21">
        <v>974000</v>
      </c>
      <c r="B160" s="22" t="s">
        <v>279</v>
      </c>
      <c r="C160" s="33">
        <v>3</v>
      </c>
      <c r="D160" s="33">
        <v>4</v>
      </c>
      <c r="E160" s="33">
        <v>2</v>
      </c>
      <c r="F160" s="33">
        <v>2</v>
      </c>
    </row>
    <row r="161" spans="1:6">
      <c r="A161" s="21">
        <v>974040</v>
      </c>
      <c r="B161" s="22" t="s">
        <v>158</v>
      </c>
      <c r="C161" s="33">
        <v>5</v>
      </c>
      <c r="D161" s="33">
        <v>3</v>
      </c>
      <c r="E161" s="33">
        <v>3</v>
      </c>
      <c r="F161" s="33">
        <v>2</v>
      </c>
    </row>
    <row r="162" spans="1:6">
      <c r="A162" s="21">
        <v>122000</v>
      </c>
      <c r="B162" s="22" t="s">
        <v>23</v>
      </c>
      <c r="C162" s="33">
        <v>2</v>
      </c>
      <c r="D162" s="33">
        <v>2</v>
      </c>
      <c r="E162" s="33">
        <v>1</v>
      </c>
      <c r="F162" s="33">
        <v>1</v>
      </c>
    </row>
    <row r="163" spans="1:6">
      <c r="A163" s="21">
        <v>954028</v>
      </c>
      <c r="B163" s="22" t="s">
        <v>143</v>
      </c>
      <c r="C163" s="33">
        <v>6</v>
      </c>
      <c r="D163" s="33">
        <v>4</v>
      </c>
      <c r="E163" s="33">
        <v>3</v>
      </c>
      <c r="F163" s="33">
        <v>2</v>
      </c>
    </row>
    <row r="164" spans="1:6" ht="12.75" customHeight="1">
      <c r="A164" s="21">
        <v>566000</v>
      </c>
      <c r="B164" s="22" t="s">
        <v>266</v>
      </c>
      <c r="C164" s="33">
        <v>3</v>
      </c>
      <c r="D164" s="33">
        <v>4</v>
      </c>
      <c r="E164" s="33">
        <v>2</v>
      </c>
      <c r="F164" s="33">
        <v>2</v>
      </c>
    </row>
    <row r="165" spans="1:6">
      <c r="A165" s="21">
        <v>334032</v>
      </c>
      <c r="B165" s="22" t="s">
        <v>60</v>
      </c>
      <c r="C165" s="33">
        <v>7</v>
      </c>
      <c r="D165" s="33">
        <v>1</v>
      </c>
      <c r="E165" s="33">
        <v>4</v>
      </c>
      <c r="F165" s="33">
        <v>1</v>
      </c>
    </row>
    <row r="166" spans="1:6">
      <c r="A166" s="21">
        <v>958044</v>
      </c>
      <c r="B166" s="22" t="s">
        <v>148</v>
      </c>
      <c r="C166" s="33">
        <v>6</v>
      </c>
      <c r="D166" s="33">
        <v>4</v>
      </c>
      <c r="E166" s="33">
        <v>3</v>
      </c>
      <c r="F166" s="33">
        <v>2</v>
      </c>
    </row>
    <row r="167" spans="1:6">
      <c r="A167" s="21">
        <v>382068</v>
      </c>
      <c r="B167" s="22" t="s">
        <v>94</v>
      </c>
      <c r="C167" s="33">
        <v>8</v>
      </c>
      <c r="D167" s="33">
        <v>2</v>
      </c>
      <c r="E167" s="33">
        <v>4</v>
      </c>
      <c r="F167" s="33">
        <v>1</v>
      </c>
    </row>
    <row r="168" spans="1:6" ht="12.75" customHeight="1">
      <c r="A168" s="21">
        <v>978000</v>
      </c>
      <c r="B168" s="22" t="s">
        <v>280</v>
      </c>
      <c r="C168" s="33">
        <v>3</v>
      </c>
      <c r="D168" s="33">
        <v>3</v>
      </c>
      <c r="E168" s="33">
        <v>2</v>
      </c>
      <c r="F168" s="33">
        <v>2</v>
      </c>
    </row>
    <row r="169" spans="1:6">
      <c r="A169" s="21">
        <v>978036</v>
      </c>
      <c r="B169" s="22" t="s">
        <v>165</v>
      </c>
      <c r="C169" s="33">
        <v>8</v>
      </c>
      <c r="D169" s="33">
        <v>2</v>
      </c>
      <c r="E169" s="33">
        <v>4</v>
      </c>
      <c r="F169" s="33">
        <v>2</v>
      </c>
    </row>
    <row r="170" spans="1:6">
      <c r="A170" s="21">
        <v>158032</v>
      </c>
      <c r="B170" s="22" t="s">
        <v>38</v>
      </c>
      <c r="C170" s="33">
        <v>9</v>
      </c>
      <c r="D170" s="33">
        <v>3</v>
      </c>
      <c r="E170" s="33">
        <v>4</v>
      </c>
      <c r="F170" s="33">
        <v>1</v>
      </c>
    </row>
    <row r="171" spans="1:6">
      <c r="A171" s="21">
        <v>754044</v>
      </c>
      <c r="B171" s="22" t="s">
        <v>220</v>
      </c>
      <c r="C171" s="33">
        <v>6</v>
      </c>
      <c r="D171" s="33">
        <v>4</v>
      </c>
      <c r="E171" s="33">
        <v>3</v>
      </c>
      <c r="F171" s="33">
        <v>2</v>
      </c>
    </row>
    <row r="172" spans="1:6">
      <c r="A172" s="21">
        <v>166000</v>
      </c>
      <c r="B172" s="22" t="s">
        <v>254</v>
      </c>
      <c r="C172" s="33">
        <v>3</v>
      </c>
      <c r="D172" s="33">
        <v>4</v>
      </c>
      <c r="E172" s="33">
        <v>2</v>
      </c>
      <c r="F172" s="33">
        <v>1</v>
      </c>
    </row>
    <row r="173" spans="1:6">
      <c r="A173" s="21">
        <v>166032</v>
      </c>
      <c r="B173" s="22" t="s">
        <v>46</v>
      </c>
      <c r="C173" s="33">
        <v>8</v>
      </c>
      <c r="D173" s="33">
        <v>2</v>
      </c>
      <c r="E173" s="33">
        <v>4</v>
      </c>
      <c r="F173" s="33">
        <v>1</v>
      </c>
    </row>
    <row r="174" spans="1:6">
      <c r="A174" s="21">
        <v>170044</v>
      </c>
      <c r="B174" s="22" t="s">
        <v>52</v>
      </c>
      <c r="C174" s="33">
        <v>5</v>
      </c>
      <c r="D174" s="33">
        <v>3</v>
      </c>
      <c r="E174" s="33">
        <v>3</v>
      </c>
      <c r="F174" s="33">
        <v>1</v>
      </c>
    </row>
    <row r="175" spans="1:6">
      <c r="A175" s="21">
        <v>562036</v>
      </c>
      <c r="B175" s="22" t="s">
        <v>113</v>
      </c>
      <c r="C175" s="33">
        <v>5</v>
      </c>
      <c r="D175" s="33">
        <v>3</v>
      </c>
      <c r="E175" s="33">
        <v>3</v>
      </c>
      <c r="F175" s="33">
        <v>2</v>
      </c>
    </row>
    <row r="176" spans="1:6">
      <c r="A176" s="21">
        <v>570000</v>
      </c>
      <c r="B176" s="22" t="s">
        <v>267</v>
      </c>
      <c r="C176" s="33">
        <v>3</v>
      </c>
      <c r="D176" s="33">
        <v>4</v>
      </c>
      <c r="E176" s="33">
        <v>2</v>
      </c>
      <c r="F176" s="33">
        <v>2</v>
      </c>
    </row>
    <row r="177" spans="1:6" ht="12.75" customHeight="1">
      <c r="A177" s="21">
        <v>974044</v>
      </c>
      <c r="B177" s="22" t="s">
        <v>159</v>
      </c>
      <c r="C177" s="33">
        <v>6</v>
      </c>
      <c r="D177" s="33">
        <v>4</v>
      </c>
      <c r="E177" s="33">
        <v>3</v>
      </c>
      <c r="F177" s="33">
        <v>2</v>
      </c>
    </row>
    <row r="178" spans="1:6">
      <c r="A178" s="21">
        <v>962060</v>
      </c>
      <c r="B178" s="22" t="s">
        <v>155</v>
      </c>
      <c r="C178" s="33">
        <v>4</v>
      </c>
      <c r="D178" s="33">
        <v>2</v>
      </c>
      <c r="E178" s="33">
        <v>3</v>
      </c>
      <c r="F178" s="33">
        <v>2</v>
      </c>
    </row>
    <row r="179" spans="1:6">
      <c r="A179" s="21">
        <v>378032</v>
      </c>
      <c r="B179" s="22" t="s">
        <v>83</v>
      </c>
      <c r="C179" s="33">
        <v>6</v>
      </c>
      <c r="D179" s="33">
        <v>4</v>
      </c>
      <c r="E179" s="33">
        <v>3</v>
      </c>
      <c r="F179" s="33">
        <v>1</v>
      </c>
    </row>
    <row r="180" spans="1:6">
      <c r="A180" s="21">
        <v>978040</v>
      </c>
      <c r="B180" s="22" t="s">
        <v>166</v>
      </c>
      <c r="C180" s="33">
        <v>5</v>
      </c>
      <c r="D180" s="33">
        <v>3</v>
      </c>
      <c r="E180" s="33">
        <v>3</v>
      </c>
      <c r="F180" s="33">
        <v>2</v>
      </c>
    </row>
    <row r="181" spans="1:6">
      <c r="A181" s="21">
        <v>170000</v>
      </c>
      <c r="B181" s="22" t="s">
        <v>256</v>
      </c>
      <c r="C181" s="33">
        <v>3</v>
      </c>
      <c r="D181" s="33">
        <v>4</v>
      </c>
      <c r="E181" s="33">
        <v>2</v>
      </c>
      <c r="F181" s="33">
        <v>1</v>
      </c>
    </row>
    <row r="182" spans="1:6">
      <c r="A182" s="21">
        <v>170048</v>
      </c>
      <c r="B182" s="22" t="s">
        <v>53</v>
      </c>
      <c r="C182" s="33">
        <v>8</v>
      </c>
      <c r="D182" s="33">
        <v>2</v>
      </c>
      <c r="E182" s="33">
        <v>4</v>
      </c>
      <c r="F182" s="33">
        <v>1</v>
      </c>
    </row>
    <row r="183" spans="1:6">
      <c r="A183" s="21">
        <v>362040</v>
      </c>
      <c r="B183" s="22" t="s">
        <v>70</v>
      </c>
      <c r="C183" s="33">
        <v>4</v>
      </c>
      <c r="D183" s="33">
        <v>2</v>
      </c>
      <c r="E183" s="33">
        <v>3</v>
      </c>
      <c r="F183" s="33">
        <v>1</v>
      </c>
    </row>
    <row r="184" spans="1:6">
      <c r="A184" s="21">
        <v>954032</v>
      </c>
      <c r="B184" s="22" t="s">
        <v>144</v>
      </c>
      <c r="C184" s="33">
        <v>6</v>
      </c>
      <c r="D184" s="33">
        <v>4</v>
      </c>
      <c r="E184" s="33">
        <v>3</v>
      </c>
      <c r="F184" s="33">
        <v>2</v>
      </c>
    </row>
    <row r="185" spans="1:6">
      <c r="A185" s="21">
        <v>374048</v>
      </c>
      <c r="B185" s="22" t="s">
        <v>77</v>
      </c>
      <c r="C185" s="33">
        <v>6</v>
      </c>
      <c r="D185" s="33">
        <v>4</v>
      </c>
      <c r="E185" s="33">
        <v>3</v>
      </c>
      <c r="F185" s="33">
        <v>1</v>
      </c>
    </row>
    <row r="186" spans="1:6">
      <c r="A186" s="21">
        <v>166036</v>
      </c>
      <c r="B186" s="22" t="s">
        <v>47</v>
      </c>
      <c r="C186" s="33">
        <v>10</v>
      </c>
      <c r="D186" s="33">
        <v>4</v>
      </c>
      <c r="E186" s="33">
        <v>4</v>
      </c>
      <c r="F186" s="33">
        <v>1</v>
      </c>
    </row>
    <row r="187" spans="1:6">
      <c r="A187" s="21">
        <v>374052</v>
      </c>
      <c r="B187" s="22" t="s">
        <v>78</v>
      </c>
      <c r="C187" s="33">
        <v>6</v>
      </c>
      <c r="D187" s="33">
        <v>4</v>
      </c>
      <c r="E187" s="33">
        <v>3</v>
      </c>
      <c r="F187" s="33">
        <v>1</v>
      </c>
    </row>
    <row r="188" spans="1:6">
      <c r="A188" s="21">
        <v>954036</v>
      </c>
      <c r="B188" s="22" t="s">
        <v>145</v>
      </c>
      <c r="C188" s="33">
        <v>8</v>
      </c>
      <c r="D188" s="33">
        <v>2</v>
      </c>
      <c r="E188" s="33">
        <v>4</v>
      </c>
      <c r="F188" s="33">
        <v>2</v>
      </c>
    </row>
    <row r="189" spans="1:6">
      <c r="A189" s="21">
        <v>158036</v>
      </c>
      <c r="B189" s="22" t="s">
        <v>39</v>
      </c>
      <c r="C189" s="33">
        <v>5</v>
      </c>
      <c r="D189" s="33">
        <v>3</v>
      </c>
      <c r="E189" s="33">
        <v>3</v>
      </c>
      <c r="F189" s="33">
        <v>1</v>
      </c>
    </row>
    <row r="190" spans="1:6">
      <c r="A190" s="21">
        <v>124000</v>
      </c>
      <c r="B190" s="22" t="s">
        <v>24</v>
      </c>
      <c r="C190" s="33">
        <v>1</v>
      </c>
      <c r="D190" s="33">
        <v>1</v>
      </c>
      <c r="E190" s="33">
        <v>1</v>
      </c>
      <c r="F190" s="33">
        <v>1</v>
      </c>
    </row>
    <row r="191" spans="1:6">
      <c r="A191" s="21">
        <v>334036</v>
      </c>
      <c r="B191" s="22" t="s">
        <v>61</v>
      </c>
      <c r="C191" s="33">
        <v>5</v>
      </c>
      <c r="D191" s="33">
        <v>3</v>
      </c>
      <c r="E191" s="33">
        <v>3</v>
      </c>
      <c r="F191" s="33">
        <v>1</v>
      </c>
    </row>
    <row r="192" spans="1:6" ht="12.75" customHeight="1">
      <c r="A192" s="25">
        <v>1</v>
      </c>
      <c r="B192" s="337" t="s">
        <v>309</v>
      </c>
      <c r="C192" s="337"/>
      <c r="D192" s="337"/>
      <c r="E192" s="337"/>
      <c r="F192" s="337"/>
    </row>
    <row r="193" spans="1:6" ht="12.75" customHeight="1">
      <c r="A193" s="25"/>
      <c r="B193" s="338"/>
      <c r="C193" s="338"/>
      <c r="D193" s="338"/>
      <c r="E193" s="338"/>
      <c r="F193" s="338"/>
    </row>
    <row r="194" spans="1:6" ht="12.75" customHeight="1">
      <c r="A194" s="25">
        <v>2</v>
      </c>
      <c r="B194" s="338" t="s">
        <v>294</v>
      </c>
      <c r="C194" s="338"/>
      <c r="D194" s="338"/>
      <c r="E194" s="338"/>
      <c r="F194" s="338"/>
    </row>
    <row r="195" spans="1:6" ht="12.75" customHeight="1">
      <c r="A195" s="25"/>
      <c r="B195" s="338"/>
      <c r="C195" s="338"/>
      <c r="D195" s="338"/>
      <c r="E195" s="338"/>
      <c r="F195" s="338"/>
    </row>
    <row r="196" spans="1:6" ht="12.75" customHeight="1">
      <c r="A196" s="25">
        <v>3</v>
      </c>
      <c r="B196" s="339" t="s">
        <v>295</v>
      </c>
      <c r="C196" s="339"/>
      <c r="D196" s="339"/>
      <c r="E196" s="339"/>
      <c r="F196" s="339"/>
    </row>
    <row r="197" spans="1:6" ht="12.75" customHeight="1">
      <c r="A197" s="25"/>
      <c r="B197" s="339"/>
      <c r="C197" s="339"/>
      <c r="D197" s="339"/>
      <c r="E197" s="339"/>
      <c r="F197" s="339"/>
    </row>
    <row r="198" spans="1:6" ht="12.75" customHeight="1">
      <c r="A198" s="25">
        <v>4</v>
      </c>
      <c r="B198" s="339" t="s">
        <v>224</v>
      </c>
      <c r="C198" s="339"/>
      <c r="D198" s="339"/>
      <c r="E198" s="339"/>
      <c r="F198" s="339"/>
    </row>
    <row r="199" spans="1:6" ht="12.75" customHeight="1">
      <c r="A199" s="25"/>
      <c r="B199" s="339"/>
      <c r="C199" s="339"/>
      <c r="D199" s="339"/>
      <c r="E199" s="339"/>
      <c r="F199" s="339"/>
    </row>
    <row r="200" spans="1:6" ht="12.75" customHeight="1">
      <c r="A200" s="25"/>
      <c r="B200" s="339"/>
      <c r="C200" s="339"/>
      <c r="D200" s="339"/>
      <c r="E200" s="339"/>
      <c r="F200" s="339"/>
    </row>
    <row r="201" spans="1:6" ht="12.75" customHeight="1">
      <c r="A201" s="25"/>
      <c r="B201" s="339"/>
      <c r="C201" s="339"/>
      <c r="D201" s="339"/>
      <c r="E201" s="339"/>
      <c r="F201" s="339"/>
    </row>
    <row r="202" spans="1:6" ht="12.75" customHeight="1">
      <c r="A202" s="25">
        <v>5</v>
      </c>
      <c r="B202" s="339" t="s">
        <v>282</v>
      </c>
      <c r="C202" s="339"/>
      <c r="D202" s="339"/>
      <c r="E202" s="339"/>
      <c r="F202" s="339"/>
    </row>
    <row r="203" spans="1:6">
      <c r="A203" s="27"/>
      <c r="B203" s="339"/>
      <c r="C203" s="339"/>
      <c r="D203" s="339"/>
      <c r="E203" s="339"/>
      <c r="F203" s="339"/>
    </row>
    <row r="204" spans="1:6">
      <c r="A204" s="27"/>
      <c r="B204" s="339"/>
      <c r="C204" s="339"/>
      <c r="D204" s="339"/>
      <c r="E204" s="339"/>
      <c r="F204" s="339"/>
    </row>
    <row r="205" spans="1:6">
      <c r="A205" s="17" t="s">
        <v>237</v>
      </c>
      <c r="B205" s="23"/>
      <c r="C205" s="23"/>
      <c r="D205" s="23"/>
    </row>
  </sheetData>
  <mergeCells count="11">
    <mergeCell ref="A3:A5"/>
    <mergeCell ref="F3:F5"/>
    <mergeCell ref="B3:B5"/>
    <mergeCell ref="C3:C5"/>
    <mergeCell ref="E3:E5"/>
    <mergeCell ref="D3:D5"/>
    <mergeCell ref="B192:F193"/>
    <mergeCell ref="B194:F195"/>
    <mergeCell ref="B196:F197"/>
    <mergeCell ref="B198:F201"/>
    <mergeCell ref="B202:F20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D461"/>
  <sheetViews>
    <sheetView tabSelected="1" zoomScale="90" zoomScaleNormal="90" workbookViewId="0">
      <pane ySplit="5" topLeftCell="A6" activePane="bottomLeft" state="frozen"/>
      <selection activeCell="O219" sqref="O219"/>
      <selection pane="bottomLeft" activeCell="K466" sqref="K466"/>
    </sheetView>
  </sheetViews>
  <sheetFormatPr baseColWidth="10" defaultColWidth="11.42578125" defaultRowHeight="12.75"/>
  <cols>
    <col min="1" max="4" width="11.42578125" style="152"/>
    <col min="5" max="5" width="40.42578125" style="152" customWidth="1"/>
    <col min="6" max="16" width="11.42578125" style="152" customWidth="1"/>
    <col min="17" max="16384" width="11.42578125" style="152"/>
  </cols>
  <sheetData>
    <row r="1" spans="1:27" ht="18.75">
      <c r="A1" s="160" t="s">
        <v>390</v>
      </c>
    </row>
    <row r="2" spans="1:27" ht="15.75" customHeight="1">
      <c r="A2" s="150" t="s">
        <v>395</v>
      </c>
    </row>
    <row r="3" spans="1:27" ht="12.75" customHeight="1">
      <c r="A3" s="343" t="s">
        <v>286</v>
      </c>
      <c r="B3" s="343" t="s">
        <v>306</v>
      </c>
      <c r="C3" s="343" t="s">
        <v>297</v>
      </c>
      <c r="D3" s="346" t="s">
        <v>6</v>
      </c>
      <c r="E3" s="349" t="s">
        <v>169</v>
      </c>
      <c r="F3" s="358" t="s">
        <v>170</v>
      </c>
      <c r="G3" s="352" t="s">
        <v>171</v>
      </c>
      <c r="H3" s="353"/>
      <c r="I3" s="353"/>
      <c r="J3" s="353"/>
      <c r="K3" s="353"/>
      <c r="L3" s="354"/>
      <c r="M3" s="361" t="s">
        <v>193</v>
      </c>
      <c r="N3" s="353"/>
      <c r="O3" s="354"/>
      <c r="P3" s="352" t="s">
        <v>4</v>
      </c>
      <c r="Q3" s="353"/>
      <c r="R3" s="353"/>
      <c r="S3" s="353"/>
      <c r="T3" s="353"/>
      <c r="U3" s="353"/>
      <c r="V3" s="353"/>
      <c r="W3" s="354"/>
      <c r="X3" s="352" t="s">
        <v>1</v>
      </c>
      <c r="Y3" s="353"/>
      <c r="Z3" s="354"/>
    </row>
    <row r="4" spans="1:27" ht="12.75" customHeight="1">
      <c r="A4" s="344"/>
      <c r="B4" s="344"/>
      <c r="C4" s="344"/>
      <c r="D4" s="347"/>
      <c r="E4" s="350"/>
      <c r="F4" s="359"/>
      <c r="G4" s="355"/>
      <c r="H4" s="356"/>
      <c r="I4" s="356"/>
      <c r="J4" s="356"/>
      <c r="K4" s="356"/>
      <c r="L4" s="357"/>
      <c r="M4" s="356"/>
      <c r="N4" s="356"/>
      <c r="O4" s="357"/>
      <c r="P4" s="355"/>
      <c r="Q4" s="356"/>
      <c r="R4" s="356"/>
      <c r="S4" s="356"/>
      <c r="T4" s="356"/>
      <c r="U4" s="356"/>
      <c r="V4" s="356"/>
      <c r="W4" s="357"/>
      <c r="X4" s="355"/>
      <c r="Y4" s="356"/>
      <c r="Z4" s="357"/>
    </row>
    <row r="5" spans="1:27" ht="55.5" customHeight="1">
      <c r="A5" s="345"/>
      <c r="B5" s="345"/>
      <c r="C5" s="345"/>
      <c r="D5" s="348"/>
      <c r="E5" s="351"/>
      <c r="F5" s="360"/>
      <c r="G5" s="161" t="s">
        <v>172</v>
      </c>
      <c r="H5" s="162" t="s">
        <v>173</v>
      </c>
      <c r="I5" s="162" t="s">
        <v>174</v>
      </c>
      <c r="J5" s="163" t="s">
        <v>175</v>
      </c>
      <c r="K5" s="162" t="s">
        <v>176</v>
      </c>
      <c r="L5" s="164" t="s">
        <v>177</v>
      </c>
      <c r="M5" s="165" t="s">
        <v>192</v>
      </c>
      <c r="N5" s="166" t="s">
        <v>190</v>
      </c>
      <c r="O5" s="167" t="s">
        <v>191</v>
      </c>
      <c r="P5" s="168" t="s">
        <v>283</v>
      </c>
      <c r="Q5" s="169" t="s">
        <v>178</v>
      </c>
      <c r="R5" s="168" t="s">
        <v>195</v>
      </c>
      <c r="S5" s="170" t="s">
        <v>196</v>
      </c>
      <c r="T5" s="168" t="s">
        <v>285</v>
      </c>
      <c r="U5" s="170" t="s">
        <v>284</v>
      </c>
      <c r="V5" s="168" t="s">
        <v>197</v>
      </c>
      <c r="W5" s="170" t="s">
        <v>198</v>
      </c>
      <c r="X5" s="171" t="s">
        <v>199</v>
      </c>
      <c r="Y5" s="172" t="s">
        <v>202</v>
      </c>
      <c r="Z5" s="173" t="s">
        <v>191</v>
      </c>
    </row>
    <row r="6" spans="1:27">
      <c r="A6" s="174">
        <v>2</v>
      </c>
      <c r="B6" s="175">
        <v>2</v>
      </c>
      <c r="C6" s="175">
        <v>1</v>
      </c>
      <c r="D6" s="176">
        <v>111000</v>
      </c>
      <c r="E6" s="177" t="s">
        <v>15</v>
      </c>
      <c r="F6" s="178">
        <v>116044</v>
      </c>
      <c r="G6" s="179">
        <v>17956</v>
      </c>
      <c r="H6" s="179">
        <v>18174</v>
      </c>
      <c r="I6" s="179">
        <v>22334</v>
      </c>
      <c r="J6" s="179">
        <v>21461</v>
      </c>
      <c r="K6" s="179">
        <v>20244</v>
      </c>
      <c r="L6" s="180">
        <v>15875</v>
      </c>
      <c r="M6" s="179">
        <v>36130</v>
      </c>
      <c r="N6" s="179">
        <v>58464</v>
      </c>
      <c r="O6" s="180">
        <v>57580</v>
      </c>
      <c r="P6" s="179">
        <v>59392</v>
      </c>
      <c r="Q6" s="180">
        <v>56652</v>
      </c>
      <c r="R6" s="179">
        <v>11420</v>
      </c>
      <c r="S6" s="180">
        <v>10914</v>
      </c>
      <c r="T6" s="179">
        <v>29394</v>
      </c>
      <c r="U6" s="180">
        <v>28186</v>
      </c>
      <c r="V6" s="179">
        <v>40814</v>
      </c>
      <c r="W6" s="180">
        <v>39100</v>
      </c>
      <c r="X6" s="179">
        <v>79914</v>
      </c>
      <c r="Y6" s="179">
        <v>22334</v>
      </c>
      <c r="Z6" s="181">
        <v>57580</v>
      </c>
      <c r="AA6" s="182"/>
    </row>
    <row r="7" spans="1:27">
      <c r="A7" s="183">
        <v>1</v>
      </c>
      <c r="B7" s="159">
        <v>1</v>
      </c>
      <c r="C7" s="159">
        <v>1</v>
      </c>
      <c r="D7" s="184">
        <v>112000</v>
      </c>
      <c r="E7" s="185" t="s">
        <v>16</v>
      </c>
      <c r="F7" s="186">
        <v>102512</v>
      </c>
      <c r="G7" s="187">
        <v>15238</v>
      </c>
      <c r="H7" s="187">
        <v>15769</v>
      </c>
      <c r="I7" s="187">
        <v>19105</v>
      </c>
      <c r="J7" s="187">
        <v>18639</v>
      </c>
      <c r="K7" s="187">
        <v>18743</v>
      </c>
      <c r="L7" s="181">
        <v>15018</v>
      </c>
      <c r="M7" s="187">
        <v>31007</v>
      </c>
      <c r="N7" s="187">
        <v>50112</v>
      </c>
      <c r="O7" s="181">
        <v>52400</v>
      </c>
      <c r="P7" s="187">
        <v>52834</v>
      </c>
      <c r="Q7" s="181">
        <v>49678</v>
      </c>
      <c r="R7" s="187">
        <v>9889</v>
      </c>
      <c r="S7" s="181">
        <v>9216</v>
      </c>
      <c r="T7" s="187">
        <v>26951</v>
      </c>
      <c r="U7" s="181">
        <v>25449</v>
      </c>
      <c r="V7" s="187">
        <v>36840</v>
      </c>
      <c r="W7" s="181">
        <v>34665</v>
      </c>
      <c r="X7" s="187">
        <v>71505</v>
      </c>
      <c r="Y7" s="187">
        <v>19105</v>
      </c>
      <c r="Z7" s="181">
        <v>52400</v>
      </c>
      <c r="AA7" s="182"/>
    </row>
    <row r="8" spans="1:27">
      <c r="A8" s="183">
        <v>1</v>
      </c>
      <c r="B8" s="159">
        <v>1</v>
      </c>
      <c r="C8" s="159">
        <v>1</v>
      </c>
      <c r="D8" s="184">
        <v>113000</v>
      </c>
      <c r="E8" s="188" t="s">
        <v>17</v>
      </c>
      <c r="F8" s="186">
        <v>112746</v>
      </c>
      <c r="G8" s="187">
        <v>17301</v>
      </c>
      <c r="H8" s="187">
        <v>17454</v>
      </c>
      <c r="I8" s="187">
        <v>21472</v>
      </c>
      <c r="J8" s="187">
        <v>19990</v>
      </c>
      <c r="K8" s="187">
        <v>20521</v>
      </c>
      <c r="L8" s="181">
        <v>16008</v>
      </c>
      <c r="M8" s="187">
        <v>34755</v>
      </c>
      <c r="N8" s="187">
        <v>56227</v>
      </c>
      <c r="O8" s="181">
        <v>56519</v>
      </c>
      <c r="P8" s="187">
        <v>57884</v>
      </c>
      <c r="Q8" s="181">
        <v>54862</v>
      </c>
      <c r="R8" s="187">
        <v>11061</v>
      </c>
      <c r="S8" s="181">
        <v>10411</v>
      </c>
      <c r="T8" s="187">
        <v>28931</v>
      </c>
      <c r="U8" s="181">
        <v>27588</v>
      </c>
      <c r="V8" s="187">
        <v>39992</v>
      </c>
      <c r="W8" s="181">
        <v>37999</v>
      </c>
      <c r="X8" s="187">
        <v>77991</v>
      </c>
      <c r="Y8" s="187">
        <v>21472</v>
      </c>
      <c r="Z8" s="181">
        <v>56519</v>
      </c>
      <c r="AA8" s="182"/>
    </row>
    <row r="9" spans="1:27">
      <c r="A9" s="183">
        <v>1</v>
      </c>
      <c r="B9" s="159">
        <v>1</v>
      </c>
      <c r="C9" s="159">
        <v>1</v>
      </c>
      <c r="D9" s="184">
        <v>114000</v>
      </c>
      <c r="E9" s="188" t="s">
        <v>18</v>
      </c>
      <c r="F9" s="186">
        <v>44855</v>
      </c>
      <c r="G9" s="187">
        <v>6357</v>
      </c>
      <c r="H9" s="187">
        <v>6742</v>
      </c>
      <c r="I9" s="187">
        <v>8306</v>
      </c>
      <c r="J9" s="187">
        <v>8203</v>
      </c>
      <c r="K9" s="187">
        <v>8541</v>
      </c>
      <c r="L9" s="181">
        <v>6706</v>
      </c>
      <c r="M9" s="187">
        <v>13099</v>
      </c>
      <c r="N9" s="187">
        <v>21405</v>
      </c>
      <c r="O9" s="181">
        <v>23450</v>
      </c>
      <c r="P9" s="187">
        <v>23266</v>
      </c>
      <c r="Q9" s="181">
        <v>21589</v>
      </c>
      <c r="R9" s="187">
        <v>4271</v>
      </c>
      <c r="S9" s="181">
        <v>4035</v>
      </c>
      <c r="T9" s="187">
        <v>12221</v>
      </c>
      <c r="U9" s="181">
        <v>11229</v>
      </c>
      <c r="V9" s="187">
        <v>16492</v>
      </c>
      <c r="W9" s="181">
        <v>15264</v>
      </c>
      <c r="X9" s="187">
        <v>31756</v>
      </c>
      <c r="Y9" s="187">
        <v>8306</v>
      </c>
      <c r="Z9" s="181">
        <v>23450</v>
      </c>
      <c r="AA9" s="182"/>
    </row>
    <row r="10" spans="1:27">
      <c r="A10" s="183">
        <v>1</v>
      </c>
      <c r="B10" s="159">
        <v>1</v>
      </c>
      <c r="C10" s="159">
        <v>1</v>
      </c>
      <c r="D10" s="184">
        <v>116000</v>
      </c>
      <c r="E10" s="188" t="s">
        <v>19</v>
      </c>
      <c r="F10" s="186">
        <v>52436</v>
      </c>
      <c r="G10" s="187">
        <v>7617</v>
      </c>
      <c r="H10" s="187">
        <v>7953</v>
      </c>
      <c r="I10" s="187">
        <v>9763</v>
      </c>
      <c r="J10" s="187">
        <v>9422</v>
      </c>
      <c r="K10" s="187">
        <v>9820</v>
      </c>
      <c r="L10" s="181">
        <v>7861</v>
      </c>
      <c r="M10" s="187">
        <v>15570</v>
      </c>
      <c r="N10" s="187">
        <v>25333</v>
      </c>
      <c r="O10" s="181">
        <v>27103</v>
      </c>
      <c r="P10" s="187">
        <v>27152</v>
      </c>
      <c r="Q10" s="181">
        <v>25284</v>
      </c>
      <c r="R10" s="187">
        <v>5024</v>
      </c>
      <c r="S10" s="181">
        <v>4739</v>
      </c>
      <c r="T10" s="187">
        <v>14101</v>
      </c>
      <c r="U10" s="181">
        <v>13002</v>
      </c>
      <c r="V10" s="187">
        <v>19125</v>
      </c>
      <c r="W10" s="181">
        <v>17741</v>
      </c>
      <c r="X10" s="187">
        <v>36866</v>
      </c>
      <c r="Y10" s="187">
        <v>9763</v>
      </c>
      <c r="Z10" s="181">
        <v>27103</v>
      </c>
      <c r="AA10" s="182"/>
    </row>
    <row r="11" spans="1:27">
      <c r="A11" s="183">
        <v>1</v>
      </c>
      <c r="B11" s="159">
        <v>1</v>
      </c>
      <c r="C11" s="159">
        <v>1</v>
      </c>
      <c r="D11" s="184">
        <v>117000</v>
      </c>
      <c r="E11" s="188" t="s">
        <v>20</v>
      </c>
      <c r="F11" s="186">
        <v>32829</v>
      </c>
      <c r="G11" s="187">
        <v>4873</v>
      </c>
      <c r="H11" s="187">
        <v>5178</v>
      </c>
      <c r="I11" s="187">
        <v>6258</v>
      </c>
      <c r="J11" s="187">
        <v>6155</v>
      </c>
      <c r="K11" s="187">
        <v>5868</v>
      </c>
      <c r="L11" s="181">
        <v>4497</v>
      </c>
      <c r="M11" s="187">
        <v>10051</v>
      </c>
      <c r="N11" s="187">
        <v>16309</v>
      </c>
      <c r="O11" s="181">
        <v>16520</v>
      </c>
      <c r="P11" s="187">
        <v>16968</v>
      </c>
      <c r="Q11" s="181">
        <v>15861</v>
      </c>
      <c r="R11" s="187">
        <v>3274</v>
      </c>
      <c r="S11" s="181">
        <v>2984</v>
      </c>
      <c r="T11" s="187">
        <v>8540</v>
      </c>
      <c r="U11" s="181">
        <v>7980</v>
      </c>
      <c r="V11" s="187">
        <v>11814</v>
      </c>
      <c r="W11" s="181">
        <v>10964</v>
      </c>
      <c r="X11" s="187">
        <v>22778</v>
      </c>
      <c r="Y11" s="187">
        <v>6258</v>
      </c>
      <c r="Z11" s="181">
        <v>16520</v>
      </c>
      <c r="AA11" s="182"/>
    </row>
    <row r="12" spans="1:27">
      <c r="A12" s="183">
        <v>1</v>
      </c>
      <c r="B12" s="159">
        <v>1</v>
      </c>
      <c r="C12" s="159">
        <v>1</v>
      </c>
      <c r="D12" s="184">
        <v>119000</v>
      </c>
      <c r="E12" s="188" t="s">
        <v>21</v>
      </c>
      <c r="F12" s="186">
        <v>40232</v>
      </c>
      <c r="G12" s="187">
        <v>5924</v>
      </c>
      <c r="H12" s="187">
        <v>6172</v>
      </c>
      <c r="I12" s="187">
        <v>7662</v>
      </c>
      <c r="J12" s="187">
        <v>7292</v>
      </c>
      <c r="K12" s="187">
        <v>7477</v>
      </c>
      <c r="L12" s="181">
        <v>5705</v>
      </c>
      <c r="M12" s="187">
        <v>12096</v>
      </c>
      <c r="N12" s="187">
        <v>19758</v>
      </c>
      <c r="O12" s="181">
        <v>20474</v>
      </c>
      <c r="P12" s="187">
        <v>20578</v>
      </c>
      <c r="Q12" s="181">
        <v>19654</v>
      </c>
      <c r="R12" s="187">
        <v>3975</v>
      </c>
      <c r="S12" s="181">
        <v>3687</v>
      </c>
      <c r="T12" s="187">
        <v>10440</v>
      </c>
      <c r="U12" s="181">
        <v>10034</v>
      </c>
      <c r="V12" s="187">
        <v>14415</v>
      </c>
      <c r="W12" s="181">
        <v>13721</v>
      </c>
      <c r="X12" s="187">
        <v>28136</v>
      </c>
      <c r="Y12" s="187">
        <v>7662</v>
      </c>
      <c r="Z12" s="181">
        <v>20474</v>
      </c>
      <c r="AA12" s="182"/>
    </row>
    <row r="13" spans="1:27">
      <c r="A13" s="183">
        <v>2</v>
      </c>
      <c r="B13" s="159">
        <v>2</v>
      </c>
      <c r="C13" s="159">
        <v>1</v>
      </c>
      <c r="D13" s="184">
        <v>120000</v>
      </c>
      <c r="E13" s="188" t="s">
        <v>22</v>
      </c>
      <c r="F13" s="186">
        <v>22557</v>
      </c>
      <c r="G13" s="187">
        <v>3244</v>
      </c>
      <c r="H13" s="187">
        <v>3419</v>
      </c>
      <c r="I13" s="187">
        <v>4188</v>
      </c>
      <c r="J13" s="187">
        <v>4091</v>
      </c>
      <c r="K13" s="187">
        <v>4311</v>
      </c>
      <c r="L13" s="181">
        <v>3304</v>
      </c>
      <c r="M13" s="187">
        <v>6663</v>
      </c>
      <c r="N13" s="187">
        <v>10851</v>
      </c>
      <c r="O13" s="181">
        <v>11706</v>
      </c>
      <c r="P13" s="187">
        <v>11525</v>
      </c>
      <c r="Q13" s="181">
        <v>11032</v>
      </c>
      <c r="R13" s="187">
        <v>2128</v>
      </c>
      <c r="S13" s="181">
        <v>2060</v>
      </c>
      <c r="T13" s="187">
        <v>6009</v>
      </c>
      <c r="U13" s="181">
        <v>5697</v>
      </c>
      <c r="V13" s="187">
        <v>8137</v>
      </c>
      <c r="W13" s="181">
        <v>7757</v>
      </c>
      <c r="X13" s="187">
        <v>15894</v>
      </c>
      <c r="Y13" s="187">
        <v>4188</v>
      </c>
      <c r="Z13" s="181">
        <v>11706</v>
      </c>
      <c r="AA13" s="182"/>
    </row>
    <row r="14" spans="1:27">
      <c r="A14" s="183">
        <v>2</v>
      </c>
      <c r="B14" s="159">
        <v>2</v>
      </c>
      <c r="C14" s="159">
        <v>1</v>
      </c>
      <c r="D14" s="184">
        <v>122000</v>
      </c>
      <c r="E14" s="188" t="s">
        <v>23</v>
      </c>
      <c r="F14" s="186">
        <v>32092</v>
      </c>
      <c r="G14" s="187">
        <v>4676</v>
      </c>
      <c r="H14" s="187">
        <v>4762</v>
      </c>
      <c r="I14" s="187">
        <v>5945</v>
      </c>
      <c r="J14" s="187">
        <v>5821</v>
      </c>
      <c r="K14" s="187">
        <v>6197</v>
      </c>
      <c r="L14" s="181">
        <v>4691</v>
      </c>
      <c r="M14" s="187">
        <v>9438</v>
      </c>
      <c r="N14" s="187">
        <v>15383</v>
      </c>
      <c r="O14" s="181">
        <v>16709</v>
      </c>
      <c r="P14" s="187">
        <v>16522</v>
      </c>
      <c r="Q14" s="181">
        <v>15570</v>
      </c>
      <c r="R14" s="187">
        <v>3073</v>
      </c>
      <c r="S14" s="181">
        <v>2872</v>
      </c>
      <c r="T14" s="187">
        <v>8564</v>
      </c>
      <c r="U14" s="181">
        <v>8145</v>
      </c>
      <c r="V14" s="187">
        <v>11637</v>
      </c>
      <c r="W14" s="181">
        <v>11017</v>
      </c>
      <c r="X14" s="187">
        <v>22654</v>
      </c>
      <c r="Y14" s="187">
        <v>5945</v>
      </c>
      <c r="Z14" s="181">
        <v>16709</v>
      </c>
      <c r="AA14" s="182"/>
    </row>
    <row r="15" spans="1:27">
      <c r="A15" s="183">
        <v>1</v>
      </c>
      <c r="B15" s="159">
        <v>1</v>
      </c>
      <c r="C15" s="159">
        <v>1</v>
      </c>
      <c r="D15" s="184">
        <v>124000</v>
      </c>
      <c r="E15" s="188" t="s">
        <v>24</v>
      </c>
      <c r="F15" s="186">
        <v>73468</v>
      </c>
      <c r="G15" s="187">
        <v>10612</v>
      </c>
      <c r="H15" s="187">
        <v>10977</v>
      </c>
      <c r="I15" s="187">
        <v>13750</v>
      </c>
      <c r="J15" s="187">
        <v>13352</v>
      </c>
      <c r="K15" s="187">
        <v>13781</v>
      </c>
      <c r="L15" s="181">
        <v>10996</v>
      </c>
      <c r="M15" s="187">
        <v>21589</v>
      </c>
      <c r="N15" s="187">
        <v>35339</v>
      </c>
      <c r="O15" s="181">
        <v>38129</v>
      </c>
      <c r="P15" s="187">
        <v>37622</v>
      </c>
      <c r="Q15" s="181">
        <v>35846</v>
      </c>
      <c r="R15" s="187">
        <v>7127</v>
      </c>
      <c r="S15" s="181">
        <v>6623</v>
      </c>
      <c r="T15" s="187">
        <v>19437</v>
      </c>
      <c r="U15" s="181">
        <v>18692</v>
      </c>
      <c r="V15" s="187">
        <v>26564</v>
      </c>
      <c r="W15" s="181">
        <v>25315</v>
      </c>
      <c r="X15" s="187">
        <v>51879</v>
      </c>
      <c r="Y15" s="187">
        <v>13750</v>
      </c>
      <c r="Z15" s="181">
        <v>38129</v>
      </c>
      <c r="AA15" s="182"/>
    </row>
    <row r="16" spans="1:27">
      <c r="A16" s="183">
        <v>3</v>
      </c>
      <c r="B16" s="159">
        <v>4</v>
      </c>
      <c r="C16" s="159">
        <v>2</v>
      </c>
      <c r="D16" s="189">
        <v>154000</v>
      </c>
      <c r="E16" s="190" t="s">
        <v>252</v>
      </c>
      <c r="F16" s="186">
        <v>26552</v>
      </c>
      <c r="G16" s="187">
        <v>3915</v>
      </c>
      <c r="H16" s="187">
        <v>3896</v>
      </c>
      <c r="I16" s="187">
        <v>4886</v>
      </c>
      <c r="J16" s="187">
        <v>4772</v>
      </c>
      <c r="K16" s="187">
        <v>5146</v>
      </c>
      <c r="L16" s="181">
        <v>3937</v>
      </c>
      <c r="M16" s="187">
        <v>7811</v>
      </c>
      <c r="N16" s="187">
        <v>12697</v>
      </c>
      <c r="O16" s="181">
        <v>13855</v>
      </c>
      <c r="P16" s="187">
        <v>13801</v>
      </c>
      <c r="Q16" s="181">
        <v>12751</v>
      </c>
      <c r="R16" s="187">
        <v>2514</v>
      </c>
      <c r="S16" s="181">
        <v>2372</v>
      </c>
      <c r="T16" s="187">
        <v>7239</v>
      </c>
      <c r="U16" s="181">
        <v>6616</v>
      </c>
      <c r="V16" s="187">
        <v>9753</v>
      </c>
      <c r="W16" s="181">
        <v>8988</v>
      </c>
      <c r="X16" s="187">
        <v>18741</v>
      </c>
      <c r="Y16" s="187">
        <v>4886</v>
      </c>
      <c r="Z16" s="181">
        <v>13855</v>
      </c>
      <c r="AA16" s="182"/>
    </row>
    <row r="17" spans="1:27">
      <c r="A17" s="183">
        <v>5</v>
      </c>
      <c r="B17" s="159">
        <v>3</v>
      </c>
      <c r="C17" s="159">
        <v>3</v>
      </c>
      <c r="D17" s="189">
        <v>154008</v>
      </c>
      <c r="E17" s="190" t="s">
        <v>25</v>
      </c>
      <c r="F17" s="186">
        <v>6098</v>
      </c>
      <c r="G17" s="187">
        <v>933</v>
      </c>
      <c r="H17" s="187">
        <v>906</v>
      </c>
      <c r="I17" s="187">
        <v>1112</v>
      </c>
      <c r="J17" s="187">
        <v>1143</v>
      </c>
      <c r="K17" s="187">
        <v>1116</v>
      </c>
      <c r="L17" s="181">
        <v>888</v>
      </c>
      <c r="M17" s="187">
        <v>1839</v>
      </c>
      <c r="N17" s="187">
        <v>2951</v>
      </c>
      <c r="O17" s="181">
        <v>3147</v>
      </c>
      <c r="P17" s="187">
        <v>3167</v>
      </c>
      <c r="Q17" s="181">
        <v>2931</v>
      </c>
      <c r="R17" s="187">
        <v>570</v>
      </c>
      <c r="S17" s="181">
        <v>542</v>
      </c>
      <c r="T17" s="187">
        <v>1674</v>
      </c>
      <c r="U17" s="181">
        <v>1473</v>
      </c>
      <c r="V17" s="187">
        <v>2244</v>
      </c>
      <c r="W17" s="181">
        <v>2015</v>
      </c>
      <c r="X17" s="187">
        <v>4259</v>
      </c>
      <c r="Y17" s="187">
        <v>1112</v>
      </c>
      <c r="Z17" s="181">
        <v>3147</v>
      </c>
      <c r="AA17" s="182"/>
    </row>
    <row r="18" spans="1:27">
      <c r="A18" s="183">
        <v>5</v>
      </c>
      <c r="B18" s="159">
        <v>3</v>
      </c>
      <c r="C18" s="159">
        <v>3</v>
      </c>
      <c r="D18" s="189">
        <v>154012</v>
      </c>
      <c r="E18" s="190" t="s">
        <v>26</v>
      </c>
      <c r="F18" s="186">
        <v>6521</v>
      </c>
      <c r="G18" s="187">
        <v>901</v>
      </c>
      <c r="H18" s="187">
        <v>926</v>
      </c>
      <c r="I18" s="187">
        <v>1275</v>
      </c>
      <c r="J18" s="187">
        <v>1176</v>
      </c>
      <c r="K18" s="187">
        <v>1274</v>
      </c>
      <c r="L18" s="181">
        <v>969</v>
      </c>
      <c r="M18" s="187">
        <v>1827</v>
      </c>
      <c r="N18" s="187">
        <v>3102</v>
      </c>
      <c r="O18" s="181">
        <v>3419</v>
      </c>
      <c r="P18" s="187">
        <v>3398</v>
      </c>
      <c r="Q18" s="181">
        <v>3123</v>
      </c>
      <c r="R18" s="187">
        <v>685</v>
      </c>
      <c r="S18" s="181">
        <v>590</v>
      </c>
      <c r="T18" s="187">
        <v>1798</v>
      </c>
      <c r="U18" s="181">
        <v>1621</v>
      </c>
      <c r="V18" s="187">
        <v>2483</v>
      </c>
      <c r="W18" s="181">
        <v>2211</v>
      </c>
      <c r="X18" s="187">
        <v>4694</v>
      </c>
      <c r="Y18" s="187">
        <v>1275</v>
      </c>
      <c r="Z18" s="181">
        <v>3419</v>
      </c>
      <c r="AA18" s="182"/>
    </row>
    <row r="19" spans="1:27">
      <c r="A19" s="183">
        <v>5</v>
      </c>
      <c r="B19" s="159">
        <v>3</v>
      </c>
      <c r="C19" s="159">
        <v>3</v>
      </c>
      <c r="D19" s="189">
        <v>154016</v>
      </c>
      <c r="E19" s="190" t="s">
        <v>27</v>
      </c>
      <c r="F19" s="186">
        <v>7035</v>
      </c>
      <c r="G19" s="187">
        <v>987</v>
      </c>
      <c r="H19" s="187">
        <v>1006</v>
      </c>
      <c r="I19" s="187">
        <v>1309</v>
      </c>
      <c r="J19" s="187">
        <v>1285</v>
      </c>
      <c r="K19" s="187">
        <v>1397</v>
      </c>
      <c r="L19" s="181">
        <v>1051</v>
      </c>
      <c r="M19" s="187">
        <v>1993</v>
      </c>
      <c r="N19" s="187">
        <v>3302</v>
      </c>
      <c r="O19" s="181">
        <v>3733</v>
      </c>
      <c r="P19" s="187">
        <v>3593</v>
      </c>
      <c r="Q19" s="181">
        <v>3442</v>
      </c>
      <c r="R19" s="187">
        <v>650</v>
      </c>
      <c r="S19" s="181">
        <v>659</v>
      </c>
      <c r="T19" s="187">
        <v>1920</v>
      </c>
      <c r="U19" s="181">
        <v>1813</v>
      </c>
      <c r="V19" s="187">
        <v>2570</v>
      </c>
      <c r="W19" s="181">
        <v>2472</v>
      </c>
      <c r="X19" s="187">
        <v>5042</v>
      </c>
      <c r="Y19" s="187">
        <v>1309</v>
      </c>
      <c r="Z19" s="181">
        <v>3733</v>
      </c>
      <c r="AA19" s="182"/>
    </row>
    <row r="20" spans="1:27">
      <c r="A20" s="183">
        <v>6</v>
      </c>
      <c r="B20" s="159">
        <v>4</v>
      </c>
      <c r="C20" s="159">
        <v>3</v>
      </c>
      <c r="D20" s="189">
        <v>154032</v>
      </c>
      <c r="E20" s="190" t="s">
        <v>28</v>
      </c>
      <c r="F20" s="186">
        <v>5667</v>
      </c>
      <c r="G20" s="187">
        <v>743</v>
      </c>
      <c r="H20" s="187">
        <v>780</v>
      </c>
      <c r="I20" s="187">
        <v>1077</v>
      </c>
      <c r="J20" s="187">
        <v>1104</v>
      </c>
      <c r="K20" s="187">
        <v>1101</v>
      </c>
      <c r="L20" s="181">
        <v>862</v>
      </c>
      <c r="M20" s="187">
        <v>1523</v>
      </c>
      <c r="N20" s="187">
        <v>2600</v>
      </c>
      <c r="O20" s="181">
        <v>3067</v>
      </c>
      <c r="P20" s="187">
        <v>2968</v>
      </c>
      <c r="Q20" s="181">
        <v>2699</v>
      </c>
      <c r="R20" s="187">
        <v>578</v>
      </c>
      <c r="S20" s="181">
        <v>499</v>
      </c>
      <c r="T20" s="187">
        <v>1581</v>
      </c>
      <c r="U20" s="181">
        <v>1486</v>
      </c>
      <c r="V20" s="187">
        <v>2159</v>
      </c>
      <c r="W20" s="181">
        <v>1985</v>
      </c>
      <c r="X20" s="187">
        <v>4144</v>
      </c>
      <c r="Y20" s="187">
        <v>1077</v>
      </c>
      <c r="Z20" s="181">
        <v>3067</v>
      </c>
      <c r="AA20" s="182"/>
    </row>
    <row r="21" spans="1:27">
      <c r="A21" s="183">
        <v>4</v>
      </c>
      <c r="B21" s="159">
        <v>2</v>
      </c>
      <c r="C21" s="159">
        <v>3</v>
      </c>
      <c r="D21" s="189">
        <v>154036</v>
      </c>
      <c r="E21" s="190" t="s">
        <v>29</v>
      </c>
      <c r="F21" s="186">
        <v>10150</v>
      </c>
      <c r="G21" s="187">
        <v>1384</v>
      </c>
      <c r="H21" s="187">
        <v>1497</v>
      </c>
      <c r="I21" s="187">
        <v>1838</v>
      </c>
      <c r="J21" s="187">
        <v>1853</v>
      </c>
      <c r="K21" s="187">
        <v>1859</v>
      </c>
      <c r="L21" s="181">
        <v>1719</v>
      </c>
      <c r="M21" s="187">
        <v>2881</v>
      </c>
      <c r="N21" s="187">
        <v>4719</v>
      </c>
      <c r="O21" s="181">
        <v>5431</v>
      </c>
      <c r="P21" s="187">
        <v>5173</v>
      </c>
      <c r="Q21" s="181">
        <v>4977</v>
      </c>
      <c r="R21" s="187">
        <v>916</v>
      </c>
      <c r="S21" s="181">
        <v>922</v>
      </c>
      <c r="T21" s="187">
        <v>2783</v>
      </c>
      <c r="U21" s="181">
        <v>2648</v>
      </c>
      <c r="V21" s="187">
        <v>3699</v>
      </c>
      <c r="W21" s="181">
        <v>3570</v>
      </c>
      <c r="X21" s="187">
        <v>7269</v>
      </c>
      <c r="Y21" s="187">
        <v>1838</v>
      </c>
      <c r="Z21" s="181">
        <v>5431</v>
      </c>
      <c r="AA21" s="182"/>
    </row>
    <row r="22" spans="1:27">
      <c r="A22" s="183">
        <v>4</v>
      </c>
      <c r="B22" s="159">
        <v>2</v>
      </c>
      <c r="C22" s="159">
        <v>3</v>
      </c>
      <c r="D22" s="189">
        <v>158004</v>
      </c>
      <c r="E22" s="190" t="s">
        <v>30</v>
      </c>
      <c r="F22" s="186">
        <v>8661</v>
      </c>
      <c r="G22" s="187">
        <v>1184</v>
      </c>
      <c r="H22" s="187">
        <v>1261</v>
      </c>
      <c r="I22" s="187">
        <v>1706</v>
      </c>
      <c r="J22" s="187">
        <v>1603</v>
      </c>
      <c r="K22" s="187">
        <v>1666</v>
      </c>
      <c r="L22" s="181">
        <v>1241</v>
      </c>
      <c r="M22" s="187">
        <v>2445</v>
      </c>
      <c r="N22" s="187">
        <v>4151</v>
      </c>
      <c r="O22" s="181">
        <v>4510</v>
      </c>
      <c r="P22" s="187">
        <v>4477</v>
      </c>
      <c r="Q22" s="181">
        <v>4184</v>
      </c>
      <c r="R22" s="187">
        <v>858</v>
      </c>
      <c r="S22" s="181">
        <v>848</v>
      </c>
      <c r="T22" s="187">
        <v>2361</v>
      </c>
      <c r="U22" s="181">
        <v>2149</v>
      </c>
      <c r="V22" s="187">
        <v>3219</v>
      </c>
      <c r="W22" s="181">
        <v>2997</v>
      </c>
      <c r="X22" s="187">
        <v>6216</v>
      </c>
      <c r="Y22" s="187">
        <v>1706</v>
      </c>
      <c r="Z22" s="181">
        <v>4510</v>
      </c>
      <c r="AA22" s="182"/>
    </row>
    <row r="23" spans="1:27">
      <c r="A23" s="183">
        <v>5</v>
      </c>
      <c r="B23" s="159">
        <v>3</v>
      </c>
      <c r="C23" s="159">
        <v>3</v>
      </c>
      <c r="D23" s="189">
        <v>158008</v>
      </c>
      <c r="E23" s="190" t="s">
        <v>31</v>
      </c>
      <c r="F23" s="186">
        <v>5868</v>
      </c>
      <c r="G23" s="187">
        <v>776</v>
      </c>
      <c r="H23" s="187">
        <v>866</v>
      </c>
      <c r="I23" s="187">
        <v>1118</v>
      </c>
      <c r="J23" s="187">
        <v>1097</v>
      </c>
      <c r="K23" s="187">
        <v>1145</v>
      </c>
      <c r="L23" s="181">
        <v>866</v>
      </c>
      <c r="M23" s="187">
        <v>1642</v>
      </c>
      <c r="N23" s="187">
        <v>2760</v>
      </c>
      <c r="O23" s="181">
        <v>3108</v>
      </c>
      <c r="P23" s="187">
        <v>2932</v>
      </c>
      <c r="Q23" s="181">
        <v>2936</v>
      </c>
      <c r="R23" s="187">
        <v>573</v>
      </c>
      <c r="S23" s="181">
        <v>545</v>
      </c>
      <c r="T23" s="187">
        <v>1535</v>
      </c>
      <c r="U23" s="181">
        <v>1573</v>
      </c>
      <c r="V23" s="187">
        <v>2108</v>
      </c>
      <c r="W23" s="181">
        <v>2118</v>
      </c>
      <c r="X23" s="187">
        <v>4226</v>
      </c>
      <c r="Y23" s="187">
        <v>1118</v>
      </c>
      <c r="Z23" s="181">
        <v>3108</v>
      </c>
      <c r="AA23" s="182"/>
    </row>
    <row r="24" spans="1:27">
      <c r="A24" s="183">
        <v>5</v>
      </c>
      <c r="B24" s="159">
        <v>3</v>
      </c>
      <c r="C24" s="159">
        <v>3</v>
      </c>
      <c r="D24" s="189">
        <v>158012</v>
      </c>
      <c r="E24" s="190" t="s">
        <v>32</v>
      </c>
      <c r="F24" s="186">
        <v>5387</v>
      </c>
      <c r="G24" s="187">
        <v>734</v>
      </c>
      <c r="H24" s="187">
        <v>775</v>
      </c>
      <c r="I24" s="187">
        <v>1089</v>
      </c>
      <c r="J24" s="187">
        <v>1026</v>
      </c>
      <c r="K24" s="187">
        <v>1012</v>
      </c>
      <c r="L24" s="181">
        <v>751</v>
      </c>
      <c r="M24" s="187">
        <v>1509</v>
      </c>
      <c r="N24" s="187">
        <v>2598</v>
      </c>
      <c r="O24" s="181">
        <v>2789</v>
      </c>
      <c r="P24" s="187">
        <v>2797</v>
      </c>
      <c r="Q24" s="181">
        <v>2590</v>
      </c>
      <c r="R24" s="187">
        <v>571</v>
      </c>
      <c r="S24" s="181">
        <v>518</v>
      </c>
      <c r="T24" s="187">
        <v>1436</v>
      </c>
      <c r="U24" s="181">
        <v>1353</v>
      </c>
      <c r="V24" s="187">
        <v>2007</v>
      </c>
      <c r="W24" s="181">
        <v>1871</v>
      </c>
      <c r="X24" s="187">
        <v>3878</v>
      </c>
      <c r="Y24" s="187">
        <v>1089</v>
      </c>
      <c r="Z24" s="181">
        <v>2789</v>
      </c>
      <c r="AA24" s="182"/>
    </row>
    <row r="25" spans="1:27">
      <c r="A25" s="183">
        <v>9</v>
      </c>
      <c r="B25" s="159">
        <v>3</v>
      </c>
      <c r="C25" s="159">
        <v>4</v>
      </c>
      <c r="D25" s="189">
        <v>158016</v>
      </c>
      <c r="E25" s="190" t="s">
        <v>33</v>
      </c>
      <c r="F25" s="186">
        <v>9841</v>
      </c>
      <c r="G25" s="187">
        <v>1420</v>
      </c>
      <c r="H25" s="187">
        <v>1538</v>
      </c>
      <c r="I25" s="187">
        <v>1886</v>
      </c>
      <c r="J25" s="187">
        <v>1819</v>
      </c>
      <c r="K25" s="187">
        <v>1780</v>
      </c>
      <c r="L25" s="181">
        <v>1398</v>
      </c>
      <c r="M25" s="187">
        <v>2958</v>
      </c>
      <c r="N25" s="187">
        <v>4844</v>
      </c>
      <c r="O25" s="181">
        <v>4997</v>
      </c>
      <c r="P25" s="187">
        <v>5161</v>
      </c>
      <c r="Q25" s="181">
        <v>4680</v>
      </c>
      <c r="R25" s="187">
        <v>945</v>
      </c>
      <c r="S25" s="181">
        <v>941</v>
      </c>
      <c r="T25" s="187">
        <v>2690</v>
      </c>
      <c r="U25" s="181">
        <v>2307</v>
      </c>
      <c r="V25" s="187">
        <v>3635</v>
      </c>
      <c r="W25" s="181">
        <v>3248</v>
      </c>
      <c r="X25" s="187">
        <v>6883</v>
      </c>
      <c r="Y25" s="187">
        <v>1886</v>
      </c>
      <c r="Z25" s="181">
        <v>4997</v>
      </c>
      <c r="AA25" s="182"/>
    </row>
    <row r="26" spans="1:27">
      <c r="A26" s="183">
        <v>10</v>
      </c>
      <c r="B26" s="159">
        <v>4</v>
      </c>
      <c r="C26" s="159">
        <v>4</v>
      </c>
      <c r="D26" s="189">
        <v>158020</v>
      </c>
      <c r="E26" s="190" t="s">
        <v>34</v>
      </c>
      <c r="F26" s="186">
        <v>11406</v>
      </c>
      <c r="G26" s="187">
        <v>1631</v>
      </c>
      <c r="H26" s="187">
        <v>1686</v>
      </c>
      <c r="I26" s="187">
        <v>2228</v>
      </c>
      <c r="J26" s="187">
        <v>2183</v>
      </c>
      <c r="K26" s="187">
        <v>2114</v>
      </c>
      <c r="L26" s="181">
        <v>1564</v>
      </c>
      <c r="M26" s="187">
        <v>3317</v>
      </c>
      <c r="N26" s="187">
        <v>5545</v>
      </c>
      <c r="O26" s="181">
        <v>5861</v>
      </c>
      <c r="P26" s="187">
        <v>5785</v>
      </c>
      <c r="Q26" s="181">
        <v>5621</v>
      </c>
      <c r="R26" s="187">
        <v>1139</v>
      </c>
      <c r="S26" s="181">
        <v>1089</v>
      </c>
      <c r="T26" s="187">
        <v>2925</v>
      </c>
      <c r="U26" s="181">
        <v>2936</v>
      </c>
      <c r="V26" s="187">
        <v>4064</v>
      </c>
      <c r="W26" s="181">
        <v>4025</v>
      </c>
      <c r="X26" s="187">
        <v>8089</v>
      </c>
      <c r="Y26" s="187">
        <v>2228</v>
      </c>
      <c r="Z26" s="181">
        <v>5861</v>
      </c>
      <c r="AA26" s="182"/>
    </row>
    <row r="27" spans="1:27">
      <c r="A27" s="183">
        <v>5</v>
      </c>
      <c r="B27" s="159">
        <v>3</v>
      </c>
      <c r="C27" s="159">
        <v>3</v>
      </c>
      <c r="D27" s="189">
        <v>158024</v>
      </c>
      <c r="E27" s="190" t="s">
        <v>35</v>
      </c>
      <c r="F27" s="186">
        <v>8009</v>
      </c>
      <c r="G27" s="187">
        <v>1126</v>
      </c>
      <c r="H27" s="187">
        <v>1200</v>
      </c>
      <c r="I27" s="187">
        <v>1495</v>
      </c>
      <c r="J27" s="187">
        <v>1438</v>
      </c>
      <c r="K27" s="187">
        <v>1619</v>
      </c>
      <c r="L27" s="181">
        <v>1131</v>
      </c>
      <c r="M27" s="187">
        <v>2326</v>
      </c>
      <c r="N27" s="187">
        <v>3821</v>
      </c>
      <c r="O27" s="181">
        <v>4188</v>
      </c>
      <c r="P27" s="187">
        <v>4129</v>
      </c>
      <c r="Q27" s="181">
        <v>3880</v>
      </c>
      <c r="R27" s="187">
        <v>730</v>
      </c>
      <c r="S27" s="181">
        <v>765</v>
      </c>
      <c r="T27" s="187">
        <v>2165</v>
      </c>
      <c r="U27" s="181">
        <v>2023</v>
      </c>
      <c r="V27" s="187">
        <v>2895</v>
      </c>
      <c r="W27" s="181">
        <v>2788</v>
      </c>
      <c r="X27" s="187">
        <v>5683</v>
      </c>
      <c r="Y27" s="187">
        <v>1495</v>
      </c>
      <c r="Z27" s="181">
        <v>4188</v>
      </c>
      <c r="AA27" s="182"/>
    </row>
    <row r="28" spans="1:27">
      <c r="A28" s="183">
        <v>4</v>
      </c>
      <c r="B28" s="159">
        <v>1</v>
      </c>
      <c r="C28" s="159">
        <v>3</v>
      </c>
      <c r="D28" s="189">
        <v>158026</v>
      </c>
      <c r="E28" s="190" t="s">
        <v>36</v>
      </c>
      <c r="F28" s="186">
        <v>9362</v>
      </c>
      <c r="G28" s="187">
        <v>1502</v>
      </c>
      <c r="H28" s="187">
        <v>1553</v>
      </c>
      <c r="I28" s="187">
        <v>1774</v>
      </c>
      <c r="J28" s="187">
        <v>1678</v>
      </c>
      <c r="K28" s="187">
        <v>1662</v>
      </c>
      <c r="L28" s="181">
        <v>1193</v>
      </c>
      <c r="M28" s="187">
        <v>3055</v>
      </c>
      <c r="N28" s="187">
        <v>4829</v>
      </c>
      <c r="O28" s="181">
        <v>4533</v>
      </c>
      <c r="P28" s="187">
        <v>4802</v>
      </c>
      <c r="Q28" s="181">
        <v>4560</v>
      </c>
      <c r="R28" s="187">
        <v>929</v>
      </c>
      <c r="S28" s="181">
        <v>845</v>
      </c>
      <c r="T28" s="187">
        <v>2289</v>
      </c>
      <c r="U28" s="181">
        <v>2244</v>
      </c>
      <c r="V28" s="187">
        <v>3218</v>
      </c>
      <c r="W28" s="181">
        <v>3089</v>
      </c>
      <c r="X28" s="187">
        <v>6307</v>
      </c>
      <c r="Y28" s="187">
        <v>1774</v>
      </c>
      <c r="Z28" s="181">
        <v>4533</v>
      </c>
      <c r="AA28" s="182"/>
    </row>
    <row r="29" spans="1:27">
      <c r="A29" s="183">
        <v>9</v>
      </c>
      <c r="B29" s="159">
        <v>3</v>
      </c>
      <c r="C29" s="159">
        <v>4</v>
      </c>
      <c r="D29" s="189">
        <v>158028</v>
      </c>
      <c r="E29" s="190" t="s">
        <v>37</v>
      </c>
      <c r="F29" s="186">
        <v>16534</v>
      </c>
      <c r="G29" s="187">
        <v>2229</v>
      </c>
      <c r="H29" s="187">
        <v>2482</v>
      </c>
      <c r="I29" s="187">
        <v>3190</v>
      </c>
      <c r="J29" s="187">
        <v>3122</v>
      </c>
      <c r="K29" s="187">
        <v>3173</v>
      </c>
      <c r="L29" s="181">
        <v>2338</v>
      </c>
      <c r="M29" s="187">
        <v>4711</v>
      </c>
      <c r="N29" s="187">
        <v>7901</v>
      </c>
      <c r="O29" s="181">
        <v>8633</v>
      </c>
      <c r="P29" s="187">
        <v>8382</v>
      </c>
      <c r="Q29" s="181">
        <v>8152</v>
      </c>
      <c r="R29" s="187">
        <v>1598</v>
      </c>
      <c r="S29" s="181">
        <v>1592</v>
      </c>
      <c r="T29" s="187">
        <v>4414</v>
      </c>
      <c r="U29" s="181">
        <v>4219</v>
      </c>
      <c r="V29" s="187">
        <v>6012</v>
      </c>
      <c r="W29" s="181">
        <v>5811</v>
      </c>
      <c r="X29" s="187">
        <v>11823</v>
      </c>
      <c r="Y29" s="187">
        <v>3190</v>
      </c>
      <c r="Z29" s="181">
        <v>8633</v>
      </c>
      <c r="AA29" s="182"/>
    </row>
    <row r="30" spans="1:27">
      <c r="A30" s="183">
        <v>9</v>
      </c>
      <c r="B30" s="159">
        <v>3</v>
      </c>
      <c r="C30" s="159">
        <v>4</v>
      </c>
      <c r="D30" s="189">
        <v>158032</v>
      </c>
      <c r="E30" s="190" t="s">
        <v>38</v>
      </c>
      <c r="F30" s="186">
        <v>16849</v>
      </c>
      <c r="G30" s="187">
        <v>2312</v>
      </c>
      <c r="H30" s="187">
        <v>2520</v>
      </c>
      <c r="I30" s="187">
        <v>3115</v>
      </c>
      <c r="J30" s="187">
        <v>3158</v>
      </c>
      <c r="K30" s="187">
        <v>3265</v>
      </c>
      <c r="L30" s="181">
        <v>2479</v>
      </c>
      <c r="M30" s="187">
        <v>4832</v>
      </c>
      <c r="N30" s="187">
        <v>7947</v>
      </c>
      <c r="O30" s="181">
        <v>8902</v>
      </c>
      <c r="P30" s="187">
        <v>8768</v>
      </c>
      <c r="Q30" s="181">
        <v>8081</v>
      </c>
      <c r="R30" s="187">
        <v>1627</v>
      </c>
      <c r="S30" s="181">
        <v>1488</v>
      </c>
      <c r="T30" s="187">
        <v>4624</v>
      </c>
      <c r="U30" s="181">
        <v>4278</v>
      </c>
      <c r="V30" s="187">
        <v>6251</v>
      </c>
      <c r="W30" s="181">
        <v>5766</v>
      </c>
      <c r="X30" s="187">
        <v>12017</v>
      </c>
      <c r="Y30" s="187">
        <v>3115</v>
      </c>
      <c r="Z30" s="181">
        <v>8902</v>
      </c>
      <c r="AA30" s="182"/>
    </row>
    <row r="31" spans="1:27">
      <c r="A31" s="183">
        <v>5</v>
      </c>
      <c r="B31" s="159">
        <v>3</v>
      </c>
      <c r="C31" s="159">
        <v>3</v>
      </c>
      <c r="D31" s="189">
        <v>158036</v>
      </c>
      <c r="E31" s="190" t="s">
        <v>39</v>
      </c>
      <c r="F31" s="186">
        <v>4028</v>
      </c>
      <c r="G31" s="187">
        <v>574</v>
      </c>
      <c r="H31" s="187">
        <v>625</v>
      </c>
      <c r="I31" s="187">
        <v>775</v>
      </c>
      <c r="J31" s="187">
        <v>769</v>
      </c>
      <c r="K31" s="187">
        <v>723</v>
      </c>
      <c r="L31" s="181">
        <v>562</v>
      </c>
      <c r="M31" s="187">
        <v>1199</v>
      </c>
      <c r="N31" s="187">
        <v>1974</v>
      </c>
      <c r="O31" s="181">
        <v>2054</v>
      </c>
      <c r="P31" s="187">
        <v>2073</v>
      </c>
      <c r="Q31" s="181">
        <v>1955</v>
      </c>
      <c r="R31" s="187">
        <v>395</v>
      </c>
      <c r="S31" s="181">
        <v>380</v>
      </c>
      <c r="T31" s="187">
        <v>1059</v>
      </c>
      <c r="U31" s="181">
        <v>995</v>
      </c>
      <c r="V31" s="187">
        <v>1454</v>
      </c>
      <c r="W31" s="181">
        <v>1375</v>
      </c>
      <c r="X31" s="187">
        <v>2829</v>
      </c>
      <c r="Y31" s="187">
        <v>775</v>
      </c>
      <c r="Z31" s="181">
        <v>2054</v>
      </c>
      <c r="AA31" s="182"/>
    </row>
    <row r="32" spans="1:27">
      <c r="A32" s="183">
        <v>3</v>
      </c>
      <c r="B32" s="159">
        <v>4</v>
      </c>
      <c r="C32" s="159">
        <v>2</v>
      </c>
      <c r="D32" s="189">
        <v>162000</v>
      </c>
      <c r="E32" s="190" t="s">
        <v>253</v>
      </c>
      <c r="F32" s="186">
        <v>14066</v>
      </c>
      <c r="G32" s="187">
        <v>2057</v>
      </c>
      <c r="H32" s="187">
        <v>2296</v>
      </c>
      <c r="I32" s="187">
        <v>2842</v>
      </c>
      <c r="J32" s="187">
        <v>2545</v>
      </c>
      <c r="K32" s="187">
        <v>2495</v>
      </c>
      <c r="L32" s="181">
        <v>1831</v>
      </c>
      <c r="M32" s="187">
        <v>4353</v>
      </c>
      <c r="N32" s="187">
        <v>7195</v>
      </c>
      <c r="O32" s="181">
        <v>6871</v>
      </c>
      <c r="P32" s="187">
        <v>7246</v>
      </c>
      <c r="Q32" s="181">
        <v>6820</v>
      </c>
      <c r="R32" s="187">
        <v>1520</v>
      </c>
      <c r="S32" s="181">
        <v>1322</v>
      </c>
      <c r="T32" s="187">
        <v>3556</v>
      </c>
      <c r="U32" s="181">
        <v>3315</v>
      </c>
      <c r="V32" s="187">
        <v>5076</v>
      </c>
      <c r="W32" s="181">
        <v>4637</v>
      </c>
      <c r="X32" s="187">
        <v>9713</v>
      </c>
      <c r="Y32" s="187">
        <v>2842</v>
      </c>
      <c r="Z32" s="181">
        <v>6871</v>
      </c>
      <c r="AA32" s="182"/>
    </row>
    <row r="33" spans="1:27">
      <c r="A33" s="183">
        <v>9</v>
      </c>
      <c r="B33" s="159">
        <v>3</v>
      </c>
      <c r="C33" s="159">
        <v>4</v>
      </c>
      <c r="D33" s="189">
        <v>162004</v>
      </c>
      <c r="E33" s="190" t="s">
        <v>40</v>
      </c>
      <c r="F33" s="186">
        <v>12476</v>
      </c>
      <c r="G33" s="187">
        <v>1770</v>
      </c>
      <c r="H33" s="187">
        <v>1798</v>
      </c>
      <c r="I33" s="187">
        <v>2370</v>
      </c>
      <c r="J33" s="187">
        <v>2317</v>
      </c>
      <c r="K33" s="187">
        <v>2360</v>
      </c>
      <c r="L33" s="181">
        <v>1861</v>
      </c>
      <c r="M33" s="187">
        <v>3568</v>
      </c>
      <c r="N33" s="187">
        <v>5938</v>
      </c>
      <c r="O33" s="181">
        <v>6538</v>
      </c>
      <c r="P33" s="187">
        <v>6522</v>
      </c>
      <c r="Q33" s="181">
        <v>5954</v>
      </c>
      <c r="R33" s="187">
        <v>1264</v>
      </c>
      <c r="S33" s="181">
        <v>1106</v>
      </c>
      <c r="T33" s="187">
        <v>3427</v>
      </c>
      <c r="U33" s="181">
        <v>3111</v>
      </c>
      <c r="V33" s="187">
        <v>4691</v>
      </c>
      <c r="W33" s="181">
        <v>4217</v>
      </c>
      <c r="X33" s="187">
        <v>8908</v>
      </c>
      <c r="Y33" s="187">
        <v>2370</v>
      </c>
      <c r="Z33" s="181">
        <v>6538</v>
      </c>
      <c r="AA33" s="182"/>
    </row>
    <row r="34" spans="1:27">
      <c r="A34" s="183">
        <v>9</v>
      </c>
      <c r="B34" s="159">
        <v>3</v>
      </c>
      <c r="C34" s="159">
        <v>4</v>
      </c>
      <c r="D34" s="189">
        <v>162008</v>
      </c>
      <c r="E34" s="190" t="s">
        <v>41</v>
      </c>
      <c r="F34" s="186">
        <v>13125</v>
      </c>
      <c r="G34" s="187">
        <v>1918</v>
      </c>
      <c r="H34" s="187">
        <v>1992</v>
      </c>
      <c r="I34" s="187">
        <v>2515</v>
      </c>
      <c r="J34" s="187">
        <v>2461</v>
      </c>
      <c r="K34" s="187">
        <v>2403</v>
      </c>
      <c r="L34" s="181">
        <v>1836</v>
      </c>
      <c r="M34" s="187">
        <v>3910</v>
      </c>
      <c r="N34" s="187">
        <v>6425</v>
      </c>
      <c r="O34" s="181">
        <v>6700</v>
      </c>
      <c r="P34" s="187">
        <v>6784</v>
      </c>
      <c r="Q34" s="181">
        <v>6341</v>
      </c>
      <c r="R34" s="187">
        <v>1249</v>
      </c>
      <c r="S34" s="181">
        <v>1266</v>
      </c>
      <c r="T34" s="187">
        <v>3537</v>
      </c>
      <c r="U34" s="181">
        <v>3163</v>
      </c>
      <c r="V34" s="187">
        <v>4786</v>
      </c>
      <c r="W34" s="181">
        <v>4429</v>
      </c>
      <c r="X34" s="187">
        <v>9215</v>
      </c>
      <c r="Y34" s="187">
        <v>2515</v>
      </c>
      <c r="Z34" s="181">
        <v>6700</v>
      </c>
      <c r="AA34" s="182"/>
    </row>
    <row r="35" spans="1:27">
      <c r="A35" s="183">
        <v>6</v>
      </c>
      <c r="B35" s="159">
        <v>4</v>
      </c>
      <c r="C35" s="159">
        <v>3</v>
      </c>
      <c r="D35" s="189">
        <v>162016</v>
      </c>
      <c r="E35" s="190" t="s">
        <v>42</v>
      </c>
      <c r="F35" s="186">
        <v>8662</v>
      </c>
      <c r="G35" s="187">
        <v>1220</v>
      </c>
      <c r="H35" s="187">
        <v>1295</v>
      </c>
      <c r="I35" s="187">
        <v>1714</v>
      </c>
      <c r="J35" s="187">
        <v>1670</v>
      </c>
      <c r="K35" s="187">
        <v>1662</v>
      </c>
      <c r="L35" s="181">
        <v>1101</v>
      </c>
      <c r="M35" s="187">
        <v>2515</v>
      </c>
      <c r="N35" s="187">
        <v>4229</v>
      </c>
      <c r="O35" s="181">
        <v>4433</v>
      </c>
      <c r="P35" s="187">
        <v>4512</v>
      </c>
      <c r="Q35" s="181">
        <v>4150</v>
      </c>
      <c r="R35" s="187">
        <v>888</v>
      </c>
      <c r="S35" s="181">
        <v>826</v>
      </c>
      <c r="T35" s="187">
        <v>2331</v>
      </c>
      <c r="U35" s="181">
        <v>2102</v>
      </c>
      <c r="V35" s="187">
        <v>3219</v>
      </c>
      <c r="W35" s="181">
        <v>2928</v>
      </c>
      <c r="X35" s="187">
        <v>6147</v>
      </c>
      <c r="Y35" s="187">
        <v>1714</v>
      </c>
      <c r="Z35" s="181">
        <v>4433</v>
      </c>
      <c r="AA35" s="182"/>
    </row>
    <row r="36" spans="1:27">
      <c r="A36" s="183">
        <v>10</v>
      </c>
      <c r="B36" s="159">
        <v>4</v>
      </c>
      <c r="C36" s="159">
        <v>4</v>
      </c>
      <c r="D36" s="189">
        <v>162022</v>
      </c>
      <c r="E36" s="190" t="s">
        <v>43</v>
      </c>
      <c r="F36" s="186">
        <v>11619</v>
      </c>
      <c r="G36" s="187">
        <v>1590</v>
      </c>
      <c r="H36" s="187">
        <v>1776</v>
      </c>
      <c r="I36" s="187">
        <v>2339</v>
      </c>
      <c r="J36" s="187">
        <v>2207</v>
      </c>
      <c r="K36" s="187">
        <v>2209</v>
      </c>
      <c r="L36" s="181">
        <v>1498</v>
      </c>
      <c r="M36" s="187">
        <v>3366</v>
      </c>
      <c r="N36" s="187">
        <v>5705</v>
      </c>
      <c r="O36" s="181">
        <v>5914</v>
      </c>
      <c r="P36" s="187">
        <v>5960</v>
      </c>
      <c r="Q36" s="181">
        <v>5659</v>
      </c>
      <c r="R36" s="187">
        <v>1205</v>
      </c>
      <c r="S36" s="181">
        <v>1134</v>
      </c>
      <c r="T36" s="187">
        <v>2980</v>
      </c>
      <c r="U36" s="181">
        <v>2934</v>
      </c>
      <c r="V36" s="187">
        <v>4185</v>
      </c>
      <c r="W36" s="181">
        <v>4068</v>
      </c>
      <c r="X36" s="187">
        <v>8253</v>
      </c>
      <c r="Y36" s="187">
        <v>2339</v>
      </c>
      <c r="Z36" s="181">
        <v>5914</v>
      </c>
      <c r="AA36" s="182"/>
    </row>
    <row r="37" spans="1:27">
      <c r="A37" s="183">
        <v>8</v>
      </c>
      <c r="B37" s="159">
        <v>2</v>
      </c>
      <c r="C37" s="159">
        <v>4</v>
      </c>
      <c r="D37" s="189">
        <v>162024</v>
      </c>
      <c r="E37" s="190" t="s">
        <v>44</v>
      </c>
      <c r="F37" s="186">
        <v>32347</v>
      </c>
      <c r="G37" s="187">
        <v>4620</v>
      </c>
      <c r="H37" s="187">
        <v>4889</v>
      </c>
      <c r="I37" s="187">
        <v>6052</v>
      </c>
      <c r="J37" s="187">
        <v>6031</v>
      </c>
      <c r="K37" s="187">
        <v>6113</v>
      </c>
      <c r="L37" s="181">
        <v>4642</v>
      </c>
      <c r="M37" s="187">
        <v>9509</v>
      </c>
      <c r="N37" s="187">
        <v>15561</v>
      </c>
      <c r="O37" s="181">
        <v>16786</v>
      </c>
      <c r="P37" s="187">
        <v>16646</v>
      </c>
      <c r="Q37" s="181">
        <v>15701</v>
      </c>
      <c r="R37" s="187">
        <v>3133</v>
      </c>
      <c r="S37" s="181">
        <v>2919</v>
      </c>
      <c r="T37" s="187">
        <v>8682</v>
      </c>
      <c r="U37" s="181">
        <v>8104</v>
      </c>
      <c r="V37" s="187">
        <v>11815</v>
      </c>
      <c r="W37" s="181">
        <v>11023</v>
      </c>
      <c r="X37" s="187">
        <v>22838</v>
      </c>
      <c r="Y37" s="187">
        <v>6052</v>
      </c>
      <c r="Z37" s="181">
        <v>16786</v>
      </c>
      <c r="AA37" s="182"/>
    </row>
    <row r="38" spans="1:27">
      <c r="A38" s="183">
        <v>3</v>
      </c>
      <c r="B38" s="159">
        <v>4</v>
      </c>
      <c r="C38" s="159">
        <v>2</v>
      </c>
      <c r="D38" s="189">
        <v>166000</v>
      </c>
      <c r="E38" s="190" t="s">
        <v>254</v>
      </c>
      <c r="F38" s="186">
        <v>17655</v>
      </c>
      <c r="G38" s="187">
        <v>2477</v>
      </c>
      <c r="H38" s="187">
        <v>2598</v>
      </c>
      <c r="I38" s="187">
        <v>3316</v>
      </c>
      <c r="J38" s="187">
        <v>3230</v>
      </c>
      <c r="K38" s="187">
        <v>3449</v>
      </c>
      <c r="L38" s="181">
        <v>2585</v>
      </c>
      <c r="M38" s="187">
        <v>5075</v>
      </c>
      <c r="N38" s="187">
        <v>8391</v>
      </c>
      <c r="O38" s="181">
        <v>9264</v>
      </c>
      <c r="P38" s="187">
        <v>9068</v>
      </c>
      <c r="Q38" s="181">
        <v>8587</v>
      </c>
      <c r="R38" s="187">
        <v>1689</v>
      </c>
      <c r="S38" s="181">
        <v>1627</v>
      </c>
      <c r="T38" s="187">
        <v>4750</v>
      </c>
      <c r="U38" s="181">
        <v>4514</v>
      </c>
      <c r="V38" s="187">
        <v>6439</v>
      </c>
      <c r="W38" s="181">
        <v>6141</v>
      </c>
      <c r="X38" s="187">
        <v>12580</v>
      </c>
      <c r="Y38" s="187">
        <v>3316</v>
      </c>
      <c r="Z38" s="181">
        <v>9264</v>
      </c>
      <c r="AA38" s="182"/>
    </row>
    <row r="39" spans="1:27">
      <c r="A39" s="183">
        <v>5</v>
      </c>
      <c r="B39" s="159">
        <v>3</v>
      </c>
      <c r="C39" s="159">
        <v>3</v>
      </c>
      <c r="D39" s="189">
        <v>166012</v>
      </c>
      <c r="E39" s="190" t="s">
        <v>45</v>
      </c>
      <c r="F39" s="186">
        <v>6407</v>
      </c>
      <c r="G39" s="187">
        <v>875</v>
      </c>
      <c r="H39" s="187">
        <v>931</v>
      </c>
      <c r="I39" s="187">
        <v>1177</v>
      </c>
      <c r="J39" s="187">
        <v>1214</v>
      </c>
      <c r="K39" s="187">
        <v>1274</v>
      </c>
      <c r="L39" s="181">
        <v>936</v>
      </c>
      <c r="M39" s="187">
        <v>1806</v>
      </c>
      <c r="N39" s="187">
        <v>2983</v>
      </c>
      <c r="O39" s="181">
        <v>3424</v>
      </c>
      <c r="P39" s="187">
        <v>3284</v>
      </c>
      <c r="Q39" s="181">
        <v>3123</v>
      </c>
      <c r="R39" s="187">
        <v>596</v>
      </c>
      <c r="S39" s="181">
        <v>581</v>
      </c>
      <c r="T39" s="187">
        <v>1733</v>
      </c>
      <c r="U39" s="181">
        <v>1691</v>
      </c>
      <c r="V39" s="187">
        <v>2329</v>
      </c>
      <c r="W39" s="181">
        <v>2272</v>
      </c>
      <c r="X39" s="187">
        <v>4601</v>
      </c>
      <c r="Y39" s="187">
        <v>1177</v>
      </c>
      <c r="Z39" s="181">
        <v>3424</v>
      </c>
      <c r="AA39" s="182"/>
    </row>
    <row r="40" spans="1:27">
      <c r="A40" s="183">
        <v>5</v>
      </c>
      <c r="B40" s="159">
        <v>3</v>
      </c>
      <c r="C40" s="159">
        <v>3</v>
      </c>
      <c r="D40" s="189">
        <v>166016</v>
      </c>
      <c r="E40" s="190" t="s">
        <v>255</v>
      </c>
      <c r="F40" s="186">
        <v>7923</v>
      </c>
      <c r="G40" s="187">
        <v>1127</v>
      </c>
      <c r="H40" s="187">
        <v>1181</v>
      </c>
      <c r="I40" s="187">
        <v>1444</v>
      </c>
      <c r="J40" s="187">
        <v>1444</v>
      </c>
      <c r="K40" s="187">
        <v>1588</v>
      </c>
      <c r="L40" s="181">
        <v>1139</v>
      </c>
      <c r="M40" s="187">
        <v>2308</v>
      </c>
      <c r="N40" s="187">
        <v>3752</v>
      </c>
      <c r="O40" s="181">
        <v>4171</v>
      </c>
      <c r="P40" s="187">
        <v>4150</v>
      </c>
      <c r="Q40" s="181">
        <v>3773</v>
      </c>
      <c r="R40" s="187">
        <v>723</v>
      </c>
      <c r="S40" s="181">
        <v>721</v>
      </c>
      <c r="T40" s="187">
        <v>2211</v>
      </c>
      <c r="U40" s="181">
        <v>1960</v>
      </c>
      <c r="V40" s="187">
        <v>2934</v>
      </c>
      <c r="W40" s="181">
        <v>2681</v>
      </c>
      <c r="X40" s="187">
        <v>5615</v>
      </c>
      <c r="Y40" s="187">
        <v>1444</v>
      </c>
      <c r="Z40" s="181">
        <v>4171</v>
      </c>
      <c r="AA40" s="182"/>
    </row>
    <row r="41" spans="1:27">
      <c r="A41" s="183">
        <v>8</v>
      </c>
      <c r="B41" s="159">
        <v>2</v>
      </c>
      <c r="C41" s="159">
        <v>4</v>
      </c>
      <c r="D41" s="189">
        <v>166032</v>
      </c>
      <c r="E41" s="190" t="s">
        <v>46</v>
      </c>
      <c r="F41" s="186">
        <v>15211</v>
      </c>
      <c r="G41" s="187">
        <v>2157</v>
      </c>
      <c r="H41" s="187">
        <v>2250</v>
      </c>
      <c r="I41" s="187">
        <v>2873</v>
      </c>
      <c r="J41" s="187">
        <v>2828</v>
      </c>
      <c r="K41" s="187">
        <v>2791</v>
      </c>
      <c r="L41" s="181">
        <v>2312</v>
      </c>
      <c r="M41" s="187">
        <v>4407</v>
      </c>
      <c r="N41" s="187">
        <v>7280</v>
      </c>
      <c r="O41" s="181">
        <v>7931</v>
      </c>
      <c r="P41" s="187">
        <v>7687</v>
      </c>
      <c r="Q41" s="181">
        <v>7524</v>
      </c>
      <c r="R41" s="187">
        <v>1450</v>
      </c>
      <c r="S41" s="181">
        <v>1423</v>
      </c>
      <c r="T41" s="187">
        <v>3954</v>
      </c>
      <c r="U41" s="181">
        <v>3977</v>
      </c>
      <c r="V41" s="187">
        <v>5404</v>
      </c>
      <c r="W41" s="181">
        <v>5400</v>
      </c>
      <c r="X41" s="187">
        <v>10804</v>
      </c>
      <c r="Y41" s="187">
        <v>2873</v>
      </c>
      <c r="Z41" s="181">
        <v>7931</v>
      </c>
      <c r="AA41" s="182"/>
    </row>
    <row r="42" spans="1:27">
      <c r="A42" s="183">
        <v>10</v>
      </c>
      <c r="B42" s="159">
        <v>4</v>
      </c>
      <c r="C42" s="159">
        <v>4</v>
      </c>
      <c r="D42" s="189">
        <v>166036</v>
      </c>
      <c r="E42" s="190" t="s">
        <v>47</v>
      </c>
      <c r="F42" s="186">
        <v>9474</v>
      </c>
      <c r="G42" s="187">
        <v>1249</v>
      </c>
      <c r="H42" s="187">
        <v>1401</v>
      </c>
      <c r="I42" s="187">
        <v>1788</v>
      </c>
      <c r="J42" s="187">
        <v>1720</v>
      </c>
      <c r="K42" s="187">
        <v>1877</v>
      </c>
      <c r="L42" s="181">
        <v>1439</v>
      </c>
      <c r="M42" s="187">
        <v>2650</v>
      </c>
      <c r="N42" s="187">
        <v>4438</v>
      </c>
      <c r="O42" s="181">
        <v>5036</v>
      </c>
      <c r="P42" s="187">
        <v>4854</v>
      </c>
      <c r="Q42" s="181">
        <v>4620</v>
      </c>
      <c r="R42" s="187">
        <v>936</v>
      </c>
      <c r="S42" s="181">
        <v>852</v>
      </c>
      <c r="T42" s="187">
        <v>2553</v>
      </c>
      <c r="U42" s="181">
        <v>2483</v>
      </c>
      <c r="V42" s="187">
        <v>3489</v>
      </c>
      <c r="W42" s="181">
        <v>3335</v>
      </c>
      <c r="X42" s="187">
        <v>6824</v>
      </c>
      <c r="Y42" s="187">
        <v>1788</v>
      </c>
      <c r="Z42" s="181">
        <v>5036</v>
      </c>
      <c r="AA42" s="182"/>
    </row>
    <row r="43" spans="1:27">
      <c r="A43" s="183">
        <v>3</v>
      </c>
      <c r="B43" s="159">
        <v>4</v>
      </c>
      <c r="C43" s="159">
        <v>2</v>
      </c>
      <c r="D43" s="189">
        <v>170000</v>
      </c>
      <c r="E43" s="190" t="s">
        <v>256</v>
      </c>
      <c r="F43" s="186">
        <v>22817</v>
      </c>
      <c r="G43" s="187">
        <v>3251</v>
      </c>
      <c r="H43" s="187">
        <v>3375</v>
      </c>
      <c r="I43" s="187">
        <v>4226</v>
      </c>
      <c r="J43" s="187">
        <v>4188</v>
      </c>
      <c r="K43" s="187">
        <v>4464</v>
      </c>
      <c r="L43" s="181">
        <v>3313</v>
      </c>
      <c r="M43" s="187">
        <v>6626</v>
      </c>
      <c r="N43" s="187">
        <v>10852</v>
      </c>
      <c r="O43" s="181">
        <v>11965</v>
      </c>
      <c r="P43" s="187">
        <v>11764</v>
      </c>
      <c r="Q43" s="181">
        <v>11053</v>
      </c>
      <c r="R43" s="187">
        <v>2210</v>
      </c>
      <c r="S43" s="181">
        <v>2016</v>
      </c>
      <c r="T43" s="187">
        <v>6122</v>
      </c>
      <c r="U43" s="181">
        <v>5843</v>
      </c>
      <c r="V43" s="187">
        <v>8332</v>
      </c>
      <c r="W43" s="181">
        <v>7859</v>
      </c>
      <c r="X43" s="187">
        <v>16191</v>
      </c>
      <c r="Y43" s="187">
        <v>4226</v>
      </c>
      <c r="Z43" s="181">
        <v>11965</v>
      </c>
      <c r="AA43" s="182"/>
    </row>
    <row r="44" spans="1:27">
      <c r="A44" s="183">
        <v>9</v>
      </c>
      <c r="B44" s="159">
        <v>3</v>
      </c>
      <c r="C44" s="159">
        <v>4</v>
      </c>
      <c r="D44" s="189">
        <v>170008</v>
      </c>
      <c r="E44" s="190" t="s">
        <v>48</v>
      </c>
      <c r="F44" s="186">
        <v>12101</v>
      </c>
      <c r="G44" s="187">
        <v>1761</v>
      </c>
      <c r="H44" s="187">
        <v>1808</v>
      </c>
      <c r="I44" s="187">
        <v>2299</v>
      </c>
      <c r="J44" s="187">
        <v>2239</v>
      </c>
      <c r="K44" s="187">
        <v>2275</v>
      </c>
      <c r="L44" s="181">
        <v>1719</v>
      </c>
      <c r="M44" s="187">
        <v>3569</v>
      </c>
      <c r="N44" s="187">
        <v>5868</v>
      </c>
      <c r="O44" s="181">
        <v>6233</v>
      </c>
      <c r="P44" s="187">
        <v>6275</v>
      </c>
      <c r="Q44" s="181">
        <v>5826</v>
      </c>
      <c r="R44" s="187">
        <v>1164</v>
      </c>
      <c r="S44" s="181">
        <v>1135</v>
      </c>
      <c r="T44" s="187">
        <v>3248</v>
      </c>
      <c r="U44" s="181">
        <v>2985</v>
      </c>
      <c r="V44" s="187">
        <v>4412</v>
      </c>
      <c r="W44" s="181">
        <v>4120</v>
      </c>
      <c r="X44" s="187">
        <v>8532</v>
      </c>
      <c r="Y44" s="187">
        <v>2299</v>
      </c>
      <c r="Z44" s="181">
        <v>6233</v>
      </c>
      <c r="AA44" s="182"/>
    </row>
    <row r="45" spans="1:27">
      <c r="A45" s="183">
        <v>4</v>
      </c>
      <c r="B45" s="159">
        <v>2</v>
      </c>
      <c r="C45" s="159">
        <v>3</v>
      </c>
      <c r="D45" s="189">
        <v>170020</v>
      </c>
      <c r="E45" s="190" t="s">
        <v>49</v>
      </c>
      <c r="F45" s="186">
        <v>7583</v>
      </c>
      <c r="G45" s="187">
        <v>1061</v>
      </c>
      <c r="H45" s="187">
        <v>1181</v>
      </c>
      <c r="I45" s="187">
        <v>1474</v>
      </c>
      <c r="J45" s="187">
        <v>1392</v>
      </c>
      <c r="K45" s="187">
        <v>1362</v>
      </c>
      <c r="L45" s="181">
        <v>1113</v>
      </c>
      <c r="M45" s="187">
        <v>2242</v>
      </c>
      <c r="N45" s="187">
        <v>3716</v>
      </c>
      <c r="O45" s="181">
        <v>3867</v>
      </c>
      <c r="P45" s="187">
        <v>3865</v>
      </c>
      <c r="Q45" s="181">
        <v>3718</v>
      </c>
      <c r="R45" s="187">
        <v>763</v>
      </c>
      <c r="S45" s="181">
        <v>711</v>
      </c>
      <c r="T45" s="187">
        <v>1979</v>
      </c>
      <c r="U45" s="181">
        <v>1888</v>
      </c>
      <c r="V45" s="187">
        <v>2742</v>
      </c>
      <c r="W45" s="181">
        <v>2599</v>
      </c>
      <c r="X45" s="187">
        <v>5341</v>
      </c>
      <c r="Y45" s="187">
        <v>1474</v>
      </c>
      <c r="Z45" s="181">
        <v>3867</v>
      </c>
      <c r="AA45" s="182"/>
    </row>
    <row r="46" spans="1:27">
      <c r="A46" s="183">
        <v>8</v>
      </c>
      <c r="B46" s="159">
        <v>2</v>
      </c>
      <c r="C46" s="159">
        <v>4</v>
      </c>
      <c r="D46" s="189">
        <v>170024</v>
      </c>
      <c r="E46" s="190" t="s">
        <v>50</v>
      </c>
      <c r="F46" s="186">
        <v>19711</v>
      </c>
      <c r="G46" s="187">
        <v>2800</v>
      </c>
      <c r="H46" s="187">
        <v>3052</v>
      </c>
      <c r="I46" s="187">
        <v>3752</v>
      </c>
      <c r="J46" s="187">
        <v>3652</v>
      </c>
      <c r="K46" s="187">
        <v>3721</v>
      </c>
      <c r="L46" s="181">
        <v>2734</v>
      </c>
      <c r="M46" s="187">
        <v>5852</v>
      </c>
      <c r="N46" s="187">
        <v>9604</v>
      </c>
      <c r="O46" s="181">
        <v>10107</v>
      </c>
      <c r="P46" s="187">
        <v>10253</v>
      </c>
      <c r="Q46" s="181">
        <v>9458</v>
      </c>
      <c r="R46" s="187">
        <v>1902</v>
      </c>
      <c r="S46" s="181">
        <v>1850</v>
      </c>
      <c r="T46" s="187">
        <v>5317</v>
      </c>
      <c r="U46" s="181">
        <v>4790</v>
      </c>
      <c r="V46" s="187">
        <v>7219</v>
      </c>
      <c r="W46" s="181">
        <v>6640</v>
      </c>
      <c r="X46" s="187">
        <v>13859</v>
      </c>
      <c r="Y46" s="187">
        <v>3752</v>
      </c>
      <c r="Z46" s="181">
        <v>10107</v>
      </c>
      <c r="AA46" s="182"/>
    </row>
    <row r="47" spans="1:27">
      <c r="A47" s="183">
        <v>6</v>
      </c>
      <c r="B47" s="159">
        <v>4</v>
      </c>
      <c r="C47" s="159">
        <v>3</v>
      </c>
      <c r="D47" s="189">
        <v>170032</v>
      </c>
      <c r="E47" s="190" t="s">
        <v>51</v>
      </c>
      <c r="F47" s="186">
        <v>5825</v>
      </c>
      <c r="G47" s="187">
        <v>812</v>
      </c>
      <c r="H47" s="187">
        <v>870</v>
      </c>
      <c r="I47" s="187">
        <v>1058</v>
      </c>
      <c r="J47" s="187">
        <v>1052</v>
      </c>
      <c r="K47" s="187">
        <v>1182</v>
      </c>
      <c r="L47" s="181">
        <v>851</v>
      </c>
      <c r="M47" s="187">
        <v>1682</v>
      </c>
      <c r="N47" s="187">
        <v>2740</v>
      </c>
      <c r="O47" s="181">
        <v>3085</v>
      </c>
      <c r="P47" s="187">
        <v>2970</v>
      </c>
      <c r="Q47" s="181">
        <v>2855</v>
      </c>
      <c r="R47" s="187">
        <v>519</v>
      </c>
      <c r="S47" s="181">
        <v>539</v>
      </c>
      <c r="T47" s="187">
        <v>1586</v>
      </c>
      <c r="U47" s="181">
        <v>1499</v>
      </c>
      <c r="V47" s="187">
        <v>2105</v>
      </c>
      <c r="W47" s="181">
        <v>2038</v>
      </c>
      <c r="X47" s="187">
        <v>4143</v>
      </c>
      <c r="Y47" s="187">
        <v>1058</v>
      </c>
      <c r="Z47" s="181">
        <v>3085</v>
      </c>
      <c r="AA47" s="182"/>
    </row>
    <row r="48" spans="1:27">
      <c r="A48" s="183">
        <v>5</v>
      </c>
      <c r="B48" s="159">
        <v>3</v>
      </c>
      <c r="C48" s="159">
        <v>3</v>
      </c>
      <c r="D48" s="189">
        <v>170044</v>
      </c>
      <c r="E48" s="190" t="s">
        <v>52</v>
      </c>
      <c r="F48" s="186">
        <v>6546</v>
      </c>
      <c r="G48" s="187">
        <v>971</v>
      </c>
      <c r="H48" s="187">
        <v>1001</v>
      </c>
      <c r="I48" s="187">
        <v>1198</v>
      </c>
      <c r="J48" s="187">
        <v>1146</v>
      </c>
      <c r="K48" s="187">
        <v>1277</v>
      </c>
      <c r="L48" s="181">
        <v>953</v>
      </c>
      <c r="M48" s="187">
        <v>1972</v>
      </c>
      <c r="N48" s="187">
        <v>3170</v>
      </c>
      <c r="O48" s="181">
        <v>3376</v>
      </c>
      <c r="P48" s="187">
        <v>3371</v>
      </c>
      <c r="Q48" s="181">
        <v>3175</v>
      </c>
      <c r="R48" s="187">
        <v>624</v>
      </c>
      <c r="S48" s="181">
        <v>574</v>
      </c>
      <c r="T48" s="187">
        <v>1732</v>
      </c>
      <c r="U48" s="181">
        <v>1644</v>
      </c>
      <c r="V48" s="187">
        <v>2356</v>
      </c>
      <c r="W48" s="181">
        <v>2218</v>
      </c>
      <c r="X48" s="187">
        <v>4574</v>
      </c>
      <c r="Y48" s="187">
        <v>1198</v>
      </c>
      <c r="Z48" s="181">
        <v>3376</v>
      </c>
      <c r="AA48" s="182"/>
    </row>
    <row r="49" spans="1:27">
      <c r="A49" s="183">
        <v>8</v>
      </c>
      <c r="B49" s="159">
        <v>2</v>
      </c>
      <c r="C49" s="159">
        <v>4</v>
      </c>
      <c r="D49" s="189">
        <v>170048</v>
      </c>
      <c r="E49" s="190" t="s">
        <v>53</v>
      </c>
      <c r="F49" s="186">
        <v>11849</v>
      </c>
      <c r="G49" s="187">
        <v>1631</v>
      </c>
      <c r="H49" s="187">
        <v>1679</v>
      </c>
      <c r="I49" s="187">
        <v>2236</v>
      </c>
      <c r="J49" s="187">
        <v>2278</v>
      </c>
      <c r="K49" s="187">
        <v>2269</v>
      </c>
      <c r="L49" s="181">
        <v>1756</v>
      </c>
      <c r="M49" s="187">
        <v>3310</v>
      </c>
      <c r="N49" s="187">
        <v>5546</v>
      </c>
      <c r="O49" s="181">
        <v>6303</v>
      </c>
      <c r="P49" s="187">
        <v>6129</v>
      </c>
      <c r="Q49" s="181">
        <v>5720</v>
      </c>
      <c r="R49" s="187">
        <v>1129</v>
      </c>
      <c r="S49" s="181">
        <v>1107</v>
      </c>
      <c r="T49" s="187">
        <v>3284</v>
      </c>
      <c r="U49" s="181">
        <v>3019</v>
      </c>
      <c r="V49" s="187">
        <v>4413</v>
      </c>
      <c r="W49" s="181">
        <v>4126</v>
      </c>
      <c r="X49" s="187">
        <v>8539</v>
      </c>
      <c r="Y49" s="187">
        <v>2236</v>
      </c>
      <c r="Z49" s="181">
        <v>6303</v>
      </c>
      <c r="AA49" s="182"/>
    </row>
    <row r="50" spans="1:27">
      <c r="A50" s="183">
        <v>2</v>
      </c>
      <c r="B50" s="159">
        <v>2</v>
      </c>
      <c r="C50" s="159">
        <v>1</v>
      </c>
      <c r="D50" s="189">
        <v>314000</v>
      </c>
      <c r="E50" s="190" t="s">
        <v>54</v>
      </c>
      <c r="F50" s="186">
        <v>68533</v>
      </c>
      <c r="G50" s="187">
        <v>9452</v>
      </c>
      <c r="H50" s="187">
        <v>9635</v>
      </c>
      <c r="I50" s="187">
        <v>12738</v>
      </c>
      <c r="J50" s="187">
        <v>12491</v>
      </c>
      <c r="K50" s="187">
        <v>12653</v>
      </c>
      <c r="L50" s="181">
        <v>11564</v>
      </c>
      <c r="M50" s="187">
        <v>19087</v>
      </c>
      <c r="N50" s="187">
        <v>31825</v>
      </c>
      <c r="O50" s="181">
        <v>36708</v>
      </c>
      <c r="P50" s="187">
        <v>34985</v>
      </c>
      <c r="Q50" s="181">
        <v>33548</v>
      </c>
      <c r="R50" s="187">
        <v>6564</v>
      </c>
      <c r="S50" s="181">
        <v>6174</v>
      </c>
      <c r="T50" s="187">
        <v>18521</v>
      </c>
      <c r="U50" s="181">
        <v>18187</v>
      </c>
      <c r="V50" s="187">
        <v>25085</v>
      </c>
      <c r="W50" s="181">
        <v>24361</v>
      </c>
      <c r="X50" s="187">
        <v>49446</v>
      </c>
      <c r="Y50" s="187">
        <v>12738</v>
      </c>
      <c r="Z50" s="181">
        <v>36708</v>
      </c>
      <c r="AA50" s="182"/>
    </row>
    <row r="51" spans="1:27">
      <c r="A51" s="183">
        <v>2</v>
      </c>
      <c r="B51" s="159">
        <v>2</v>
      </c>
      <c r="C51" s="159">
        <v>1</v>
      </c>
      <c r="D51" s="189">
        <v>315000</v>
      </c>
      <c r="E51" s="190" t="s">
        <v>55</v>
      </c>
      <c r="F51" s="186">
        <v>204538</v>
      </c>
      <c r="G51" s="187">
        <v>31700</v>
      </c>
      <c r="H51" s="187">
        <v>30803</v>
      </c>
      <c r="I51" s="187">
        <v>38672</v>
      </c>
      <c r="J51" s="187">
        <v>37318</v>
      </c>
      <c r="K51" s="187">
        <v>36292</v>
      </c>
      <c r="L51" s="181">
        <v>29753</v>
      </c>
      <c r="M51" s="187">
        <v>62503</v>
      </c>
      <c r="N51" s="187">
        <v>101175</v>
      </c>
      <c r="O51" s="181">
        <v>103363</v>
      </c>
      <c r="P51" s="187">
        <v>104600</v>
      </c>
      <c r="Q51" s="181">
        <v>99938</v>
      </c>
      <c r="R51" s="187">
        <v>19881</v>
      </c>
      <c r="S51" s="181">
        <v>18791</v>
      </c>
      <c r="T51" s="187">
        <v>52552</v>
      </c>
      <c r="U51" s="181">
        <v>50811</v>
      </c>
      <c r="V51" s="187">
        <v>72433</v>
      </c>
      <c r="W51" s="181">
        <v>69602</v>
      </c>
      <c r="X51" s="187">
        <v>142035</v>
      </c>
      <c r="Y51" s="187">
        <v>38672</v>
      </c>
      <c r="Z51" s="181">
        <v>103363</v>
      </c>
      <c r="AA51" s="182"/>
    </row>
    <row r="52" spans="1:27">
      <c r="A52" s="183">
        <v>2</v>
      </c>
      <c r="B52" s="159">
        <v>2</v>
      </c>
      <c r="C52" s="159">
        <v>1</v>
      </c>
      <c r="D52" s="189">
        <v>316000</v>
      </c>
      <c r="E52" s="190" t="s">
        <v>56</v>
      </c>
      <c r="F52" s="186">
        <v>33387</v>
      </c>
      <c r="G52" s="187">
        <v>4815</v>
      </c>
      <c r="H52" s="187">
        <v>4916</v>
      </c>
      <c r="I52" s="187">
        <v>6432</v>
      </c>
      <c r="J52" s="187">
        <v>6134</v>
      </c>
      <c r="K52" s="187">
        <v>6361</v>
      </c>
      <c r="L52" s="181">
        <v>4729</v>
      </c>
      <c r="M52" s="187">
        <v>9731</v>
      </c>
      <c r="N52" s="187">
        <v>16163</v>
      </c>
      <c r="O52" s="181">
        <v>17224</v>
      </c>
      <c r="P52" s="187">
        <v>17312</v>
      </c>
      <c r="Q52" s="181">
        <v>16075</v>
      </c>
      <c r="R52" s="187">
        <v>3313</v>
      </c>
      <c r="S52" s="181">
        <v>3119</v>
      </c>
      <c r="T52" s="187">
        <v>9002</v>
      </c>
      <c r="U52" s="181">
        <v>8222</v>
      </c>
      <c r="V52" s="187">
        <v>12315</v>
      </c>
      <c r="W52" s="181">
        <v>11341</v>
      </c>
      <c r="X52" s="187">
        <v>23656</v>
      </c>
      <c r="Y52" s="187">
        <v>6432</v>
      </c>
      <c r="Z52" s="181">
        <v>17224</v>
      </c>
      <c r="AA52" s="182"/>
    </row>
    <row r="53" spans="1:27">
      <c r="A53" s="183">
        <v>3</v>
      </c>
      <c r="B53" s="159">
        <v>4</v>
      </c>
      <c r="C53" s="159">
        <v>2</v>
      </c>
      <c r="D53" s="189">
        <v>334000</v>
      </c>
      <c r="E53" s="190" t="s">
        <v>257</v>
      </c>
      <c r="F53" s="186">
        <v>12822</v>
      </c>
      <c r="G53" s="187">
        <v>1864</v>
      </c>
      <c r="H53" s="187">
        <v>1929</v>
      </c>
      <c r="I53" s="187">
        <v>2408</v>
      </c>
      <c r="J53" s="187">
        <v>2301</v>
      </c>
      <c r="K53" s="187">
        <v>2465</v>
      </c>
      <c r="L53" s="181">
        <v>1855</v>
      </c>
      <c r="M53" s="187">
        <v>3793</v>
      </c>
      <c r="N53" s="187">
        <v>6201</v>
      </c>
      <c r="O53" s="181">
        <v>6621</v>
      </c>
      <c r="P53" s="187">
        <v>6638</v>
      </c>
      <c r="Q53" s="181">
        <v>6184</v>
      </c>
      <c r="R53" s="187">
        <v>1256</v>
      </c>
      <c r="S53" s="181">
        <v>1152</v>
      </c>
      <c r="T53" s="187">
        <v>3458</v>
      </c>
      <c r="U53" s="181">
        <v>3163</v>
      </c>
      <c r="V53" s="187">
        <v>4714</v>
      </c>
      <c r="W53" s="181">
        <v>4315</v>
      </c>
      <c r="X53" s="187">
        <v>9029</v>
      </c>
      <c r="Y53" s="187">
        <v>2408</v>
      </c>
      <c r="Z53" s="181">
        <v>6621</v>
      </c>
      <c r="AA53" s="182"/>
    </row>
    <row r="54" spans="1:27">
      <c r="A54" s="183">
        <v>2</v>
      </c>
      <c r="B54" s="159">
        <v>2</v>
      </c>
      <c r="C54" s="159">
        <v>1</v>
      </c>
      <c r="D54" s="189">
        <v>334002</v>
      </c>
      <c r="E54" s="190" t="s">
        <v>249</v>
      </c>
      <c r="F54" s="186">
        <v>45981</v>
      </c>
      <c r="G54" s="187">
        <v>6390</v>
      </c>
      <c r="H54" s="187">
        <v>5960</v>
      </c>
      <c r="I54" s="187">
        <v>7443</v>
      </c>
      <c r="J54" s="187">
        <v>7119</v>
      </c>
      <c r="K54" s="187">
        <v>7533</v>
      </c>
      <c r="L54" s="181">
        <v>11536</v>
      </c>
      <c r="M54" s="187">
        <v>12350</v>
      </c>
      <c r="N54" s="187">
        <v>19793</v>
      </c>
      <c r="O54" s="181">
        <v>26188</v>
      </c>
      <c r="P54" s="187">
        <v>24462</v>
      </c>
      <c r="Q54" s="181">
        <v>21519</v>
      </c>
      <c r="R54" s="187">
        <v>3845</v>
      </c>
      <c r="S54" s="181">
        <v>3598</v>
      </c>
      <c r="T54" s="187">
        <v>14296</v>
      </c>
      <c r="U54" s="181">
        <v>11892</v>
      </c>
      <c r="V54" s="187">
        <v>18141</v>
      </c>
      <c r="W54" s="181">
        <v>15490</v>
      </c>
      <c r="X54" s="187">
        <v>33631</v>
      </c>
      <c r="Y54" s="187">
        <v>7443</v>
      </c>
      <c r="Z54" s="181">
        <v>26188</v>
      </c>
      <c r="AA54" s="182"/>
    </row>
    <row r="55" spans="1:27">
      <c r="A55" s="183">
        <v>4</v>
      </c>
      <c r="B55" s="159">
        <v>2</v>
      </c>
      <c r="C55" s="159">
        <v>3</v>
      </c>
      <c r="D55" s="189">
        <v>334004</v>
      </c>
      <c r="E55" s="190" t="s">
        <v>57</v>
      </c>
      <c r="F55" s="186">
        <v>9644</v>
      </c>
      <c r="G55" s="187">
        <v>1354</v>
      </c>
      <c r="H55" s="187">
        <v>1444</v>
      </c>
      <c r="I55" s="187">
        <v>1766</v>
      </c>
      <c r="J55" s="187">
        <v>1800</v>
      </c>
      <c r="K55" s="187">
        <v>1761</v>
      </c>
      <c r="L55" s="181">
        <v>1519</v>
      </c>
      <c r="M55" s="187">
        <v>2798</v>
      </c>
      <c r="N55" s="187">
        <v>4564</v>
      </c>
      <c r="O55" s="181">
        <v>5080</v>
      </c>
      <c r="P55" s="187">
        <v>5039</v>
      </c>
      <c r="Q55" s="181">
        <v>4605</v>
      </c>
      <c r="R55" s="187">
        <v>946</v>
      </c>
      <c r="S55" s="181">
        <v>820</v>
      </c>
      <c r="T55" s="187">
        <v>2659</v>
      </c>
      <c r="U55" s="181">
        <v>2421</v>
      </c>
      <c r="V55" s="187">
        <v>3605</v>
      </c>
      <c r="W55" s="181">
        <v>3241</v>
      </c>
      <c r="X55" s="187">
        <v>6846</v>
      </c>
      <c r="Y55" s="187">
        <v>1766</v>
      </c>
      <c r="Z55" s="181">
        <v>5080</v>
      </c>
      <c r="AA55" s="182"/>
    </row>
    <row r="56" spans="1:27">
      <c r="A56" s="183">
        <v>7</v>
      </c>
      <c r="B56" s="159">
        <v>1</v>
      </c>
      <c r="C56" s="159">
        <v>4</v>
      </c>
      <c r="D56" s="189">
        <v>334012</v>
      </c>
      <c r="E56" s="190" t="s">
        <v>58</v>
      </c>
      <c r="F56" s="186">
        <v>11326</v>
      </c>
      <c r="G56" s="187">
        <v>1706</v>
      </c>
      <c r="H56" s="187">
        <v>1717</v>
      </c>
      <c r="I56" s="187">
        <v>2104</v>
      </c>
      <c r="J56" s="187">
        <v>2044</v>
      </c>
      <c r="K56" s="187">
        <v>2100</v>
      </c>
      <c r="L56" s="181">
        <v>1655</v>
      </c>
      <c r="M56" s="187">
        <v>3423</v>
      </c>
      <c r="N56" s="187">
        <v>5527</v>
      </c>
      <c r="O56" s="181">
        <v>5799</v>
      </c>
      <c r="P56" s="187">
        <v>5721</v>
      </c>
      <c r="Q56" s="181">
        <v>5605</v>
      </c>
      <c r="R56" s="187">
        <v>1077</v>
      </c>
      <c r="S56" s="181">
        <v>1027</v>
      </c>
      <c r="T56" s="187">
        <v>2903</v>
      </c>
      <c r="U56" s="181">
        <v>2896</v>
      </c>
      <c r="V56" s="187">
        <v>3980</v>
      </c>
      <c r="W56" s="181">
        <v>3923</v>
      </c>
      <c r="X56" s="187">
        <v>7903</v>
      </c>
      <c r="Y56" s="187">
        <v>2104</v>
      </c>
      <c r="Z56" s="181">
        <v>5799</v>
      </c>
      <c r="AA56" s="182"/>
    </row>
    <row r="57" spans="1:27">
      <c r="A57" s="183">
        <v>5</v>
      </c>
      <c r="B57" s="159">
        <v>3</v>
      </c>
      <c r="C57" s="159">
        <v>3</v>
      </c>
      <c r="D57" s="189">
        <v>334016</v>
      </c>
      <c r="E57" s="190" t="s">
        <v>59</v>
      </c>
      <c r="F57" s="186">
        <v>8748</v>
      </c>
      <c r="G57" s="187">
        <v>1237</v>
      </c>
      <c r="H57" s="187">
        <v>1308</v>
      </c>
      <c r="I57" s="187">
        <v>1639</v>
      </c>
      <c r="J57" s="187">
        <v>1589</v>
      </c>
      <c r="K57" s="187">
        <v>1685</v>
      </c>
      <c r="L57" s="181">
        <v>1290</v>
      </c>
      <c r="M57" s="187">
        <v>2545</v>
      </c>
      <c r="N57" s="187">
        <v>4184</v>
      </c>
      <c r="O57" s="181">
        <v>4564</v>
      </c>
      <c r="P57" s="187">
        <v>4501</v>
      </c>
      <c r="Q57" s="181">
        <v>4247</v>
      </c>
      <c r="R57" s="187">
        <v>825</v>
      </c>
      <c r="S57" s="181">
        <v>814</v>
      </c>
      <c r="T57" s="187">
        <v>2378</v>
      </c>
      <c r="U57" s="181">
        <v>2186</v>
      </c>
      <c r="V57" s="187">
        <v>3203</v>
      </c>
      <c r="W57" s="181">
        <v>3000</v>
      </c>
      <c r="X57" s="187">
        <v>6203</v>
      </c>
      <c r="Y57" s="187">
        <v>1639</v>
      </c>
      <c r="Z57" s="181">
        <v>4564</v>
      </c>
      <c r="AA57" s="182"/>
    </row>
    <row r="58" spans="1:27">
      <c r="A58" s="183">
        <v>7</v>
      </c>
      <c r="B58" s="159">
        <v>1</v>
      </c>
      <c r="C58" s="159">
        <v>4</v>
      </c>
      <c r="D58" s="189">
        <v>334032</v>
      </c>
      <c r="E58" s="190" t="s">
        <v>60</v>
      </c>
      <c r="F58" s="186">
        <v>11473</v>
      </c>
      <c r="G58" s="187">
        <v>1636</v>
      </c>
      <c r="H58" s="187">
        <v>1668</v>
      </c>
      <c r="I58" s="187">
        <v>2090</v>
      </c>
      <c r="J58" s="187">
        <v>2084</v>
      </c>
      <c r="K58" s="187">
        <v>2191</v>
      </c>
      <c r="L58" s="181">
        <v>1804</v>
      </c>
      <c r="M58" s="187">
        <v>3304</v>
      </c>
      <c r="N58" s="187">
        <v>5394</v>
      </c>
      <c r="O58" s="181">
        <v>6079</v>
      </c>
      <c r="P58" s="187">
        <v>6046</v>
      </c>
      <c r="Q58" s="181">
        <v>5427</v>
      </c>
      <c r="R58" s="187">
        <v>1154</v>
      </c>
      <c r="S58" s="181">
        <v>936</v>
      </c>
      <c r="T58" s="187">
        <v>3188</v>
      </c>
      <c r="U58" s="181">
        <v>2891</v>
      </c>
      <c r="V58" s="187">
        <v>4342</v>
      </c>
      <c r="W58" s="181">
        <v>3827</v>
      </c>
      <c r="X58" s="187">
        <v>8169</v>
      </c>
      <c r="Y58" s="187">
        <v>2090</v>
      </c>
      <c r="Z58" s="181">
        <v>6079</v>
      </c>
      <c r="AA58" s="182"/>
    </row>
    <row r="59" spans="1:27">
      <c r="A59" s="183">
        <v>5</v>
      </c>
      <c r="B59" s="159">
        <v>3</v>
      </c>
      <c r="C59" s="159">
        <v>3</v>
      </c>
      <c r="D59" s="189">
        <v>334036</v>
      </c>
      <c r="E59" s="190" t="s">
        <v>61</v>
      </c>
      <c r="F59" s="186">
        <v>7563</v>
      </c>
      <c r="G59" s="187">
        <v>1031</v>
      </c>
      <c r="H59" s="187">
        <v>1079</v>
      </c>
      <c r="I59" s="187">
        <v>1465</v>
      </c>
      <c r="J59" s="187">
        <v>1439</v>
      </c>
      <c r="K59" s="187">
        <v>1446</v>
      </c>
      <c r="L59" s="181">
        <v>1103</v>
      </c>
      <c r="M59" s="187">
        <v>2110</v>
      </c>
      <c r="N59" s="187">
        <v>3575</v>
      </c>
      <c r="O59" s="181">
        <v>3988</v>
      </c>
      <c r="P59" s="187">
        <v>3883</v>
      </c>
      <c r="Q59" s="181">
        <v>3680</v>
      </c>
      <c r="R59" s="187">
        <v>758</v>
      </c>
      <c r="S59" s="181">
        <v>707</v>
      </c>
      <c r="T59" s="187">
        <v>2058</v>
      </c>
      <c r="U59" s="181">
        <v>1930</v>
      </c>
      <c r="V59" s="187">
        <v>2816</v>
      </c>
      <c r="W59" s="181">
        <v>2637</v>
      </c>
      <c r="X59" s="187">
        <v>5453</v>
      </c>
      <c r="Y59" s="187">
        <v>1465</v>
      </c>
      <c r="Z59" s="181">
        <v>3988</v>
      </c>
      <c r="AA59" s="182"/>
    </row>
    <row r="60" spans="1:27">
      <c r="A60" s="183">
        <v>3</v>
      </c>
      <c r="B60" s="159">
        <v>4</v>
      </c>
      <c r="C60" s="159">
        <v>2</v>
      </c>
      <c r="D60" s="189">
        <v>358000</v>
      </c>
      <c r="E60" s="190" t="s">
        <v>258</v>
      </c>
      <c r="F60" s="186">
        <v>34124</v>
      </c>
      <c r="G60" s="187">
        <v>5090</v>
      </c>
      <c r="H60" s="187">
        <v>5325</v>
      </c>
      <c r="I60" s="187">
        <v>6358</v>
      </c>
      <c r="J60" s="187">
        <v>6086</v>
      </c>
      <c r="K60" s="187">
        <v>6242</v>
      </c>
      <c r="L60" s="181">
        <v>5023</v>
      </c>
      <c r="M60" s="187">
        <v>10415</v>
      </c>
      <c r="N60" s="187">
        <v>16773</v>
      </c>
      <c r="O60" s="181">
        <v>17351</v>
      </c>
      <c r="P60" s="187">
        <v>17787</v>
      </c>
      <c r="Q60" s="181">
        <v>16337</v>
      </c>
      <c r="R60" s="187">
        <v>3221</v>
      </c>
      <c r="S60" s="181">
        <v>3137</v>
      </c>
      <c r="T60" s="187">
        <v>9227</v>
      </c>
      <c r="U60" s="181">
        <v>8124</v>
      </c>
      <c r="V60" s="187">
        <v>12448</v>
      </c>
      <c r="W60" s="181">
        <v>11261</v>
      </c>
      <c r="X60" s="187">
        <v>23709</v>
      </c>
      <c r="Y60" s="187">
        <v>6358</v>
      </c>
      <c r="Z60" s="181">
        <v>17351</v>
      </c>
      <c r="AA60" s="182"/>
    </row>
    <row r="61" spans="1:27" ht="12.75" customHeight="1">
      <c r="A61" s="183">
        <v>7</v>
      </c>
      <c r="B61" s="159">
        <v>1</v>
      </c>
      <c r="C61" s="159">
        <v>4</v>
      </c>
      <c r="D61" s="189">
        <v>358008</v>
      </c>
      <c r="E61" s="190" t="s">
        <v>62</v>
      </c>
      <c r="F61" s="186">
        <v>19317</v>
      </c>
      <c r="G61" s="187">
        <v>2894</v>
      </c>
      <c r="H61" s="187">
        <v>2778</v>
      </c>
      <c r="I61" s="187">
        <v>3402</v>
      </c>
      <c r="J61" s="187">
        <v>3590</v>
      </c>
      <c r="K61" s="187">
        <v>3746</v>
      </c>
      <c r="L61" s="181">
        <v>2907</v>
      </c>
      <c r="M61" s="187">
        <v>5672</v>
      </c>
      <c r="N61" s="187">
        <v>9074</v>
      </c>
      <c r="O61" s="181">
        <v>10243</v>
      </c>
      <c r="P61" s="187">
        <v>9996</v>
      </c>
      <c r="Q61" s="181">
        <v>9321</v>
      </c>
      <c r="R61" s="187">
        <v>1769</v>
      </c>
      <c r="S61" s="181">
        <v>1633</v>
      </c>
      <c r="T61" s="187">
        <v>5298</v>
      </c>
      <c r="U61" s="181">
        <v>4945</v>
      </c>
      <c r="V61" s="187">
        <v>7067</v>
      </c>
      <c r="W61" s="181">
        <v>6578</v>
      </c>
      <c r="X61" s="187">
        <v>13645</v>
      </c>
      <c r="Y61" s="187">
        <v>3402</v>
      </c>
      <c r="Z61" s="181">
        <v>10243</v>
      </c>
      <c r="AA61" s="182"/>
    </row>
    <row r="62" spans="1:27">
      <c r="A62" s="183">
        <v>5</v>
      </c>
      <c r="B62" s="159">
        <v>3</v>
      </c>
      <c r="C62" s="150">
        <v>3</v>
      </c>
      <c r="D62" s="189">
        <v>362004</v>
      </c>
      <c r="E62" s="190" t="s">
        <v>238</v>
      </c>
      <c r="F62" s="186">
        <v>4682</v>
      </c>
      <c r="G62" s="187">
        <v>699</v>
      </c>
      <c r="H62" s="187">
        <v>781</v>
      </c>
      <c r="I62" s="187">
        <v>884</v>
      </c>
      <c r="J62" s="187">
        <v>833</v>
      </c>
      <c r="K62" s="187">
        <v>830</v>
      </c>
      <c r="L62" s="181">
        <v>655</v>
      </c>
      <c r="M62" s="187">
        <v>1480</v>
      </c>
      <c r="N62" s="187">
        <v>2364</v>
      </c>
      <c r="O62" s="181">
        <v>2318</v>
      </c>
      <c r="P62" s="187">
        <v>2461</v>
      </c>
      <c r="Q62" s="181">
        <v>2221</v>
      </c>
      <c r="R62" s="187">
        <v>476</v>
      </c>
      <c r="S62" s="181">
        <v>408</v>
      </c>
      <c r="T62" s="187">
        <v>1223</v>
      </c>
      <c r="U62" s="181">
        <v>1095</v>
      </c>
      <c r="V62" s="187">
        <v>1699</v>
      </c>
      <c r="W62" s="181">
        <v>1503</v>
      </c>
      <c r="X62" s="187">
        <v>3202</v>
      </c>
      <c r="Y62" s="187">
        <v>884</v>
      </c>
      <c r="Z62" s="181">
        <v>2318</v>
      </c>
      <c r="AA62" s="182"/>
    </row>
    <row r="63" spans="1:27">
      <c r="A63" s="183">
        <v>7</v>
      </c>
      <c r="B63" s="159">
        <v>1</v>
      </c>
      <c r="C63" s="159">
        <v>4</v>
      </c>
      <c r="D63" s="189">
        <v>362008</v>
      </c>
      <c r="E63" s="190" t="s">
        <v>63</v>
      </c>
      <c r="F63" s="186">
        <v>13779</v>
      </c>
      <c r="G63" s="187">
        <v>2008</v>
      </c>
      <c r="H63" s="187">
        <v>2207</v>
      </c>
      <c r="I63" s="187">
        <v>2612</v>
      </c>
      <c r="J63" s="187">
        <v>2534</v>
      </c>
      <c r="K63" s="187">
        <v>2516</v>
      </c>
      <c r="L63" s="181">
        <v>1902</v>
      </c>
      <c r="M63" s="187">
        <v>4215</v>
      </c>
      <c r="N63" s="187">
        <v>6827</v>
      </c>
      <c r="O63" s="181">
        <v>6952</v>
      </c>
      <c r="P63" s="187">
        <v>7104</v>
      </c>
      <c r="Q63" s="181">
        <v>6675</v>
      </c>
      <c r="R63" s="187">
        <v>1354</v>
      </c>
      <c r="S63" s="181">
        <v>1258</v>
      </c>
      <c r="T63" s="187">
        <v>3574</v>
      </c>
      <c r="U63" s="181">
        <v>3378</v>
      </c>
      <c r="V63" s="187">
        <v>4928</v>
      </c>
      <c r="W63" s="181">
        <v>4636</v>
      </c>
      <c r="X63" s="187">
        <v>9564</v>
      </c>
      <c r="Y63" s="187">
        <v>2612</v>
      </c>
      <c r="Z63" s="181">
        <v>6952</v>
      </c>
      <c r="AA63" s="182"/>
    </row>
    <row r="64" spans="1:27">
      <c r="A64" s="183">
        <v>5</v>
      </c>
      <c r="B64" s="159">
        <v>3</v>
      </c>
      <c r="C64" s="159">
        <v>3</v>
      </c>
      <c r="D64" s="189">
        <v>362012</v>
      </c>
      <c r="E64" s="190" t="s">
        <v>64</v>
      </c>
      <c r="F64" s="186">
        <v>8674</v>
      </c>
      <c r="G64" s="187">
        <v>1189</v>
      </c>
      <c r="H64" s="187">
        <v>1293</v>
      </c>
      <c r="I64" s="187">
        <v>1697</v>
      </c>
      <c r="J64" s="187">
        <v>1680</v>
      </c>
      <c r="K64" s="187">
        <v>1542</v>
      </c>
      <c r="L64" s="181">
        <v>1273</v>
      </c>
      <c r="M64" s="187">
        <v>2482</v>
      </c>
      <c r="N64" s="187">
        <v>4179</v>
      </c>
      <c r="O64" s="181">
        <v>4495</v>
      </c>
      <c r="P64" s="187">
        <v>4475</v>
      </c>
      <c r="Q64" s="181">
        <v>4199</v>
      </c>
      <c r="R64" s="187">
        <v>899</v>
      </c>
      <c r="S64" s="181">
        <v>798</v>
      </c>
      <c r="T64" s="187">
        <v>2277</v>
      </c>
      <c r="U64" s="181">
        <v>2218</v>
      </c>
      <c r="V64" s="187">
        <v>3176</v>
      </c>
      <c r="W64" s="181">
        <v>3016</v>
      </c>
      <c r="X64" s="187">
        <v>6192</v>
      </c>
      <c r="Y64" s="187">
        <v>1697</v>
      </c>
      <c r="Z64" s="181">
        <v>4495</v>
      </c>
      <c r="AA64" s="182"/>
    </row>
    <row r="65" spans="1:27">
      <c r="A65" s="183">
        <v>5</v>
      </c>
      <c r="B65" s="159">
        <v>3</v>
      </c>
      <c r="C65" s="150">
        <v>3</v>
      </c>
      <c r="D65" s="189">
        <v>362016</v>
      </c>
      <c r="E65" s="190" t="s">
        <v>239</v>
      </c>
      <c r="F65" s="186">
        <v>4462</v>
      </c>
      <c r="G65" s="187">
        <v>687</v>
      </c>
      <c r="H65" s="187">
        <v>682</v>
      </c>
      <c r="I65" s="187">
        <v>826</v>
      </c>
      <c r="J65" s="187">
        <v>779</v>
      </c>
      <c r="K65" s="187">
        <v>833</v>
      </c>
      <c r="L65" s="181">
        <v>655</v>
      </c>
      <c r="M65" s="187">
        <v>1369</v>
      </c>
      <c r="N65" s="187">
        <v>2195</v>
      </c>
      <c r="O65" s="181">
        <v>2267</v>
      </c>
      <c r="P65" s="187">
        <v>2266</v>
      </c>
      <c r="Q65" s="181">
        <v>2196</v>
      </c>
      <c r="R65" s="187">
        <v>422</v>
      </c>
      <c r="S65" s="181">
        <v>404</v>
      </c>
      <c r="T65" s="187">
        <v>1151</v>
      </c>
      <c r="U65" s="181">
        <v>1116</v>
      </c>
      <c r="V65" s="187">
        <v>1573</v>
      </c>
      <c r="W65" s="181">
        <v>1520</v>
      </c>
      <c r="X65" s="187">
        <v>3093</v>
      </c>
      <c r="Y65" s="187">
        <v>826</v>
      </c>
      <c r="Z65" s="181">
        <v>2267</v>
      </c>
      <c r="AA65" s="182"/>
    </row>
    <row r="66" spans="1:27">
      <c r="A66" s="183">
        <v>5</v>
      </c>
      <c r="B66" s="159">
        <v>3</v>
      </c>
      <c r="C66" s="159">
        <v>3</v>
      </c>
      <c r="D66" s="189">
        <v>362020</v>
      </c>
      <c r="E66" s="190" t="s">
        <v>65</v>
      </c>
      <c r="F66" s="186">
        <v>9474</v>
      </c>
      <c r="G66" s="187">
        <v>1277</v>
      </c>
      <c r="H66" s="187">
        <v>1398</v>
      </c>
      <c r="I66" s="187">
        <v>1784</v>
      </c>
      <c r="J66" s="187">
        <v>1791</v>
      </c>
      <c r="K66" s="187">
        <v>1845</v>
      </c>
      <c r="L66" s="181">
        <v>1379</v>
      </c>
      <c r="M66" s="187">
        <v>2675</v>
      </c>
      <c r="N66" s="187">
        <v>4459</v>
      </c>
      <c r="O66" s="181">
        <v>5015</v>
      </c>
      <c r="P66" s="187">
        <v>4892</v>
      </c>
      <c r="Q66" s="181">
        <v>4582</v>
      </c>
      <c r="R66" s="187">
        <v>923</v>
      </c>
      <c r="S66" s="181">
        <v>861</v>
      </c>
      <c r="T66" s="187">
        <v>2587</v>
      </c>
      <c r="U66" s="181">
        <v>2428</v>
      </c>
      <c r="V66" s="187">
        <v>3510</v>
      </c>
      <c r="W66" s="181">
        <v>3289</v>
      </c>
      <c r="X66" s="187">
        <v>6799</v>
      </c>
      <c r="Y66" s="187">
        <v>1784</v>
      </c>
      <c r="Z66" s="181">
        <v>5015</v>
      </c>
      <c r="AA66" s="182"/>
    </row>
    <row r="67" spans="1:27">
      <c r="A67" s="183">
        <v>9</v>
      </c>
      <c r="B67" s="159">
        <v>3</v>
      </c>
      <c r="C67" s="159">
        <v>4</v>
      </c>
      <c r="D67" s="189">
        <v>362024</v>
      </c>
      <c r="E67" s="190" t="s">
        <v>66</v>
      </c>
      <c r="F67" s="186">
        <v>10359</v>
      </c>
      <c r="G67" s="187">
        <v>1568</v>
      </c>
      <c r="H67" s="187">
        <v>1549</v>
      </c>
      <c r="I67" s="187">
        <v>1947</v>
      </c>
      <c r="J67" s="187">
        <v>1982</v>
      </c>
      <c r="K67" s="187">
        <v>1910</v>
      </c>
      <c r="L67" s="181">
        <v>1403</v>
      </c>
      <c r="M67" s="187">
        <v>3117</v>
      </c>
      <c r="N67" s="187">
        <v>5064</v>
      </c>
      <c r="O67" s="181">
        <v>5295</v>
      </c>
      <c r="P67" s="187">
        <v>5370</v>
      </c>
      <c r="Q67" s="181">
        <v>4989</v>
      </c>
      <c r="R67" s="187">
        <v>1032</v>
      </c>
      <c r="S67" s="181">
        <v>915</v>
      </c>
      <c r="T67" s="187">
        <v>2749</v>
      </c>
      <c r="U67" s="181">
        <v>2546</v>
      </c>
      <c r="V67" s="187">
        <v>3781</v>
      </c>
      <c r="W67" s="181">
        <v>3461</v>
      </c>
      <c r="X67" s="187">
        <v>7242</v>
      </c>
      <c r="Y67" s="187">
        <v>1947</v>
      </c>
      <c r="Z67" s="181">
        <v>5295</v>
      </c>
      <c r="AA67" s="182"/>
    </row>
    <row r="68" spans="1:27">
      <c r="A68" s="183">
        <v>9</v>
      </c>
      <c r="B68" s="159">
        <v>3</v>
      </c>
      <c r="C68" s="159">
        <v>4</v>
      </c>
      <c r="D68" s="189">
        <v>362028</v>
      </c>
      <c r="E68" s="190" t="s">
        <v>67</v>
      </c>
      <c r="F68" s="186">
        <v>12264</v>
      </c>
      <c r="G68" s="187">
        <v>1789</v>
      </c>
      <c r="H68" s="187">
        <v>1847</v>
      </c>
      <c r="I68" s="187">
        <v>2416</v>
      </c>
      <c r="J68" s="187">
        <v>2259</v>
      </c>
      <c r="K68" s="187">
        <v>2175</v>
      </c>
      <c r="L68" s="181">
        <v>1778</v>
      </c>
      <c r="M68" s="187">
        <v>3636</v>
      </c>
      <c r="N68" s="187">
        <v>6052</v>
      </c>
      <c r="O68" s="181">
        <v>6212</v>
      </c>
      <c r="P68" s="187">
        <v>6244</v>
      </c>
      <c r="Q68" s="181">
        <v>6020</v>
      </c>
      <c r="R68" s="187">
        <v>1221</v>
      </c>
      <c r="S68" s="181">
        <v>1195</v>
      </c>
      <c r="T68" s="187">
        <v>3182</v>
      </c>
      <c r="U68" s="181">
        <v>3030</v>
      </c>
      <c r="V68" s="187">
        <v>4403</v>
      </c>
      <c r="W68" s="181">
        <v>4225</v>
      </c>
      <c r="X68" s="187">
        <v>8628</v>
      </c>
      <c r="Y68" s="187">
        <v>2416</v>
      </c>
      <c r="Z68" s="181">
        <v>6212</v>
      </c>
      <c r="AA68" s="182"/>
    </row>
    <row r="69" spans="1:27">
      <c r="A69" s="183">
        <v>8</v>
      </c>
      <c r="B69" s="159">
        <v>2</v>
      </c>
      <c r="C69" s="159">
        <v>4</v>
      </c>
      <c r="D69" s="189">
        <v>362032</v>
      </c>
      <c r="E69" s="190" t="s">
        <v>68</v>
      </c>
      <c r="F69" s="186">
        <v>14211</v>
      </c>
      <c r="G69" s="187">
        <v>2027</v>
      </c>
      <c r="H69" s="187">
        <v>2215</v>
      </c>
      <c r="I69" s="187">
        <v>2709</v>
      </c>
      <c r="J69" s="187">
        <v>2611</v>
      </c>
      <c r="K69" s="187">
        <v>2620</v>
      </c>
      <c r="L69" s="181">
        <v>2029</v>
      </c>
      <c r="M69" s="187">
        <v>4242</v>
      </c>
      <c r="N69" s="187">
        <v>6951</v>
      </c>
      <c r="O69" s="181">
        <v>7260</v>
      </c>
      <c r="P69" s="187">
        <v>7309</v>
      </c>
      <c r="Q69" s="181">
        <v>6902</v>
      </c>
      <c r="R69" s="187">
        <v>1410</v>
      </c>
      <c r="S69" s="181">
        <v>1299</v>
      </c>
      <c r="T69" s="187">
        <v>3720</v>
      </c>
      <c r="U69" s="181">
        <v>3540</v>
      </c>
      <c r="V69" s="187">
        <v>5130</v>
      </c>
      <c r="W69" s="181">
        <v>4839</v>
      </c>
      <c r="X69" s="187">
        <v>9969</v>
      </c>
      <c r="Y69" s="187">
        <v>2709</v>
      </c>
      <c r="Z69" s="181">
        <v>7260</v>
      </c>
      <c r="AA69" s="182"/>
    </row>
    <row r="70" spans="1:27">
      <c r="A70" s="183">
        <v>10</v>
      </c>
      <c r="B70" s="159">
        <v>4</v>
      </c>
      <c r="C70" s="159">
        <v>4</v>
      </c>
      <c r="D70" s="189">
        <v>362036</v>
      </c>
      <c r="E70" s="190" t="s">
        <v>69</v>
      </c>
      <c r="F70" s="186">
        <v>11075</v>
      </c>
      <c r="G70" s="187">
        <v>1541</v>
      </c>
      <c r="H70" s="187">
        <v>1769</v>
      </c>
      <c r="I70" s="187">
        <v>2141</v>
      </c>
      <c r="J70" s="187">
        <v>2039</v>
      </c>
      <c r="K70" s="187">
        <v>2074</v>
      </c>
      <c r="L70" s="181">
        <v>1511</v>
      </c>
      <c r="M70" s="187">
        <v>3310</v>
      </c>
      <c r="N70" s="187">
        <v>5451</v>
      </c>
      <c r="O70" s="181">
        <v>5624</v>
      </c>
      <c r="P70" s="187">
        <v>5736</v>
      </c>
      <c r="Q70" s="181">
        <v>5339</v>
      </c>
      <c r="R70" s="187">
        <v>1116</v>
      </c>
      <c r="S70" s="181">
        <v>1025</v>
      </c>
      <c r="T70" s="187">
        <v>2930</v>
      </c>
      <c r="U70" s="181">
        <v>2694</v>
      </c>
      <c r="V70" s="187">
        <v>4046</v>
      </c>
      <c r="W70" s="181">
        <v>3719</v>
      </c>
      <c r="X70" s="187">
        <v>7765</v>
      </c>
      <c r="Y70" s="187">
        <v>2141</v>
      </c>
      <c r="Z70" s="181">
        <v>5624</v>
      </c>
      <c r="AA70" s="182"/>
    </row>
    <row r="71" spans="1:27">
      <c r="A71" s="183">
        <v>4</v>
      </c>
      <c r="B71" s="159">
        <v>2</v>
      </c>
      <c r="C71" s="159">
        <v>3</v>
      </c>
      <c r="D71" s="189">
        <v>362040</v>
      </c>
      <c r="E71" s="190" t="s">
        <v>70</v>
      </c>
      <c r="F71" s="186">
        <v>7971</v>
      </c>
      <c r="G71" s="187">
        <v>1256</v>
      </c>
      <c r="H71" s="187">
        <v>1225</v>
      </c>
      <c r="I71" s="187">
        <v>1561</v>
      </c>
      <c r="J71" s="187">
        <v>1334</v>
      </c>
      <c r="K71" s="187">
        <v>1395</v>
      </c>
      <c r="L71" s="181">
        <v>1200</v>
      </c>
      <c r="M71" s="187">
        <v>2481</v>
      </c>
      <c r="N71" s="187">
        <v>4042</v>
      </c>
      <c r="O71" s="181">
        <v>3929</v>
      </c>
      <c r="P71" s="187">
        <v>4087</v>
      </c>
      <c r="Q71" s="181">
        <v>3884</v>
      </c>
      <c r="R71" s="187">
        <v>790</v>
      </c>
      <c r="S71" s="181">
        <v>771</v>
      </c>
      <c r="T71" s="187">
        <v>2007</v>
      </c>
      <c r="U71" s="181">
        <v>1922</v>
      </c>
      <c r="V71" s="187">
        <v>2797</v>
      </c>
      <c r="W71" s="181">
        <v>2693</v>
      </c>
      <c r="X71" s="187">
        <v>5490</v>
      </c>
      <c r="Y71" s="187">
        <v>1561</v>
      </c>
      <c r="Z71" s="181">
        <v>3929</v>
      </c>
      <c r="AA71" s="182"/>
    </row>
    <row r="72" spans="1:27">
      <c r="A72" s="183">
        <v>3</v>
      </c>
      <c r="B72" s="159">
        <v>4</v>
      </c>
      <c r="C72" s="159">
        <v>2</v>
      </c>
      <c r="D72" s="189">
        <v>366000</v>
      </c>
      <c r="E72" s="190" t="s">
        <v>259</v>
      </c>
      <c r="F72" s="186">
        <v>38723</v>
      </c>
      <c r="G72" s="187">
        <v>5542</v>
      </c>
      <c r="H72" s="187">
        <v>5840</v>
      </c>
      <c r="I72" s="187">
        <v>7204</v>
      </c>
      <c r="J72" s="187">
        <v>7030</v>
      </c>
      <c r="K72" s="187">
        <v>7431</v>
      </c>
      <c r="L72" s="181">
        <v>5676</v>
      </c>
      <c r="M72" s="187">
        <v>11382</v>
      </c>
      <c r="N72" s="187">
        <v>18586</v>
      </c>
      <c r="O72" s="181">
        <v>20137</v>
      </c>
      <c r="P72" s="187">
        <v>19827</v>
      </c>
      <c r="Q72" s="181">
        <v>18896</v>
      </c>
      <c r="R72" s="187">
        <v>3655</v>
      </c>
      <c r="S72" s="181">
        <v>3549</v>
      </c>
      <c r="T72" s="187">
        <v>10415</v>
      </c>
      <c r="U72" s="181">
        <v>9722</v>
      </c>
      <c r="V72" s="187">
        <v>14070</v>
      </c>
      <c r="W72" s="181">
        <v>13271</v>
      </c>
      <c r="X72" s="187">
        <v>27341</v>
      </c>
      <c r="Y72" s="187">
        <v>7204</v>
      </c>
      <c r="Z72" s="181">
        <v>20137</v>
      </c>
      <c r="AA72" s="182"/>
    </row>
    <row r="73" spans="1:27">
      <c r="A73" s="183">
        <v>3</v>
      </c>
      <c r="B73" s="159">
        <v>3</v>
      </c>
      <c r="C73" s="159">
        <v>2</v>
      </c>
      <c r="D73" s="189">
        <v>370000</v>
      </c>
      <c r="E73" s="190" t="s">
        <v>260</v>
      </c>
      <c r="F73" s="186">
        <v>20139</v>
      </c>
      <c r="G73" s="187">
        <v>2874</v>
      </c>
      <c r="H73" s="187">
        <v>2986</v>
      </c>
      <c r="I73" s="187">
        <v>3637</v>
      </c>
      <c r="J73" s="187">
        <v>3688</v>
      </c>
      <c r="K73" s="187">
        <v>3883</v>
      </c>
      <c r="L73" s="181">
        <v>3071</v>
      </c>
      <c r="M73" s="187">
        <v>5860</v>
      </c>
      <c r="N73" s="187">
        <v>9497</v>
      </c>
      <c r="O73" s="181">
        <v>10642</v>
      </c>
      <c r="P73" s="187">
        <v>10471</v>
      </c>
      <c r="Q73" s="181">
        <v>9668</v>
      </c>
      <c r="R73" s="187">
        <v>1879</v>
      </c>
      <c r="S73" s="181">
        <v>1758</v>
      </c>
      <c r="T73" s="187">
        <v>5558</v>
      </c>
      <c r="U73" s="181">
        <v>5084</v>
      </c>
      <c r="V73" s="187">
        <v>7437</v>
      </c>
      <c r="W73" s="181">
        <v>6842</v>
      </c>
      <c r="X73" s="187">
        <v>14279</v>
      </c>
      <c r="Y73" s="187">
        <v>3637</v>
      </c>
      <c r="Z73" s="181">
        <v>10642</v>
      </c>
      <c r="AA73" s="182"/>
    </row>
    <row r="74" spans="1:27">
      <c r="A74" s="183">
        <v>6</v>
      </c>
      <c r="B74" s="159">
        <v>4</v>
      </c>
      <c r="C74" s="159">
        <v>3</v>
      </c>
      <c r="D74" s="189">
        <v>370004</v>
      </c>
      <c r="E74" s="190" t="s">
        <v>71</v>
      </c>
      <c r="F74" s="186">
        <v>8492</v>
      </c>
      <c r="G74" s="187">
        <v>1237</v>
      </c>
      <c r="H74" s="187">
        <v>1307</v>
      </c>
      <c r="I74" s="187">
        <v>1548</v>
      </c>
      <c r="J74" s="187">
        <v>1626</v>
      </c>
      <c r="K74" s="187">
        <v>1603</v>
      </c>
      <c r="L74" s="181">
        <v>1171</v>
      </c>
      <c r="M74" s="187">
        <v>2544</v>
      </c>
      <c r="N74" s="187">
        <v>4092</v>
      </c>
      <c r="O74" s="181">
        <v>4400</v>
      </c>
      <c r="P74" s="187">
        <v>4347</v>
      </c>
      <c r="Q74" s="181">
        <v>4145</v>
      </c>
      <c r="R74" s="187">
        <v>805</v>
      </c>
      <c r="S74" s="181">
        <v>743</v>
      </c>
      <c r="T74" s="187">
        <v>2217</v>
      </c>
      <c r="U74" s="181">
        <v>2183</v>
      </c>
      <c r="V74" s="187">
        <v>3022</v>
      </c>
      <c r="W74" s="181">
        <v>2926</v>
      </c>
      <c r="X74" s="187">
        <v>5948</v>
      </c>
      <c r="Y74" s="187">
        <v>1548</v>
      </c>
      <c r="Z74" s="181">
        <v>4400</v>
      </c>
      <c r="AA74" s="182"/>
    </row>
    <row r="75" spans="1:27">
      <c r="A75" s="183">
        <v>5</v>
      </c>
      <c r="B75" s="159">
        <v>3</v>
      </c>
      <c r="C75" s="159">
        <v>3</v>
      </c>
      <c r="D75" s="189">
        <v>370012</v>
      </c>
      <c r="E75" s="190" t="s">
        <v>72</v>
      </c>
      <c r="F75" s="186">
        <v>5921</v>
      </c>
      <c r="G75" s="187">
        <v>821</v>
      </c>
      <c r="H75" s="187">
        <v>813</v>
      </c>
      <c r="I75" s="187">
        <v>1093</v>
      </c>
      <c r="J75" s="187">
        <v>1054</v>
      </c>
      <c r="K75" s="187">
        <v>1106</v>
      </c>
      <c r="L75" s="181">
        <v>1034</v>
      </c>
      <c r="M75" s="187">
        <v>1634</v>
      </c>
      <c r="N75" s="187">
        <v>2727</v>
      </c>
      <c r="O75" s="181">
        <v>3194</v>
      </c>
      <c r="P75" s="187">
        <v>3129</v>
      </c>
      <c r="Q75" s="181">
        <v>2792</v>
      </c>
      <c r="R75" s="187">
        <v>568</v>
      </c>
      <c r="S75" s="181">
        <v>525</v>
      </c>
      <c r="T75" s="187">
        <v>1731</v>
      </c>
      <c r="U75" s="181">
        <v>1463</v>
      </c>
      <c r="V75" s="187">
        <v>2299</v>
      </c>
      <c r="W75" s="181">
        <v>1988</v>
      </c>
      <c r="X75" s="187">
        <v>4287</v>
      </c>
      <c r="Y75" s="187">
        <v>1093</v>
      </c>
      <c r="Z75" s="181">
        <v>3194</v>
      </c>
      <c r="AA75" s="182"/>
    </row>
    <row r="76" spans="1:27">
      <c r="A76" s="183">
        <v>4</v>
      </c>
      <c r="B76" s="159">
        <v>2</v>
      </c>
      <c r="C76" s="159">
        <v>3</v>
      </c>
      <c r="D76" s="189">
        <v>370016</v>
      </c>
      <c r="E76" s="190" t="s">
        <v>73</v>
      </c>
      <c r="F76" s="186">
        <v>8468</v>
      </c>
      <c r="G76" s="187">
        <v>1208</v>
      </c>
      <c r="H76" s="187">
        <v>1304</v>
      </c>
      <c r="I76" s="187">
        <v>1577</v>
      </c>
      <c r="J76" s="187">
        <v>1520</v>
      </c>
      <c r="K76" s="187">
        <v>1579</v>
      </c>
      <c r="L76" s="181">
        <v>1280</v>
      </c>
      <c r="M76" s="187">
        <v>2512</v>
      </c>
      <c r="N76" s="187">
        <v>4089</v>
      </c>
      <c r="O76" s="181">
        <v>4379</v>
      </c>
      <c r="P76" s="187">
        <v>4382</v>
      </c>
      <c r="Q76" s="181">
        <v>4086</v>
      </c>
      <c r="R76" s="187">
        <v>793</v>
      </c>
      <c r="S76" s="181">
        <v>784</v>
      </c>
      <c r="T76" s="187">
        <v>2295</v>
      </c>
      <c r="U76" s="181">
        <v>2084</v>
      </c>
      <c r="V76" s="187">
        <v>3088</v>
      </c>
      <c r="W76" s="181">
        <v>2868</v>
      </c>
      <c r="X76" s="187">
        <v>5956</v>
      </c>
      <c r="Y76" s="187">
        <v>1577</v>
      </c>
      <c r="Z76" s="181">
        <v>4379</v>
      </c>
      <c r="AA76" s="182"/>
    </row>
    <row r="77" spans="1:27">
      <c r="A77" s="183">
        <v>4</v>
      </c>
      <c r="B77" s="159">
        <v>2</v>
      </c>
      <c r="C77" s="159">
        <v>3</v>
      </c>
      <c r="D77" s="189">
        <v>370020</v>
      </c>
      <c r="E77" s="190" t="s">
        <v>74</v>
      </c>
      <c r="F77" s="186">
        <v>8700</v>
      </c>
      <c r="G77" s="187">
        <v>1157</v>
      </c>
      <c r="H77" s="187">
        <v>1243</v>
      </c>
      <c r="I77" s="187">
        <v>1639</v>
      </c>
      <c r="J77" s="187">
        <v>1620</v>
      </c>
      <c r="K77" s="187">
        <v>1694</v>
      </c>
      <c r="L77" s="181">
        <v>1347</v>
      </c>
      <c r="M77" s="187">
        <v>2400</v>
      </c>
      <c r="N77" s="187">
        <v>4039</v>
      </c>
      <c r="O77" s="181">
        <v>4661</v>
      </c>
      <c r="P77" s="187">
        <v>4477</v>
      </c>
      <c r="Q77" s="181">
        <v>4223</v>
      </c>
      <c r="R77" s="187">
        <v>850</v>
      </c>
      <c r="S77" s="181">
        <v>789</v>
      </c>
      <c r="T77" s="187">
        <v>2420</v>
      </c>
      <c r="U77" s="181">
        <v>2241</v>
      </c>
      <c r="V77" s="187">
        <v>3270</v>
      </c>
      <c r="W77" s="181">
        <v>3030</v>
      </c>
      <c r="X77" s="187">
        <v>6300</v>
      </c>
      <c r="Y77" s="187">
        <v>1639</v>
      </c>
      <c r="Z77" s="181">
        <v>4661</v>
      </c>
      <c r="AA77" s="182"/>
    </row>
    <row r="78" spans="1:27">
      <c r="A78" s="183">
        <v>3</v>
      </c>
      <c r="B78" s="159">
        <v>4</v>
      </c>
      <c r="C78" s="159">
        <v>2</v>
      </c>
      <c r="D78" s="189">
        <v>374000</v>
      </c>
      <c r="E78" s="190" t="s">
        <v>261</v>
      </c>
      <c r="F78" s="186">
        <v>32348</v>
      </c>
      <c r="G78" s="187">
        <v>4691</v>
      </c>
      <c r="H78" s="187">
        <v>4918</v>
      </c>
      <c r="I78" s="187">
        <v>6095</v>
      </c>
      <c r="J78" s="187">
        <v>5912</v>
      </c>
      <c r="K78" s="187">
        <v>6081</v>
      </c>
      <c r="L78" s="181">
        <v>4651</v>
      </c>
      <c r="M78" s="187">
        <v>9609</v>
      </c>
      <c r="N78" s="187">
        <v>15704</v>
      </c>
      <c r="O78" s="181">
        <v>16644</v>
      </c>
      <c r="P78" s="187">
        <v>16558</v>
      </c>
      <c r="Q78" s="181">
        <v>15790</v>
      </c>
      <c r="R78" s="187">
        <v>3145</v>
      </c>
      <c r="S78" s="181">
        <v>2950</v>
      </c>
      <c r="T78" s="187">
        <v>8476</v>
      </c>
      <c r="U78" s="181">
        <v>8168</v>
      </c>
      <c r="V78" s="187">
        <v>11621</v>
      </c>
      <c r="W78" s="181">
        <v>11118</v>
      </c>
      <c r="X78" s="187">
        <v>22739</v>
      </c>
      <c r="Y78" s="187">
        <v>6095</v>
      </c>
      <c r="Z78" s="181">
        <v>16644</v>
      </c>
      <c r="AA78" s="182"/>
    </row>
    <row r="79" spans="1:27">
      <c r="A79" s="183">
        <v>5</v>
      </c>
      <c r="B79" s="159">
        <v>3</v>
      </c>
      <c r="C79" s="159">
        <v>3</v>
      </c>
      <c r="D79" s="189">
        <v>374012</v>
      </c>
      <c r="E79" s="190" t="s">
        <v>75</v>
      </c>
      <c r="F79" s="186">
        <v>10679</v>
      </c>
      <c r="G79" s="187">
        <v>1603</v>
      </c>
      <c r="H79" s="187">
        <v>1584</v>
      </c>
      <c r="I79" s="187">
        <v>1934</v>
      </c>
      <c r="J79" s="187">
        <v>1918</v>
      </c>
      <c r="K79" s="187">
        <v>1998</v>
      </c>
      <c r="L79" s="181">
        <v>1642</v>
      </c>
      <c r="M79" s="187">
        <v>3187</v>
      </c>
      <c r="N79" s="187">
        <v>5121</v>
      </c>
      <c r="O79" s="181">
        <v>5558</v>
      </c>
      <c r="P79" s="187">
        <v>5431</v>
      </c>
      <c r="Q79" s="181">
        <v>5248</v>
      </c>
      <c r="R79" s="187">
        <v>948</v>
      </c>
      <c r="S79" s="181">
        <v>986</v>
      </c>
      <c r="T79" s="187">
        <v>2874</v>
      </c>
      <c r="U79" s="181">
        <v>2684</v>
      </c>
      <c r="V79" s="187">
        <v>3822</v>
      </c>
      <c r="W79" s="181">
        <v>3670</v>
      </c>
      <c r="X79" s="187">
        <v>7492</v>
      </c>
      <c r="Y79" s="187">
        <v>1934</v>
      </c>
      <c r="Z79" s="181">
        <v>5558</v>
      </c>
      <c r="AA79" s="182"/>
    </row>
    <row r="80" spans="1:27">
      <c r="A80" s="183">
        <v>6</v>
      </c>
      <c r="B80" s="159">
        <v>4</v>
      </c>
      <c r="C80" s="159">
        <v>3</v>
      </c>
      <c r="D80" s="189">
        <v>374036</v>
      </c>
      <c r="E80" s="190" t="s">
        <v>76</v>
      </c>
      <c r="F80" s="186">
        <v>4161</v>
      </c>
      <c r="G80" s="187">
        <v>602</v>
      </c>
      <c r="H80" s="187">
        <v>612</v>
      </c>
      <c r="I80" s="187">
        <v>774</v>
      </c>
      <c r="J80" s="187">
        <v>774</v>
      </c>
      <c r="K80" s="187">
        <v>777</v>
      </c>
      <c r="L80" s="181">
        <v>622</v>
      </c>
      <c r="M80" s="187">
        <v>1214</v>
      </c>
      <c r="N80" s="187">
        <v>1988</v>
      </c>
      <c r="O80" s="181">
        <v>2173</v>
      </c>
      <c r="P80" s="187">
        <v>2137</v>
      </c>
      <c r="Q80" s="181">
        <v>2024</v>
      </c>
      <c r="R80" s="187">
        <v>403</v>
      </c>
      <c r="S80" s="181">
        <v>371</v>
      </c>
      <c r="T80" s="187">
        <v>1112</v>
      </c>
      <c r="U80" s="181">
        <v>1061</v>
      </c>
      <c r="V80" s="187">
        <v>1515</v>
      </c>
      <c r="W80" s="181">
        <v>1432</v>
      </c>
      <c r="X80" s="187">
        <v>2947</v>
      </c>
      <c r="Y80" s="187">
        <v>774</v>
      </c>
      <c r="Z80" s="181">
        <v>2173</v>
      </c>
      <c r="AA80" s="182"/>
    </row>
    <row r="81" spans="1:27">
      <c r="A81" s="183">
        <v>6</v>
      </c>
      <c r="B81" s="159">
        <v>4</v>
      </c>
      <c r="C81" s="159">
        <v>3</v>
      </c>
      <c r="D81" s="189">
        <v>374048</v>
      </c>
      <c r="E81" s="190" t="s">
        <v>77</v>
      </c>
      <c r="F81" s="186">
        <v>4881</v>
      </c>
      <c r="G81" s="187">
        <v>671</v>
      </c>
      <c r="H81" s="187">
        <v>744</v>
      </c>
      <c r="I81" s="187">
        <v>893</v>
      </c>
      <c r="J81" s="187">
        <v>887</v>
      </c>
      <c r="K81" s="187">
        <v>923</v>
      </c>
      <c r="L81" s="181">
        <v>763</v>
      </c>
      <c r="M81" s="187">
        <v>1415</v>
      </c>
      <c r="N81" s="187">
        <v>2308</v>
      </c>
      <c r="O81" s="181">
        <v>2573</v>
      </c>
      <c r="P81" s="187">
        <v>2517</v>
      </c>
      <c r="Q81" s="181">
        <v>2364</v>
      </c>
      <c r="R81" s="187">
        <v>466</v>
      </c>
      <c r="S81" s="181">
        <v>427</v>
      </c>
      <c r="T81" s="187">
        <v>1302</v>
      </c>
      <c r="U81" s="181">
        <v>1271</v>
      </c>
      <c r="V81" s="187">
        <v>1768</v>
      </c>
      <c r="W81" s="181">
        <v>1698</v>
      </c>
      <c r="X81" s="187">
        <v>3466</v>
      </c>
      <c r="Y81" s="187">
        <v>893</v>
      </c>
      <c r="Z81" s="181">
        <v>2573</v>
      </c>
      <c r="AA81" s="182"/>
    </row>
    <row r="82" spans="1:27">
      <c r="A82" s="183">
        <v>6</v>
      </c>
      <c r="B82" s="159">
        <v>4</v>
      </c>
      <c r="C82" s="159">
        <v>3</v>
      </c>
      <c r="D82" s="189">
        <v>374052</v>
      </c>
      <c r="E82" s="190" t="s">
        <v>78</v>
      </c>
      <c r="F82" s="186">
        <v>4270</v>
      </c>
      <c r="G82" s="187">
        <v>643</v>
      </c>
      <c r="H82" s="187">
        <v>593</v>
      </c>
      <c r="I82" s="187">
        <v>762</v>
      </c>
      <c r="J82" s="187">
        <v>818</v>
      </c>
      <c r="K82" s="187">
        <v>851</v>
      </c>
      <c r="L82" s="181">
        <v>603</v>
      </c>
      <c r="M82" s="187">
        <v>1236</v>
      </c>
      <c r="N82" s="187">
        <v>1998</v>
      </c>
      <c r="O82" s="181">
        <v>2272</v>
      </c>
      <c r="P82" s="187">
        <v>2237</v>
      </c>
      <c r="Q82" s="181">
        <v>2033</v>
      </c>
      <c r="R82" s="187">
        <v>409</v>
      </c>
      <c r="S82" s="181">
        <v>353</v>
      </c>
      <c r="T82" s="187">
        <v>1191</v>
      </c>
      <c r="U82" s="181">
        <v>1081</v>
      </c>
      <c r="V82" s="187">
        <v>1600</v>
      </c>
      <c r="W82" s="181">
        <v>1434</v>
      </c>
      <c r="X82" s="187">
        <v>3034</v>
      </c>
      <c r="Y82" s="187">
        <v>762</v>
      </c>
      <c r="Z82" s="181">
        <v>2272</v>
      </c>
      <c r="AA82" s="182"/>
    </row>
    <row r="83" spans="1:27">
      <c r="A83" s="183">
        <v>3</v>
      </c>
      <c r="B83" s="159">
        <v>4</v>
      </c>
      <c r="C83" s="159">
        <v>2</v>
      </c>
      <c r="D83" s="189">
        <v>378000</v>
      </c>
      <c r="E83" s="190" t="s">
        <v>262</v>
      </c>
      <c r="F83" s="186">
        <v>10856</v>
      </c>
      <c r="G83" s="187">
        <v>1548</v>
      </c>
      <c r="H83" s="187">
        <v>1585</v>
      </c>
      <c r="I83" s="187">
        <v>2090</v>
      </c>
      <c r="J83" s="187">
        <v>2039</v>
      </c>
      <c r="K83" s="187">
        <v>2075</v>
      </c>
      <c r="L83" s="181">
        <v>1519</v>
      </c>
      <c r="M83" s="187">
        <v>3133</v>
      </c>
      <c r="N83" s="187">
        <v>5223</v>
      </c>
      <c r="O83" s="181">
        <v>5633</v>
      </c>
      <c r="P83" s="187">
        <v>5548</v>
      </c>
      <c r="Q83" s="181">
        <v>5308</v>
      </c>
      <c r="R83" s="187">
        <v>1093</v>
      </c>
      <c r="S83" s="181">
        <v>997</v>
      </c>
      <c r="T83" s="187">
        <v>2850</v>
      </c>
      <c r="U83" s="181">
        <v>2783</v>
      </c>
      <c r="V83" s="187">
        <v>3943</v>
      </c>
      <c r="W83" s="181">
        <v>3780</v>
      </c>
      <c r="X83" s="187">
        <v>7723</v>
      </c>
      <c r="Y83" s="187">
        <v>2090</v>
      </c>
      <c r="Z83" s="181">
        <v>5633</v>
      </c>
      <c r="AA83" s="182"/>
    </row>
    <row r="84" spans="1:27">
      <c r="A84" s="183">
        <v>9</v>
      </c>
      <c r="B84" s="159">
        <v>3</v>
      </c>
      <c r="C84" s="159">
        <v>4</v>
      </c>
      <c r="D84" s="189">
        <v>378004</v>
      </c>
      <c r="E84" s="190" t="s">
        <v>79</v>
      </c>
      <c r="F84" s="186">
        <v>21736</v>
      </c>
      <c r="G84" s="187">
        <v>2971</v>
      </c>
      <c r="H84" s="187">
        <v>3059</v>
      </c>
      <c r="I84" s="187">
        <v>4112</v>
      </c>
      <c r="J84" s="187">
        <v>4093</v>
      </c>
      <c r="K84" s="187">
        <v>4312</v>
      </c>
      <c r="L84" s="181">
        <v>3189</v>
      </c>
      <c r="M84" s="187">
        <v>6030</v>
      </c>
      <c r="N84" s="187">
        <v>10142</v>
      </c>
      <c r="O84" s="181">
        <v>11594</v>
      </c>
      <c r="P84" s="187">
        <v>11242</v>
      </c>
      <c r="Q84" s="181">
        <v>10494</v>
      </c>
      <c r="R84" s="187">
        <v>2107</v>
      </c>
      <c r="S84" s="181">
        <v>2005</v>
      </c>
      <c r="T84" s="187">
        <v>6091</v>
      </c>
      <c r="U84" s="181">
        <v>5503</v>
      </c>
      <c r="V84" s="187">
        <v>8198</v>
      </c>
      <c r="W84" s="181">
        <v>7508</v>
      </c>
      <c r="X84" s="187">
        <v>15706</v>
      </c>
      <c r="Y84" s="187">
        <v>4112</v>
      </c>
      <c r="Z84" s="181">
        <v>11594</v>
      </c>
      <c r="AA84" s="182"/>
    </row>
    <row r="85" spans="1:27">
      <c r="A85" s="183">
        <v>6</v>
      </c>
      <c r="B85" s="159">
        <v>4</v>
      </c>
      <c r="C85" s="159">
        <v>3</v>
      </c>
      <c r="D85" s="189">
        <v>378016</v>
      </c>
      <c r="E85" s="190" t="s">
        <v>80</v>
      </c>
      <c r="F85" s="186">
        <v>5307</v>
      </c>
      <c r="G85" s="187">
        <v>727</v>
      </c>
      <c r="H85" s="187">
        <v>825</v>
      </c>
      <c r="I85" s="187">
        <v>996</v>
      </c>
      <c r="J85" s="187">
        <v>915</v>
      </c>
      <c r="K85" s="187">
        <v>1051</v>
      </c>
      <c r="L85" s="181">
        <v>793</v>
      </c>
      <c r="M85" s="187">
        <v>1552</v>
      </c>
      <c r="N85" s="187">
        <v>2548</v>
      </c>
      <c r="O85" s="181">
        <v>2759</v>
      </c>
      <c r="P85" s="187">
        <v>2757</v>
      </c>
      <c r="Q85" s="181">
        <v>2550</v>
      </c>
      <c r="R85" s="187">
        <v>513</v>
      </c>
      <c r="S85" s="181">
        <v>483</v>
      </c>
      <c r="T85" s="187">
        <v>1452</v>
      </c>
      <c r="U85" s="181">
        <v>1307</v>
      </c>
      <c r="V85" s="187">
        <v>1965</v>
      </c>
      <c r="W85" s="181">
        <v>1790</v>
      </c>
      <c r="X85" s="187">
        <v>3755</v>
      </c>
      <c r="Y85" s="187">
        <v>996</v>
      </c>
      <c r="Z85" s="181">
        <v>2759</v>
      </c>
      <c r="AA85" s="182"/>
    </row>
    <row r="86" spans="1:27">
      <c r="A86" s="183">
        <v>6</v>
      </c>
      <c r="B86" s="159">
        <v>4</v>
      </c>
      <c r="C86" s="159">
        <v>3</v>
      </c>
      <c r="D86" s="189">
        <v>378024</v>
      </c>
      <c r="E86" s="190" t="s">
        <v>81</v>
      </c>
      <c r="F86" s="186">
        <v>5571</v>
      </c>
      <c r="G86" s="187">
        <v>758</v>
      </c>
      <c r="H86" s="187">
        <v>784</v>
      </c>
      <c r="I86" s="187">
        <v>1071</v>
      </c>
      <c r="J86" s="187">
        <v>1041</v>
      </c>
      <c r="K86" s="187">
        <v>1054</v>
      </c>
      <c r="L86" s="181">
        <v>863</v>
      </c>
      <c r="M86" s="187">
        <v>1542</v>
      </c>
      <c r="N86" s="187">
        <v>2613</v>
      </c>
      <c r="O86" s="181">
        <v>2958</v>
      </c>
      <c r="P86" s="187">
        <v>2863</v>
      </c>
      <c r="Q86" s="181">
        <v>2708</v>
      </c>
      <c r="R86" s="187">
        <v>538</v>
      </c>
      <c r="S86" s="181">
        <v>533</v>
      </c>
      <c r="T86" s="187">
        <v>1542</v>
      </c>
      <c r="U86" s="181">
        <v>1416</v>
      </c>
      <c r="V86" s="187">
        <v>2080</v>
      </c>
      <c r="W86" s="181">
        <v>1949</v>
      </c>
      <c r="X86" s="187">
        <v>4029</v>
      </c>
      <c r="Y86" s="187">
        <v>1071</v>
      </c>
      <c r="Z86" s="181">
        <v>2958</v>
      </c>
      <c r="AA86" s="182"/>
    </row>
    <row r="87" spans="1:27">
      <c r="A87" s="183">
        <v>6</v>
      </c>
      <c r="B87" s="159">
        <v>4</v>
      </c>
      <c r="C87" s="159">
        <v>3</v>
      </c>
      <c r="D87" s="189">
        <v>378028</v>
      </c>
      <c r="E87" s="190" t="s">
        <v>82</v>
      </c>
      <c r="F87" s="186">
        <v>5943</v>
      </c>
      <c r="G87" s="187">
        <v>796</v>
      </c>
      <c r="H87" s="187">
        <v>883</v>
      </c>
      <c r="I87" s="187">
        <v>1145</v>
      </c>
      <c r="J87" s="187">
        <v>1139</v>
      </c>
      <c r="K87" s="187">
        <v>1144</v>
      </c>
      <c r="L87" s="181">
        <v>836</v>
      </c>
      <c r="M87" s="187">
        <v>1679</v>
      </c>
      <c r="N87" s="187">
        <v>2824</v>
      </c>
      <c r="O87" s="181">
        <v>3119</v>
      </c>
      <c r="P87" s="187">
        <v>3119</v>
      </c>
      <c r="Q87" s="181">
        <v>2824</v>
      </c>
      <c r="R87" s="187">
        <v>583</v>
      </c>
      <c r="S87" s="181">
        <v>562</v>
      </c>
      <c r="T87" s="187">
        <v>1700</v>
      </c>
      <c r="U87" s="181">
        <v>1419</v>
      </c>
      <c r="V87" s="187">
        <v>2283</v>
      </c>
      <c r="W87" s="181">
        <v>1981</v>
      </c>
      <c r="X87" s="187">
        <v>4264</v>
      </c>
      <c r="Y87" s="187">
        <v>1145</v>
      </c>
      <c r="Z87" s="181">
        <v>3119</v>
      </c>
      <c r="AA87" s="182"/>
    </row>
    <row r="88" spans="1:27">
      <c r="A88" s="183">
        <v>6</v>
      </c>
      <c r="B88" s="159">
        <v>4</v>
      </c>
      <c r="C88" s="159">
        <v>3</v>
      </c>
      <c r="D88" s="189">
        <v>378032</v>
      </c>
      <c r="E88" s="190" t="s">
        <v>83</v>
      </c>
      <c r="F88" s="186">
        <v>6501</v>
      </c>
      <c r="G88" s="187">
        <v>940</v>
      </c>
      <c r="H88" s="187">
        <v>1007</v>
      </c>
      <c r="I88" s="187">
        <v>1260</v>
      </c>
      <c r="J88" s="187">
        <v>1183</v>
      </c>
      <c r="K88" s="187">
        <v>1218</v>
      </c>
      <c r="L88" s="181">
        <v>893</v>
      </c>
      <c r="M88" s="187">
        <v>1947</v>
      </c>
      <c r="N88" s="187">
        <v>3207</v>
      </c>
      <c r="O88" s="181">
        <v>3294</v>
      </c>
      <c r="P88" s="187">
        <v>3414</v>
      </c>
      <c r="Q88" s="181">
        <v>3087</v>
      </c>
      <c r="R88" s="187">
        <v>667</v>
      </c>
      <c r="S88" s="181">
        <v>593</v>
      </c>
      <c r="T88" s="187">
        <v>1733</v>
      </c>
      <c r="U88" s="181">
        <v>1561</v>
      </c>
      <c r="V88" s="187">
        <v>2400</v>
      </c>
      <c r="W88" s="181">
        <v>2154</v>
      </c>
      <c r="X88" s="187">
        <v>4554</v>
      </c>
      <c r="Y88" s="187">
        <v>1260</v>
      </c>
      <c r="Z88" s="181">
        <v>3294</v>
      </c>
      <c r="AA88" s="182"/>
    </row>
    <row r="89" spans="1:27">
      <c r="A89" s="183">
        <v>3</v>
      </c>
      <c r="B89" s="159">
        <v>4</v>
      </c>
      <c r="C89" s="159">
        <v>2</v>
      </c>
      <c r="D89" s="189">
        <v>382000</v>
      </c>
      <c r="E89" s="190" t="s">
        <v>263</v>
      </c>
      <c r="F89" s="186">
        <v>30137</v>
      </c>
      <c r="G89" s="187">
        <v>4069</v>
      </c>
      <c r="H89" s="187">
        <v>4405</v>
      </c>
      <c r="I89" s="187">
        <v>5689</v>
      </c>
      <c r="J89" s="187">
        <v>5718</v>
      </c>
      <c r="K89" s="187">
        <v>5887</v>
      </c>
      <c r="L89" s="181">
        <v>4369</v>
      </c>
      <c r="M89" s="187">
        <v>8474</v>
      </c>
      <c r="N89" s="187">
        <v>14163</v>
      </c>
      <c r="O89" s="181">
        <v>15974</v>
      </c>
      <c r="P89" s="187">
        <v>15516</v>
      </c>
      <c r="Q89" s="181">
        <v>14621</v>
      </c>
      <c r="R89" s="187">
        <v>2925</v>
      </c>
      <c r="S89" s="181">
        <v>2764</v>
      </c>
      <c r="T89" s="187">
        <v>8232</v>
      </c>
      <c r="U89" s="181">
        <v>7742</v>
      </c>
      <c r="V89" s="187">
        <v>11157</v>
      </c>
      <c r="W89" s="181">
        <v>10506</v>
      </c>
      <c r="X89" s="187">
        <v>21663</v>
      </c>
      <c r="Y89" s="187">
        <v>5689</v>
      </c>
      <c r="Z89" s="181">
        <v>15974</v>
      </c>
      <c r="AA89" s="182"/>
    </row>
    <row r="90" spans="1:27">
      <c r="A90" s="183">
        <v>6</v>
      </c>
      <c r="B90" s="159">
        <v>4</v>
      </c>
      <c r="C90" s="159">
        <v>3</v>
      </c>
      <c r="D90" s="189">
        <v>382008</v>
      </c>
      <c r="E90" s="190" t="s">
        <v>84</v>
      </c>
      <c r="F90" s="186">
        <v>4821</v>
      </c>
      <c r="G90" s="187">
        <v>587</v>
      </c>
      <c r="H90" s="187">
        <v>577</v>
      </c>
      <c r="I90" s="187">
        <v>838</v>
      </c>
      <c r="J90" s="187">
        <v>890</v>
      </c>
      <c r="K90" s="187">
        <v>1003</v>
      </c>
      <c r="L90" s="181">
        <v>926</v>
      </c>
      <c r="M90" s="187">
        <v>1164</v>
      </c>
      <c r="N90" s="187">
        <v>2002</v>
      </c>
      <c r="O90" s="181">
        <v>2819</v>
      </c>
      <c r="P90" s="187">
        <v>2562</v>
      </c>
      <c r="Q90" s="181">
        <v>2259</v>
      </c>
      <c r="R90" s="187">
        <v>426</v>
      </c>
      <c r="S90" s="181">
        <v>412</v>
      </c>
      <c r="T90" s="187">
        <v>1515</v>
      </c>
      <c r="U90" s="181">
        <v>1304</v>
      </c>
      <c r="V90" s="187">
        <v>1941</v>
      </c>
      <c r="W90" s="181">
        <v>1716</v>
      </c>
      <c r="X90" s="187">
        <v>3657</v>
      </c>
      <c r="Y90" s="187">
        <v>838</v>
      </c>
      <c r="Z90" s="181">
        <v>2819</v>
      </c>
      <c r="AA90" s="182"/>
    </row>
    <row r="91" spans="1:27">
      <c r="A91" s="183">
        <v>6</v>
      </c>
      <c r="B91" s="159">
        <v>4</v>
      </c>
      <c r="C91" s="159">
        <v>3</v>
      </c>
      <c r="D91" s="189">
        <v>382012</v>
      </c>
      <c r="E91" s="190" t="s">
        <v>85</v>
      </c>
      <c r="F91" s="186">
        <v>9694</v>
      </c>
      <c r="G91" s="187">
        <v>1358</v>
      </c>
      <c r="H91" s="187">
        <v>1468</v>
      </c>
      <c r="I91" s="187">
        <v>1785</v>
      </c>
      <c r="J91" s="187">
        <v>1790</v>
      </c>
      <c r="K91" s="187">
        <v>1804</v>
      </c>
      <c r="L91" s="181">
        <v>1489</v>
      </c>
      <c r="M91" s="187">
        <v>2826</v>
      </c>
      <c r="N91" s="187">
        <v>4611</v>
      </c>
      <c r="O91" s="181">
        <v>5083</v>
      </c>
      <c r="P91" s="187">
        <v>5070</v>
      </c>
      <c r="Q91" s="181">
        <v>4624</v>
      </c>
      <c r="R91" s="187">
        <v>933</v>
      </c>
      <c r="S91" s="181">
        <v>852</v>
      </c>
      <c r="T91" s="187">
        <v>2672</v>
      </c>
      <c r="U91" s="181">
        <v>2411</v>
      </c>
      <c r="V91" s="187">
        <v>3605</v>
      </c>
      <c r="W91" s="181">
        <v>3263</v>
      </c>
      <c r="X91" s="187">
        <v>6868</v>
      </c>
      <c r="Y91" s="187">
        <v>1785</v>
      </c>
      <c r="Z91" s="181">
        <v>5083</v>
      </c>
      <c r="AA91" s="182"/>
    </row>
    <row r="92" spans="1:27">
      <c r="A92" s="183">
        <v>6</v>
      </c>
      <c r="B92" s="159">
        <v>4</v>
      </c>
      <c r="C92" s="159">
        <v>3</v>
      </c>
      <c r="D92" s="189">
        <v>382020</v>
      </c>
      <c r="E92" s="190" t="s">
        <v>86</v>
      </c>
      <c r="F92" s="186">
        <v>10253</v>
      </c>
      <c r="G92" s="187">
        <v>1478</v>
      </c>
      <c r="H92" s="187">
        <v>1439</v>
      </c>
      <c r="I92" s="187">
        <v>2000</v>
      </c>
      <c r="J92" s="187">
        <v>1930</v>
      </c>
      <c r="K92" s="187">
        <v>1969</v>
      </c>
      <c r="L92" s="181">
        <v>1437</v>
      </c>
      <c r="M92" s="187">
        <v>2917</v>
      </c>
      <c r="N92" s="187">
        <v>4917</v>
      </c>
      <c r="O92" s="181">
        <v>5336</v>
      </c>
      <c r="P92" s="187">
        <v>5270</v>
      </c>
      <c r="Q92" s="181">
        <v>4983</v>
      </c>
      <c r="R92" s="187">
        <v>1018</v>
      </c>
      <c r="S92" s="181">
        <v>982</v>
      </c>
      <c r="T92" s="187">
        <v>2771</v>
      </c>
      <c r="U92" s="181">
        <v>2565</v>
      </c>
      <c r="V92" s="187">
        <v>3789</v>
      </c>
      <c r="W92" s="181">
        <v>3547</v>
      </c>
      <c r="X92" s="187">
        <v>7336</v>
      </c>
      <c r="Y92" s="187">
        <v>2000</v>
      </c>
      <c r="Z92" s="181">
        <v>5336</v>
      </c>
      <c r="AA92" s="182"/>
    </row>
    <row r="93" spans="1:27">
      <c r="A93" s="183">
        <v>6</v>
      </c>
      <c r="B93" s="159">
        <v>4</v>
      </c>
      <c r="C93" s="159">
        <v>3</v>
      </c>
      <c r="D93" s="189">
        <v>382024</v>
      </c>
      <c r="E93" s="190" t="s">
        <v>87</v>
      </c>
      <c r="F93" s="186">
        <v>8330</v>
      </c>
      <c r="G93" s="187">
        <v>1106</v>
      </c>
      <c r="H93" s="187">
        <v>1152</v>
      </c>
      <c r="I93" s="187">
        <v>1517</v>
      </c>
      <c r="J93" s="187">
        <v>1562</v>
      </c>
      <c r="K93" s="187">
        <v>1720</v>
      </c>
      <c r="L93" s="181">
        <v>1273</v>
      </c>
      <c r="M93" s="187">
        <v>2258</v>
      </c>
      <c r="N93" s="187">
        <v>3775</v>
      </c>
      <c r="O93" s="181">
        <v>4555</v>
      </c>
      <c r="P93" s="187">
        <v>4249</v>
      </c>
      <c r="Q93" s="181">
        <v>4081</v>
      </c>
      <c r="R93" s="187">
        <v>797</v>
      </c>
      <c r="S93" s="181">
        <v>720</v>
      </c>
      <c r="T93" s="187">
        <v>2326</v>
      </c>
      <c r="U93" s="181">
        <v>2229</v>
      </c>
      <c r="V93" s="187">
        <v>3123</v>
      </c>
      <c r="W93" s="181">
        <v>2949</v>
      </c>
      <c r="X93" s="187">
        <v>6072</v>
      </c>
      <c r="Y93" s="187">
        <v>1517</v>
      </c>
      <c r="Z93" s="181">
        <v>4555</v>
      </c>
      <c r="AA93" s="182"/>
    </row>
    <row r="94" spans="1:27">
      <c r="A94" s="183">
        <v>6</v>
      </c>
      <c r="B94" s="159">
        <v>4</v>
      </c>
      <c r="C94" s="159">
        <v>3</v>
      </c>
      <c r="D94" s="189">
        <v>382028</v>
      </c>
      <c r="E94" s="190" t="s">
        <v>88</v>
      </c>
      <c r="F94" s="186">
        <v>6504</v>
      </c>
      <c r="G94" s="187">
        <v>848</v>
      </c>
      <c r="H94" s="187">
        <v>982</v>
      </c>
      <c r="I94" s="187">
        <v>1246</v>
      </c>
      <c r="J94" s="187">
        <v>1266</v>
      </c>
      <c r="K94" s="187">
        <v>1219</v>
      </c>
      <c r="L94" s="181">
        <v>943</v>
      </c>
      <c r="M94" s="187">
        <v>1830</v>
      </c>
      <c r="N94" s="187">
        <v>3076</v>
      </c>
      <c r="O94" s="181">
        <v>3428</v>
      </c>
      <c r="P94" s="187">
        <v>3425</v>
      </c>
      <c r="Q94" s="181">
        <v>3079</v>
      </c>
      <c r="R94" s="187">
        <v>642</v>
      </c>
      <c r="S94" s="181">
        <v>604</v>
      </c>
      <c r="T94" s="187">
        <v>1797</v>
      </c>
      <c r="U94" s="181">
        <v>1631</v>
      </c>
      <c r="V94" s="187">
        <v>2439</v>
      </c>
      <c r="W94" s="181">
        <v>2235</v>
      </c>
      <c r="X94" s="187">
        <v>4674</v>
      </c>
      <c r="Y94" s="187">
        <v>1246</v>
      </c>
      <c r="Z94" s="181">
        <v>3428</v>
      </c>
      <c r="AA94" s="182"/>
    </row>
    <row r="95" spans="1:27">
      <c r="A95" s="183">
        <v>5</v>
      </c>
      <c r="B95" s="159">
        <v>3</v>
      </c>
      <c r="C95" s="159">
        <v>3</v>
      </c>
      <c r="D95" s="189">
        <v>382032</v>
      </c>
      <c r="E95" s="190" t="s">
        <v>89</v>
      </c>
      <c r="F95" s="186">
        <v>5142</v>
      </c>
      <c r="G95" s="187">
        <v>740</v>
      </c>
      <c r="H95" s="187">
        <v>783</v>
      </c>
      <c r="I95" s="187">
        <v>1027</v>
      </c>
      <c r="J95" s="187">
        <v>1004</v>
      </c>
      <c r="K95" s="187">
        <v>941</v>
      </c>
      <c r="L95" s="181">
        <v>647</v>
      </c>
      <c r="M95" s="187">
        <v>1523</v>
      </c>
      <c r="N95" s="187">
        <v>2550</v>
      </c>
      <c r="O95" s="181">
        <v>2592</v>
      </c>
      <c r="P95" s="187">
        <v>2718</v>
      </c>
      <c r="Q95" s="181">
        <v>2424</v>
      </c>
      <c r="R95" s="187">
        <v>544</v>
      </c>
      <c r="S95" s="181">
        <v>483</v>
      </c>
      <c r="T95" s="187">
        <v>1347</v>
      </c>
      <c r="U95" s="181">
        <v>1245</v>
      </c>
      <c r="V95" s="187">
        <v>1891</v>
      </c>
      <c r="W95" s="181">
        <v>1728</v>
      </c>
      <c r="X95" s="187">
        <v>3619</v>
      </c>
      <c r="Y95" s="187">
        <v>1027</v>
      </c>
      <c r="Z95" s="181">
        <v>2592</v>
      </c>
      <c r="AA95" s="182"/>
    </row>
    <row r="96" spans="1:27">
      <c r="A96" s="183">
        <v>6</v>
      </c>
      <c r="B96" s="159">
        <v>4</v>
      </c>
      <c r="C96" s="159">
        <v>3</v>
      </c>
      <c r="D96" s="189">
        <v>382044</v>
      </c>
      <c r="E96" s="190" t="s">
        <v>90</v>
      </c>
      <c r="F96" s="186">
        <v>8120</v>
      </c>
      <c r="G96" s="187">
        <v>1093</v>
      </c>
      <c r="H96" s="187">
        <v>1253</v>
      </c>
      <c r="I96" s="187">
        <v>1602</v>
      </c>
      <c r="J96" s="187">
        <v>1498</v>
      </c>
      <c r="K96" s="187">
        <v>1530</v>
      </c>
      <c r="L96" s="181">
        <v>1144</v>
      </c>
      <c r="M96" s="187">
        <v>2346</v>
      </c>
      <c r="N96" s="187">
        <v>3948</v>
      </c>
      <c r="O96" s="181">
        <v>4172</v>
      </c>
      <c r="P96" s="187">
        <v>4239</v>
      </c>
      <c r="Q96" s="181">
        <v>3881</v>
      </c>
      <c r="R96" s="187">
        <v>873</v>
      </c>
      <c r="S96" s="181">
        <v>729</v>
      </c>
      <c r="T96" s="187">
        <v>2155</v>
      </c>
      <c r="U96" s="181">
        <v>2017</v>
      </c>
      <c r="V96" s="187">
        <v>3028</v>
      </c>
      <c r="W96" s="181">
        <v>2746</v>
      </c>
      <c r="X96" s="187">
        <v>5774</v>
      </c>
      <c r="Y96" s="187">
        <v>1602</v>
      </c>
      <c r="Z96" s="181">
        <v>4172</v>
      </c>
      <c r="AA96" s="182"/>
    </row>
    <row r="97" spans="1:27">
      <c r="A97" s="183">
        <v>6</v>
      </c>
      <c r="B97" s="159">
        <v>4</v>
      </c>
      <c r="C97" s="159">
        <v>3</v>
      </c>
      <c r="D97" s="189">
        <v>382048</v>
      </c>
      <c r="E97" s="190" t="s">
        <v>91</v>
      </c>
      <c r="F97" s="186">
        <v>5250</v>
      </c>
      <c r="G97" s="187">
        <v>653</v>
      </c>
      <c r="H97" s="187">
        <v>736</v>
      </c>
      <c r="I97" s="187">
        <v>965</v>
      </c>
      <c r="J97" s="187">
        <v>1088</v>
      </c>
      <c r="K97" s="187">
        <v>1015</v>
      </c>
      <c r="L97" s="181">
        <v>793</v>
      </c>
      <c r="M97" s="187">
        <v>1389</v>
      </c>
      <c r="N97" s="187">
        <v>2354</v>
      </c>
      <c r="O97" s="181">
        <v>2896</v>
      </c>
      <c r="P97" s="187">
        <v>2800</v>
      </c>
      <c r="Q97" s="181">
        <v>2450</v>
      </c>
      <c r="R97" s="187">
        <v>522</v>
      </c>
      <c r="S97" s="181">
        <v>443</v>
      </c>
      <c r="T97" s="187">
        <v>1547</v>
      </c>
      <c r="U97" s="181">
        <v>1349</v>
      </c>
      <c r="V97" s="187">
        <v>2069</v>
      </c>
      <c r="W97" s="181">
        <v>1792</v>
      </c>
      <c r="X97" s="187">
        <v>3861</v>
      </c>
      <c r="Y97" s="187">
        <v>965</v>
      </c>
      <c r="Z97" s="181">
        <v>2896</v>
      </c>
      <c r="AA97" s="182"/>
    </row>
    <row r="98" spans="1:27">
      <c r="A98" s="183">
        <v>9</v>
      </c>
      <c r="B98" s="159">
        <v>3</v>
      </c>
      <c r="C98" s="159">
        <v>4</v>
      </c>
      <c r="D98" s="189">
        <v>382056</v>
      </c>
      <c r="E98" s="190" t="s">
        <v>92</v>
      </c>
      <c r="F98" s="186">
        <v>11579</v>
      </c>
      <c r="G98" s="187">
        <v>1630</v>
      </c>
      <c r="H98" s="187">
        <v>1739</v>
      </c>
      <c r="I98" s="187">
        <v>2190</v>
      </c>
      <c r="J98" s="187">
        <v>2171</v>
      </c>
      <c r="K98" s="187">
        <v>2204</v>
      </c>
      <c r="L98" s="181">
        <v>1645</v>
      </c>
      <c r="M98" s="187">
        <v>3369</v>
      </c>
      <c r="N98" s="187">
        <v>5559</v>
      </c>
      <c r="O98" s="181">
        <v>6020</v>
      </c>
      <c r="P98" s="187">
        <v>6064</v>
      </c>
      <c r="Q98" s="181">
        <v>5515</v>
      </c>
      <c r="R98" s="187">
        <v>1136</v>
      </c>
      <c r="S98" s="181">
        <v>1054</v>
      </c>
      <c r="T98" s="187">
        <v>3189</v>
      </c>
      <c r="U98" s="181">
        <v>2831</v>
      </c>
      <c r="V98" s="187">
        <v>4325</v>
      </c>
      <c r="W98" s="181">
        <v>3885</v>
      </c>
      <c r="X98" s="187">
        <v>8210</v>
      </c>
      <c r="Y98" s="187">
        <v>2190</v>
      </c>
      <c r="Z98" s="181">
        <v>6020</v>
      </c>
      <c r="AA98" s="182"/>
    </row>
    <row r="99" spans="1:27">
      <c r="A99" s="183">
        <v>4</v>
      </c>
      <c r="B99" s="159">
        <v>2</v>
      </c>
      <c r="C99" s="159">
        <v>3</v>
      </c>
      <c r="D99" s="189">
        <v>382060</v>
      </c>
      <c r="E99" s="190" t="s">
        <v>93</v>
      </c>
      <c r="F99" s="186">
        <v>8477</v>
      </c>
      <c r="G99" s="187">
        <v>1243</v>
      </c>
      <c r="H99" s="187">
        <v>1280</v>
      </c>
      <c r="I99" s="187">
        <v>1624</v>
      </c>
      <c r="J99" s="187">
        <v>1511</v>
      </c>
      <c r="K99" s="187">
        <v>1601</v>
      </c>
      <c r="L99" s="181">
        <v>1218</v>
      </c>
      <c r="M99" s="187">
        <v>2523</v>
      </c>
      <c r="N99" s="187">
        <v>4147</v>
      </c>
      <c r="O99" s="181">
        <v>4330</v>
      </c>
      <c r="P99" s="187">
        <v>4486</v>
      </c>
      <c r="Q99" s="181">
        <v>3991</v>
      </c>
      <c r="R99" s="187">
        <v>854</v>
      </c>
      <c r="S99" s="181">
        <v>770</v>
      </c>
      <c r="T99" s="187">
        <v>2339</v>
      </c>
      <c r="U99" s="181">
        <v>1991</v>
      </c>
      <c r="V99" s="187">
        <v>3193</v>
      </c>
      <c r="W99" s="181">
        <v>2761</v>
      </c>
      <c r="X99" s="187">
        <v>5954</v>
      </c>
      <c r="Y99" s="187">
        <v>1624</v>
      </c>
      <c r="Z99" s="181">
        <v>4330</v>
      </c>
      <c r="AA99" s="182"/>
    </row>
    <row r="100" spans="1:27">
      <c r="A100" s="183">
        <v>8</v>
      </c>
      <c r="B100" s="159">
        <v>2</v>
      </c>
      <c r="C100" s="159">
        <v>4</v>
      </c>
      <c r="D100" s="189">
        <v>382068</v>
      </c>
      <c r="E100" s="190" t="s">
        <v>94</v>
      </c>
      <c r="F100" s="186">
        <v>15617</v>
      </c>
      <c r="G100" s="187">
        <v>2245</v>
      </c>
      <c r="H100" s="187">
        <v>2315</v>
      </c>
      <c r="I100" s="187">
        <v>2917</v>
      </c>
      <c r="J100" s="187">
        <v>3001</v>
      </c>
      <c r="K100" s="187">
        <v>2935</v>
      </c>
      <c r="L100" s="181">
        <v>2204</v>
      </c>
      <c r="M100" s="187">
        <v>4560</v>
      </c>
      <c r="N100" s="187">
        <v>7477</v>
      </c>
      <c r="O100" s="181">
        <v>8140</v>
      </c>
      <c r="P100" s="187">
        <v>8127</v>
      </c>
      <c r="Q100" s="181">
        <v>7490</v>
      </c>
      <c r="R100" s="187">
        <v>1487</v>
      </c>
      <c r="S100" s="181">
        <v>1430</v>
      </c>
      <c r="T100" s="187">
        <v>4257</v>
      </c>
      <c r="U100" s="181">
        <v>3883</v>
      </c>
      <c r="V100" s="187">
        <v>5744</v>
      </c>
      <c r="W100" s="181">
        <v>5313</v>
      </c>
      <c r="X100" s="187">
        <v>11057</v>
      </c>
      <c r="Y100" s="187">
        <v>2917</v>
      </c>
      <c r="Z100" s="181">
        <v>8140</v>
      </c>
      <c r="AA100" s="182"/>
    </row>
    <row r="101" spans="1:27">
      <c r="A101" s="183">
        <v>2</v>
      </c>
      <c r="B101" s="159">
        <v>2</v>
      </c>
      <c r="C101" s="159">
        <v>1</v>
      </c>
      <c r="D101" s="184">
        <v>512000</v>
      </c>
      <c r="E101" s="188" t="s">
        <v>95</v>
      </c>
      <c r="F101" s="186">
        <v>22180</v>
      </c>
      <c r="G101" s="187">
        <v>3290</v>
      </c>
      <c r="H101" s="187">
        <v>3291</v>
      </c>
      <c r="I101" s="187">
        <v>4097</v>
      </c>
      <c r="J101" s="187">
        <v>4075</v>
      </c>
      <c r="K101" s="187">
        <v>4107</v>
      </c>
      <c r="L101" s="181">
        <v>3320</v>
      </c>
      <c r="M101" s="187">
        <v>6581</v>
      </c>
      <c r="N101" s="187">
        <v>10678</v>
      </c>
      <c r="O101" s="181">
        <v>11502</v>
      </c>
      <c r="P101" s="187">
        <v>11441</v>
      </c>
      <c r="Q101" s="181">
        <v>10739</v>
      </c>
      <c r="R101" s="187">
        <v>2148</v>
      </c>
      <c r="S101" s="181">
        <v>1949</v>
      </c>
      <c r="T101" s="187">
        <v>5914</v>
      </c>
      <c r="U101" s="181">
        <v>5588</v>
      </c>
      <c r="V101" s="187">
        <v>8062</v>
      </c>
      <c r="W101" s="181">
        <v>7537</v>
      </c>
      <c r="X101" s="187">
        <v>15599</v>
      </c>
      <c r="Y101" s="187">
        <v>4097</v>
      </c>
      <c r="Z101" s="181">
        <v>11502</v>
      </c>
      <c r="AA101" s="182"/>
    </row>
    <row r="102" spans="1:27">
      <c r="A102" s="183">
        <v>1</v>
      </c>
      <c r="B102" s="159">
        <v>1</v>
      </c>
      <c r="C102" s="159">
        <v>1</v>
      </c>
      <c r="D102" s="184">
        <v>513000</v>
      </c>
      <c r="E102" s="188" t="s">
        <v>96</v>
      </c>
      <c r="F102" s="186">
        <v>56325</v>
      </c>
      <c r="G102" s="187">
        <v>8607</v>
      </c>
      <c r="H102" s="187">
        <v>8671</v>
      </c>
      <c r="I102" s="187">
        <v>10363</v>
      </c>
      <c r="J102" s="187">
        <v>10313</v>
      </c>
      <c r="K102" s="187">
        <v>10284</v>
      </c>
      <c r="L102" s="181">
        <v>8087</v>
      </c>
      <c r="M102" s="187">
        <v>17278</v>
      </c>
      <c r="N102" s="187">
        <v>27641</v>
      </c>
      <c r="O102" s="181">
        <v>28684</v>
      </c>
      <c r="P102" s="187">
        <v>29210</v>
      </c>
      <c r="Q102" s="181">
        <v>27115</v>
      </c>
      <c r="R102" s="187">
        <v>5386</v>
      </c>
      <c r="S102" s="181">
        <v>4977</v>
      </c>
      <c r="T102" s="187">
        <v>15087</v>
      </c>
      <c r="U102" s="181">
        <v>13597</v>
      </c>
      <c r="V102" s="187">
        <v>20473</v>
      </c>
      <c r="W102" s="181">
        <v>18574</v>
      </c>
      <c r="X102" s="187">
        <v>39047</v>
      </c>
      <c r="Y102" s="187">
        <v>10363</v>
      </c>
      <c r="Z102" s="181">
        <v>28684</v>
      </c>
      <c r="AA102" s="182"/>
    </row>
    <row r="103" spans="1:27">
      <c r="A103" s="183">
        <v>2</v>
      </c>
      <c r="B103" s="159">
        <v>3</v>
      </c>
      <c r="C103" s="159">
        <v>1</v>
      </c>
      <c r="D103" s="184">
        <v>515000</v>
      </c>
      <c r="E103" s="188" t="s">
        <v>97</v>
      </c>
      <c r="F103" s="186">
        <v>59872</v>
      </c>
      <c r="G103" s="187">
        <v>8493</v>
      </c>
      <c r="H103" s="187">
        <v>8431</v>
      </c>
      <c r="I103" s="187">
        <v>10386</v>
      </c>
      <c r="J103" s="187">
        <v>10148</v>
      </c>
      <c r="K103" s="187">
        <v>9859</v>
      </c>
      <c r="L103" s="181">
        <v>12555</v>
      </c>
      <c r="M103" s="187">
        <v>16924</v>
      </c>
      <c r="N103" s="187">
        <v>27310</v>
      </c>
      <c r="O103" s="181">
        <v>32562</v>
      </c>
      <c r="P103" s="187">
        <v>30002</v>
      </c>
      <c r="Q103" s="181">
        <v>29870</v>
      </c>
      <c r="R103" s="187">
        <v>5319</v>
      </c>
      <c r="S103" s="181">
        <v>5067</v>
      </c>
      <c r="T103" s="187">
        <v>15909</v>
      </c>
      <c r="U103" s="181">
        <v>16653</v>
      </c>
      <c r="V103" s="187">
        <v>21228</v>
      </c>
      <c r="W103" s="181">
        <v>21720</v>
      </c>
      <c r="X103" s="187">
        <v>42948</v>
      </c>
      <c r="Y103" s="187">
        <v>10386</v>
      </c>
      <c r="Z103" s="181">
        <v>32562</v>
      </c>
      <c r="AA103" s="182"/>
    </row>
    <row r="104" spans="1:27">
      <c r="A104" s="183">
        <v>3</v>
      </c>
      <c r="B104" s="159">
        <v>4</v>
      </c>
      <c r="C104" s="159">
        <v>2</v>
      </c>
      <c r="D104" s="189">
        <v>554000</v>
      </c>
      <c r="E104" s="190" t="s">
        <v>264</v>
      </c>
      <c r="F104" s="186">
        <v>37078</v>
      </c>
      <c r="G104" s="187">
        <v>5506</v>
      </c>
      <c r="H104" s="187">
        <v>5482</v>
      </c>
      <c r="I104" s="187">
        <v>6663</v>
      </c>
      <c r="J104" s="187">
        <v>6825</v>
      </c>
      <c r="K104" s="187">
        <v>7163</v>
      </c>
      <c r="L104" s="181">
        <v>5439</v>
      </c>
      <c r="M104" s="187">
        <v>10988</v>
      </c>
      <c r="N104" s="187">
        <v>17651</v>
      </c>
      <c r="O104" s="181">
        <v>19427</v>
      </c>
      <c r="P104" s="187">
        <v>19104</v>
      </c>
      <c r="Q104" s="181">
        <v>17974</v>
      </c>
      <c r="R104" s="187">
        <v>3391</v>
      </c>
      <c r="S104" s="181">
        <v>3272</v>
      </c>
      <c r="T104" s="187">
        <v>10030</v>
      </c>
      <c r="U104" s="181">
        <v>9397</v>
      </c>
      <c r="V104" s="187">
        <v>13421</v>
      </c>
      <c r="W104" s="181">
        <v>12669</v>
      </c>
      <c r="X104" s="187">
        <v>26090</v>
      </c>
      <c r="Y104" s="187">
        <v>6663</v>
      </c>
      <c r="Z104" s="181">
        <v>19427</v>
      </c>
      <c r="AA104" s="182"/>
    </row>
    <row r="105" spans="1:27">
      <c r="A105" s="183">
        <v>6</v>
      </c>
      <c r="B105" s="159">
        <v>4</v>
      </c>
      <c r="C105" s="159">
        <v>3</v>
      </c>
      <c r="D105" s="189">
        <v>554004</v>
      </c>
      <c r="E105" s="190" t="s">
        <v>98</v>
      </c>
      <c r="F105" s="186">
        <v>8905</v>
      </c>
      <c r="G105" s="187">
        <v>1339</v>
      </c>
      <c r="H105" s="187">
        <v>1221</v>
      </c>
      <c r="I105" s="187">
        <v>1640</v>
      </c>
      <c r="J105" s="187">
        <v>1677</v>
      </c>
      <c r="K105" s="187">
        <v>1743</v>
      </c>
      <c r="L105" s="181">
        <v>1285</v>
      </c>
      <c r="M105" s="187">
        <v>2560</v>
      </c>
      <c r="N105" s="187">
        <v>4200</v>
      </c>
      <c r="O105" s="181">
        <v>4705</v>
      </c>
      <c r="P105" s="187">
        <v>4587</v>
      </c>
      <c r="Q105" s="181">
        <v>4318</v>
      </c>
      <c r="R105" s="187">
        <v>803</v>
      </c>
      <c r="S105" s="181">
        <v>837</v>
      </c>
      <c r="T105" s="187">
        <v>2468</v>
      </c>
      <c r="U105" s="181">
        <v>2237</v>
      </c>
      <c r="V105" s="187">
        <v>3271</v>
      </c>
      <c r="W105" s="181">
        <v>3074</v>
      </c>
      <c r="X105" s="187">
        <v>6345</v>
      </c>
      <c r="Y105" s="187">
        <v>1640</v>
      </c>
      <c r="Z105" s="181">
        <v>4705</v>
      </c>
      <c r="AA105" s="182"/>
    </row>
    <row r="106" spans="1:27">
      <c r="A106" s="183">
        <v>9</v>
      </c>
      <c r="B106" s="159">
        <v>3</v>
      </c>
      <c r="C106" s="159">
        <v>4</v>
      </c>
      <c r="D106" s="189">
        <v>554008</v>
      </c>
      <c r="E106" s="190" t="s">
        <v>99</v>
      </c>
      <c r="F106" s="186">
        <v>14509</v>
      </c>
      <c r="G106" s="187">
        <v>2162</v>
      </c>
      <c r="H106" s="187">
        <v>2076</v>
      </c>
      <c r="I106" s="187">
        <v>2668</v>
      </c>
      <c r="J106" s="187">
        <v>2704</v>
      </c>
      <c r="K106" s="187">
        <v>2788</v>
      </c>
      <c r="L106" s="181">
        <v>2111</v>
      </c>
      <c r="M106" s="187">
        <v>4238</v>
      </c>
      <c r="N106" s="187">
        <v>6906</v>
      </c>
      <c r="O106" s="181">
        <v>7603</v>
      </c>
      <c r="P106" s="187">
        <v>7474</v>
      </c>
      <c r="Q106" s="181">
        <v>7035</v>
      </c>
      <c r="R106" s="187">
        <v>1388</v>
      </c>
      <c r="S106" s="181">
        <v>1280</v>
      </c>
      <c r="T106" s="187">
        <v>3930</v>
      </c>
      <c r="U106" s="181">
        <v>3673</v>
      </c>
      <c r="V106" s="187">
        <v>5318</v>
      </c>
      <c r="W106" s="181">
        <v>4953</v>
      </c>
      <c r="X106" s="187">
        <v>10271</v>
      </c>
      <c r="Y106" s="187">
        <v>2668</v>
      </c>
      <c r="Z106" s="181">
        <v>7603</v>
      </c>
      <c r="AA106" s="182"/>
    </row>
    <row r="107" spans="1:27">
      <c r="A107" s="183">
        <v>6</v>
      </c>
      <c r="B107" s="159">
        <v>4</v>
      </c>
      <c r="C107" s="159">
        <v>3</v>
      </c>
      <c r="D107" s="189">
        <v>554012</v>
      </c>
      <c r="E107" s="190" t="s">
        <v>100</v>
      </c>
      <c r="F107" s="186">
        <v>8945</v>
      </c>
      <c r="G107" s="187">
        <v>1271</v>
      </c>
      <c r="H107" s="187">
        <v>1292</v>
      </c>
      <c r="I107" s="187">
        <v>1732</v>
      </c>
      <c r="J107" s="187">
        <v>1604</v>
      </c>
      <c r="K107" s="187">
        <v>1715</v>
      </c>
      <c r="L107" s="181">
        <v>1331</v>
      </c>
      <c r="M107" s="187">
        <v>2563</v>
      </c>
      <c r="N107" s="187">
        <v>4295</v>
      </c>
      <c r="O107" s="181">
        <v>4650</v>
      </c>
      <c r="P107" s="187">
        <v>4619</v>
      </c>
      <c r="Q107" s="181">
        <v>4326</v>
      </c>
      <c r="R107" s="187">
        <v>887</v>
      </c>
      <c r="S107" s="181">
        <v>845</v>
      </c>
      <c r="T107" s="187">
        <v>2420</v>
      </c>
      <c r="U107" s="181">
        <v>2230</v>
      </c>
      <c r="V107" s="187">
        <v>3307</v>
      </c>
      <c r="W107" s="181">
        <v>3075</v>
      </c>
      <c r="X107" s="187">
        <v>6382</v>
      </c>
      <c r="Y107" s="187">
        <v>1732</v>
      </c>
      <c r="Z107" s="181">
        <v>4650</v>
      </c>
      <c r="AA107" s="182"/>
    </row>
    <row r="108" spans="1:27">
      <c r="A108" s="183">
        <v>5</v>
      </c>
      <c r="B108" s="159">
        <v>3</v>
      </c>
      <c r="C108" s="159">
        <v>3</v>
      </c>
      <c r="D108" s="189">
        <v>554020</v>
      </c>
      <c r="E108" s="190" t="s">
        <v>101</v>
      </c>
      <c r="F108" s="186">
        <v>11250</v>
      </c>
      <c r="G108" s="187">
        <v>1636</v>
      </c>
      <c r="H108" s="187">
        <v>1702</v>
      </c>
      <c r="I108" s="187">
        <v>2056</v>
      </c>
      <c r="J108" s="187">
        <v>2076</v>
      </c>
      <c r="K108" s="187">
        <v>2116</v>
      </c>
      <c r="L108" s="181">
        <v>1664</v>
      </c>
      <c r="M108" s="187">
        <v>3338</v>
      </c>
      <c r="N108" s="187">
        <v>5394</v>
      </c>
      <c r="O108" s="181">
        <v>5856</v>
      </c>
      <c r="P108" s="187">
        <v>5745</v>
      </c>
      <c r="Q108" s="181">
        <v>5505</v>
      </c>
      <c r="R108" s="187">
        <v>1037</v>
      </c>
      <c r="S108" s="181">
        <v>1019</v>
      </c>
      <c r="T108" s="187">
        <v>3013</v>
      </c>
      <c r="U108" s="181">
        <v>2843</v>
      </c>
      <c r="V108" s="187">
        <v>4050</v>
      </c>
      <c r="W108" s="181">
        <v>3862</v>
      </c>
      <c r="X108" s="187">
        <v>7912</v>
      </c>
      <c r="Y108" s="187">
        <v>2056</v>
      </c>
      <c r="Z108" s="181">
        <v>5856</v>
      </c>
      <c r="AA108" s="182"/>
    </row>
    <row r="109" spans="1:27">
      <c r="A109" s="183">
        <v>3</v>
      </c>
      <c r="B109" s="159">
        <v>4</v>
      </c>
      <c r="C109" s="159">
        <v>2</v>
      </c>
      <c r="D109" s="189">
        <v>558000</v>
      </c>
      <c r="E109" s="190" t="s">
        <v>265</v>
      </c>
      <c r="F109" s="186">
        <v>28711</v>
      </c>
      <c r="G109" s="187">
        <v>4174</v>
      </c>
      <c r="H109" s="187">
        <v>4411</v>
      </c>
      <c r="I109" s="187">
        <v>5234</v>
      </c>
      <c r="J109" s="187">
        <v>5152</v>
      </c>
      <c r="K109" s="187">
        <v>5441</v>
      </c>
      <c r="L109" s="181">
        <v>4299</v>
      </c>
      <c r="M109" s="187">
        <v>8585</v>
      </c>
      <c r="N109" s="187">
        <v>13819</v>
      </c>
      <c r="O109" s="181">
        <v>14892</v>
      </c>
      <c r="P109" s="187">
        <v>14841</v>
      </c>
      <c r="Q109" s="181">
        <v>13870</v>
      </c>
      <c r="R109" s="187">
        <v>2727</v>
      </c>
      <c r="S109" s="181">
        <v>2507</v>
      </c>
      <c r="T109" s="187">
        <v>7738</v>
      </c>
      <c r="U109" s="181">
        <v>7154</v>
      </c>
      <c r="V109" s="187">
        <v>10465</v>
      </c>
      <c r="W109" s="181">
        <v>9661</v>
      </c>
      <c r="X109" s="187">
        <v>20126</v>
      </c>
      <c r="Y109" s="187">
        <v>5234</v>
      </c>
      <c r="Z109" s="181">
        <v>14892</v>
      </c>
      <c r="AA109" s="182"/>
    </row>
    <row r="110" spans="1:27">
      <c r="A110" s="183">
        <v>6</v>
      </c>
      <c r="B110" s="159">
        <v>4</v>
      </c>
      <c r="C110" s="159">
        <v>3</v>
      </c>
      <c r="D110" s="189">
        <v>558012</v>
      </c>
      <c r="E110" s="190" t="s">
        <v>102</v>
      </c>
      <c r="F110" s="186">
        <v>7434</v>
      </c>
      <c r="G110" s="187">
        <v>1125</v>
      </c>
      <c r="H110" s="187">
        <v>1128</v>
      </c>
      <c r="I110" s="187">
        <v>1432</v>
      </c>
      <c r="J110" s="187">
        <v>1272</v>
      </c>
      <c r="K110" s="187">
        <v>1339</v>
      </c>
      <c r="L110" s="181">
        <v>1138</v>
      </c>
      <c r="M110" s="187">
        <v>2253</v>
      </c>
      <c r="N110" s="187">
        <v>3685</v>
      </c>
      <c r="O110" s="181">
        <v>3749</v>
      </c>
      <c r="P110" s="187">
        <v>3816</v>
      </c>
      <c r="Q110" s="181">
        <v>3618</v>
      </c>
      <c r="R110" s="187">
        <v>747</v>
      </c>
      <c r="S110" s="181">
        <v>685</v>
      </c>
      <c r="T110" s="187">
        <v>1948</v>
      </c>
      <c r="U110" s="181">
        <v>1801</v>
      </c>
      <c r="V110" s="187">
        <v>2695</v>
      </c>
      <c r="W110" s="181">
        <v>2486</v>
      </c>
      <c r="X110" s="187">
        <v>5181</v>
      </c>
      <c r="Y110" s="187">
        <v>1432</v>
      </c>
      <c r="Z110" s="181">
        <v>3749</v>
      </c>
      <c r="AA110" s="182"/>
    </row>
    <row r="111" spans="1:27">
      <c r="A111" s="183">
        <v>6</v>
      </c>
      <c r="B111" s="159">
        <v>4</v>
      </c>
      <c r="C111" s="159">
        <v>3</v>
      </c>
      <c r="D111" s="189">
        <v>558016</v>
      </c>
      <c r="E111" s="190" t="s">
        <v>103</v>
      </c>
      <c r="F111" s="186">
        <v>9273</v>
      </c>
      <c r="G111" s="187">
        <v>1280</v>
      </c>
      <c r="H111" s="187">
        <v>1355</v>
      </c>
      <c r="I111" s="187">
        <v>1773</v>
      </c>
      <c r="J111" s="187">
        <v>1632</v>
      </c>
      <c r="K111" s="187">
        <v>1843</v>
      </c>
      <c r="L111" s="181">
        <v>1390</v>
      </c>
      <c r="M111" s="187">
        <v>2635</v>
      </c>
      <c r="N111" s="187">
        <v>4408</v>
      </c>
      <c r="O111" s="181">
        <v>4865</v>
      </c>
      <c r="P111" s="187">
        <v>4856</v>
      </c>
      <c r="Q111" s="181">
        <v>4417</v>
      </c>
      <c r="R111" s="187">
        <v>915</v>
      </c>
      <c r="S111" s="181">
        <v>858</v>
      </c>
      <c r="T111" s="187">
        <v>2564</v>
      </c>
      <c r="U111" s="181">
        <v>2301</v>
      </c>
      <c r="V111" s="187">
        <v>3479</v>
      </c>
      <c r="W111" s="181">
        <v>3159</v>
      </c>
      <c r="X111" s="187">
        <v>6638</v>
      </c>
      <c r="Y111" s="187">
        <v>1773</v>
      </c>
      <c r="Z111" s="181">
        <v>4865</v>
      </c>
      <c r="AA111" s="182"/>
    </row>
    <row r="112" spans="1:27">
      <c r="A112" s="183">
        <v>7</v>
      </c>
      <c r="B112" s="159">
        <v>1</v>
      </c>
      <c r="C112" s="159">
        <v>4</v>
      </c>
      <c r="D112" s="189">
        <v>562004</v>
      </c>
      <c r="E112" s="190" t="s">
        <v>104</v>
      </c>
      <c r="F112" s="186">
        <v>13850</v>
      </c>
      <c r="G112" s="187">
        <v>1977</v>
      </c>
      <c r="H112" s="187">
        <v>2087</v>
      </c>
      <c r="I112" s="187">
        <v>2626</v>
      </c>
      <c r="J112" s="187">
        <v>2477</v>
      </c>
      <c r="K112" s="187">
        <v>2595</v>
      </c>
      <c r="L112" s="181">
        <v>2088</v>
      </c>
      <c r="M112" s="187">
        <v>4064</v>
      </c>
      <c r="N112" s="187">
        <v>6690</v>
      </c>
      <c r="O112" s="181">
        <v>7160</v>
      </c>
      <c r="P112" s="187">
        <v>7141</v>
      </c>
      <c r="Q112" s="181">
        <v>6709</v>
      </c>
      <c r="R112" s="187">
        <v>1320</v>
      </c>
      <c r="S112" s="181">
        <v>1306</v>
      </c>
      <c r="T112" s="187">
        <v>3732</v>
      </c>
      <c r="U112" s="181">
        <v>3428</v>
      </c>
      <c r="V112" s="187">
        <v>5052</v>
      </c>
      <c r="W112" s="181">
        <v>4734</v>
      </c>
      <c r="X112" s="187">
        <v>9786</v>
      </c>
      <c r="Y112" s="187">
        <v>2626</v>
      </c>
      <c r="Z112" s="181">
        <v>7160</v>
      </c>
      <c r="AA112" s="182"/>
    </row>
    <row r="113" spans="1:27">
      <c r="A113" s="183">
        <v>4</v>
      </c>
      <c r="B113" s="159">
        <v>2</v>
      </c>
      <c r="C113" s="159">
        <v>3</v>
      </c>
      <c r="D113" s="189">
        <v>562008</v>
      </c>
      <c r="E113" s="190" t="s">
        <v>105</v>
      </c>
      <c r="F113" s="186">
        <v>6592</v>
      </c>
      <c r="G113" s="187">
        <v>957</v>
      </c>
      <c r="H113" s="187">
        <v>1000</v>
      </c>
      <c r="I113" s="187">
        <v>1263</v>
      </c>
      <c r="J113" s="187">
        <v>1207</v>
      </c>
      <c r="K113" s="187">
        <v>1249</v>
      </c>
      <c r="L113" s="181">
        <v>916</v>
      </c>
      <c r="M113" s="187">
        <v>1957</v>
      </c>
      <c r="N113" s="187">
        <v>3220</v>
      </c>
      <c r="O113" s="181">
        <v>3372</v>
      </c>
      <c r="P113" s="187">
        <v>3390</v>
      </c>
      <c r="Q113" s="181">
        <v>3202</v>
      </c>
      <c r="R113" s="187">
        <v>643</v>
      </c>
      <c r="S113" s="181">
        <v>620</v>
      </c>
      <c r="T113" s="187">
        <v>1747</v>
      </c>
      <c r="U113" s="181">
        <v>1625</v>
      </c>
      <c r="V113" s="187">
        <v>2390</v>
      </c>
      <c r="W113" s="181">
        <v>2245</v>
      </c>
      <c r="X113" s="187">
        <v>4635</v>
      </c>
      <c r="Y113" s="187">
        <v>1263</v>
      </c>
      <c r="Z113" s="181">
        <v>3372</v>
      </c>
      <c r="AA113" s="182"/>
    </row>
    <row r="114" spans="1:27">
      <c r="A114" s="183">
        <v>8</v>
      </c>
      <c r="B114" s="159">
        <v>2</v>
      </c>
      <c r="C114" s="159">
        <v>4</v>
      </c>
      <c r="D114" s="189">
        <v>562012</v>
      </c>
      <c r="E114" s="190" t="s">
        <v>106</v>
      </c>
      <c r="F114" s="186">
        <v>14141</v>
      </c>
      <c r="G114" s="187">
        <v>2021</v>
      </c>
      <c r="H114" s="187">
        <v>2124</v>
      </c>
      <c r="I114" s="187">
        <v>2578</v>
      </c>
      <c r="J114" s="187">
        <v>2586</v>
      </c>
      <c r="K114" s="187">
        <v>2721</v>
      </c>
      <c r="L114" s="181">
        <v>2111</v>
      </c>
      <c r="M114" s="187">
        <v>4145</v>
      </c>
      <c r="N114" s="187">
        <v>6723</v>
      </c>
      <c r="O114" s="181">
        <v>7418</v>
      </c>
      <c r="P114" s="187">
        <v>7294</v>
      </c>
      <c r="Q114" s="181">
        <v>6847</v>
      </c>
      <c r="R114" s="187">
        <v>1359</v>
      </c>
      <c r="S114" s="181">
        <v>1219</v>
      </c>
      <c r="T114" s="187">
        <v>3810</v>
      </c>
      <c r="U114" s="181">
        <v>3608</v>
      </c>
      <c r="V114" s="187">
        <v>5169</v>
      </c>
      <c r="W114" s="181">
        <v>4827</v>
      </c>
      <c r="X114" s="187">
        <v>9996</v>
      </c>
      <c r="Y114" s="187">
        <v>2578</v>
      </c>
      <c r="Z114" s="181">
        <v>7418</v>
      </c>
      <c r="AA114" s="182"/>
    </row>
    <row r="115" spans="1:27">
      <c r="A115" s="183">
        <v>7</v>
      </c>
      <c r="B115" s="159">
        <v>1</v>
      </c>
      <c r="C115" s="159">
        <v>4</v>
      </c>
      <c r="D115" s="189">
        <v>562014</v>
      </c>
      <c r="E115" s="190" t="s">
        <v>107</v>
      </c>
      <c r="F115" s="186">
        <v>16514</v>
      </c>
      <c r="G115" s="187">
        <v>2451</v>
      </c>
      <c r="H115" s="187">
        <v>2437</v>
      </c>
      <c r="I115" s="187">
        <v>3029</v>
      </c>
      <c r="J115" s="187">
        <v>3062</v>
      </c>
      <c r="K115" s="187">
        <v>3156</v>
      </c>
      <c r="L115" s="181">
        <v>2379</v>
      </c>
      <c r="M115" s="187">
        <v>4888</v>
      </c>
      <c r="N115" s="187">
        <v>7917</v>
      </c>
      <c r="O115" s="181">
        <v>8597</v>
      </c>
      <c r="P115" s="187">
        <v>8492</v>
      </c>
      <c r="Q115" s="181">
        <v>8022</v>
      </c>
      <c r="R115" s="187">
        <v>1576</v>
      </c>
      <c r="S115" s="181">
        <v>1453</v>
      </c>
      <c r="T115" s="187">
        <v>4383</v>
      </c>
      <c r="U115" s="181">
        <v>4214</v>
      </c>
      <c r="V115" s="187">
        <v>5959</v>
      </c>
      <c r="W115" s="181">
        <v>5667</v>
      </c>
      <c r="X115" s="187">
        <v>11626</v>
      </c>
      <c r="Y115" s="187">
        <v>3029</v>
      </c>
      <c r="Z115" s="181">
        <v>8597</v>
      </c>
      <c r="AA115" s="182"/>
    </row>
    <row r="116" spans="1:27">
      <c r="A116" s="183">
        <v>6</v>
      </c>
      <c r="B116" s="159">
        <v>4</v>
      </c>
      <c r="C116" s="159">
        <v>3</v>
      </c>
      <c r="D116" s="189">
        <v>562016</v>
      </c>
      <c r="E116" s="190" t="s">
        <v>108</v>
      </c>
      <c r="F116" s="186">
        <v>7073</v>
      </c>
      <c r="G116" s="187">
        <v>979</v>
      </c>
      <c r="H116" s="187">
        <v>1039</v>
      </c>
      <c r="I116" s="187">
        <v>1362</v>
      </c>
      <c r="J116" s="187">
        <v>1273</v>
      </c>
      <c r="K116" s="187">
        <v>1415</v>
      </c>
      <c r="L116" s="181">
        <v>1005</v>
      </c>
      <c r="M116" s="187">
        <v>2018</v>
      </c>
      <c r="N116" s="187">
        <v>3380</v>
      </c>
      <c r="O116" s="181">
        <v>3693</v>
      </c>
      <c r="P116" s="187">
        <v>3625</v>
      </c>
      <c r="Q116" s="181">
        <v>3448</v>
      </c>
      <c r="R116" s="187">
        <v>683</v>
      </c>
      <c r="S116" s="181">
        <v>679</v>
      </c>
      <c r="T116" s="187">
        <v>1884</v>
      </c>
      <c r="U116" s="181">
        <v>1809</v>
      </c>
      <c r="V116" s="187">
        <v>2567</v>
      </c>
      <c r="W116" s="181">
        <v>2488</v>
      </c>
      <c r="X116" s="187">
        <v>5055</v>
      </c>
      <c r="Y116" s="187">
        <v>1362</v>
      </c>
      <c r="Z116" s="181">
        <v>3693</v>
      </c>
      <c r="AA116" s="182"/>
    </row>
    <row r="117" spans="1:27">
      <c r="A117" s="183">
        <v>7</v>
      </c>
      <c r="B117" s="159">
        <v>1</v>
      </c>
      <c r="C117" s="159">
        <v>4</v>
      </c>
      <c r="D117" s="189">
        <v>562020</v>
      </c>
      <c r="E117" s="190" t="s">
        <v>109</v>
      </c>
      <c r="F117" s="186">
        <v>11948</v>
      </c>
      <c r="G117" s="187">
        <v>1690</v>
      </c>
      <c r="H117" s="187">
        <v>1901</v>
      </c>
      <c r="I117" s="187">
        <v>2322</v>
      </c>
      <c r="J117" s="187">
        <v>2143</v>
      </c>
      <c r="K117" s="187">
        <v>2208</v>
      </c>
      <c r="L117" s="181">
        <v>1684</v>
      </c>
      <c r="M117" s="187">
        <v>3591</v>
      </c>
      <c r="N117" s="187">
        <v>5913</v>
      </c>
      <c r="O117" s="181">
        <v>6035</v>
      </c>
      <c r="P117" s="187">
        <v>6215</v>
      </c>
      <c r="Q117" s="181">
        <v>5733</v>
      </c>
      <c r="R117" s="187">
        <v>1226</v>
      </c>
      <c r="S117" s="181">
        <v>1096</v>
      </c>
      <c r="T117" s="187">
        <v>3166</v>
      </c>
      <c r="U117" s="181">
        <v>2869</v>
      </c>
      <c r="V117" s="187">
        <v>4392</v>
      </c>
      <c r="W117" s="181">
        <v>3965</v>
      </c>
      <c r="X117" s="187">
        <v>8357</v>
      </c>
      <c r="Y117" s="187">
        <v>2322</v>
      </c>
      <c r="Z117" s="181">
        <v>6035</v>
      </c>
      <c r="AA117" s="182"/>
    </row>
    <row r="118" spans="1:27">
      <c r="A118" s="183">
        <v>7</v>
      </c>
      <c r="B118" s="159">
        <v>1</v>
      </c>
      <c r="C118" s="159">
        <v>4</v>
      </c>
      <c r="D118" s="189">
        <v>562024</v>
      </c>
      <c r="E118" s="190" t="s">
        <v>110</v>
      </c>
      <c r="F118" s="186">
        <v>16265</v>
      </c>
      <c r="G118" s="187">
        <v>2426</v>
      </c>
      <c r="H118" s="187">
        <v>2576</v>
      </c>
      <c r="I118" s="187">
        <v>3020</v>
      </c>
      <c r="J118" s="187">
        <v>2946</v>
      </c>
      <c r="K118" s="187">
        <v>2977</v>
      </c>
      <c r="L118" s="181">
        <v>2320</v>
      </c>
      <c r="M118" s="187">
        <v>5002</v>
      </c>
      <c r="N118" s="187">
        <v>8022</v>
      </c>
      <c r="O118" s="181">
        <v>8243</v>
      </c>
      <c r="P118" s="187">
        <v>8421</v>
      </c>
      <c r="Q118" s="181">
        <v>7844</v>
      </c>
      <c r="R118" s="187">
        <v>1586</v>
      </c>
      <c r="S118" s="181">
        <v>1434</v>
      </c>
      <c r="T118" s="187">
        <v>4252</v>
      </c>
      <c r="U118" s="181">
        <v>3991</v>
      </c>
      <c r="V118" s="187">
        <v>5838</v>
      </c>
      <c r="W118" s="181">
        <v>5425</v>
      </c>
      <c r="X118" s="187">
        <v>11263</v>
      </c>
      <c r="Y118" s="187">
        <v>3020</v>
      </c>
      <c r="Z118" s="181">
        <v>8243</v>
      </c>
      <c r="AA118" s="182"/>
    </row>
    <row r="119" spans="1:27">
      <c r="A119" s="183">
        <v>4</v>
      </c>
      <c r="B119" s="159">
        <v>1</v>
      </c>
      <c r="C119" s="159">
        <v>3</v>
      </c>
      <c r="D119" s="189">
        <v>562028</v>
      </c>
      <c r="E119" s="190" t="s">
        <v>111</v>
      </c>
      <c r="F119" s="186">
        <v>5965</v>
      </c>
      <c r="G119" s="187">
        <v>855</v>
      </c>
      <c r="H119" s="187">
        <v>879</v>
      </c>
      <c r="I119" s="187">
        <v>1010</v>
      </c>
      <c r="J119" s="187">
        <v>1106</v>
      </c>
      <c r="K119" s="187">
        <v>1145</v>
      </c>
      <c r="L119" s="181">
        <v>970</v>
      </c>
      <c r="M119" s="187">
        <v>1734</v>
      </c>
      <c r="N119" s="187">
        <v>2744</v>
      </c>
      <c r="O119" s="181">
        <v>3221</v>
      </c>
      <c r="P119" s="187">
        <v>3022</v>
      </c>
      <c r="Q119" s="181">
        <v>2943</v>
      </c>
      <c r="R119" s="187">
        <v>493</v>
      </c>
      <c r="S119" s="181">
        <v>517</v>
      </c>
      <c r="T119" s="187">
        <v>1656</v>
      </c>
      <c r="U119" s="181">
        <v>1565</v>
      </c>
      <c r="V119" s="187">
        <v>2149</v>
      </c>
      <c r="W119" s="181">
        <v>2082</v>
      </c>
      <c r="X119" s="187">
        <v>4231</v>
      </c>
      <c r="Y119" s="187">
        <v>1010</v>
      </c>
      <c r="Z119" s="181">
        <v>3221</v>
      </c>
      <c r="AA119" s="182"/>
    </row>
    <row r="120" spans="1:27">
      <c r="A120" s="183">
        <v>7</v>
      </c>
      <c r="B120" s="159">
        <v>1</v>
      </c>
      <c r="C120" s="159">
        <v>4</v>
      </c>
      <c r="D120" s="189">
        <v>562032</v>
      </c>
      <c r="E120" s="190" t="s">
        <v>112</v>
      </c>
      <c r="F120" s="186">
        <v>21705</v>
      </c>
      <c r="G120" s="187">
        <v>3253</v>
      </c>
      <c r="H120" s="187">
        <v>3258</v>
      </c>
      <c r="I120" s="187">
        <v>4081</v>
      </c>
      <c r="J120" s="187">
        <v>3795</v>
      </c>
      <c r="K120" s="187">
        <v>4090</v>
      </c>
      <c r="L120" s="181">
        <v>3228</v>
      </c>
      <c r="M120" s="187">
        <v>6511</v>
      </c>
      <c r="N120" s="187">
        <v>10592</v>
      </c>
      <c r="O120" s="181">
        <v>11113</v>
      </c>
      <c r="P120" s="187">
        <v>11324</v>
      </c>
      <c r="Q120" s="181">
        <v>10381</v>
      </c>
      <c r="R120" s="187">
        <v>2104</v>
      </c>
      <c r="S120" s="181">
        <v>1977</v>
      </c>
      <c r="T120" s="187">
        <v>5863</v>
      </c>
      <c r="U120" s="181">
        <v>5250</v>
      </c>
      <c r="V120" s="187">
        <v>7967</v>
      </c>
      <c r="W120" s="181">
        <v>7227</v>
      </c>
      <c r="X120" s="187">
        <v>15194</v>
      </c>
      <c r="Y120" s="187">
        <v>4081</v>
      </c>
      <c r="Z120" s="181">
        <v>11113</v>
      </c>
      <c r="AA120" s="182"/>
    </row>
    <row r="121" spans="1:27">
      <c r="A121" s="183">
        <v>5</v>
      </c>
      <c r="B121" s="159">
        <v>3</v>
      </c>
      <c r="C121" s="159">
        <v>3</v>
      </c>
      <c r="D121" s="189">
        <v>562036</v>
      </c>
      <c r="E121" s="190" t="s">
        <v>113</v>
      </c>
      <c r="F121" s="186">
        <v>5232</v>
      </c>
      <c r="G121" s="187">
        <v>769</v>
      </c>
      <c r="H121" s="187">
        <v>791</v>
      </c>
      <c r="I121" s="187">
        <v>990</v>
      </c>
      <c r="J121" s="187">
        <v>990</v>
      </c>
      <c r="K121" s="187">
        <v>979</v>
      </c>
      <c r="L121" s="181">
        <v>713</v>
      </c>
      <c r="M121" s="187">
        <v>1560</v>
      </c>
      <c r="N121" s="187">
        <v>2550</v>
      </c>
      <c r="O121" s="181">
        <v>2682</v>
      </c>
      <c r="P121" s="187">
        <v>2664</v>
      </c>
      <c r="Q121" s="181">
        <v>2568</v>
      </c>
      <c r="R121" s="187">
        <v>517</v>
      </c>
      <c r="S121" s="181">
        <v>473</v>
      </c>
      <c r="T121" s="187">
        <v>1378</v>
      </c>
      <c r="U121" s="181">
        <v>1304</v>
      </c>
      <c r="V121" s="187">
        <v>1895</v>
      </c>
      <c r="W121" s="181">
        <v>1777</v>
      </c>
      <c r="X121" s="187">
        <v>3672</v>
      </c>
      <c r="Y121" s="187">
        <v>990</v>
      </c>
      <c r="Z121" s="181">
        <v>2682</v>
      </c>
      <c r="AA121" s="182"/>
    </row>
    <row r="122" spans="1:27">
      <c r="A122" s="183">
        <v>3</v>
      </c>
      <c r="B122" s="159">
        <v>4</v>
      </c>
      <c r="C122" s="159">
        <v>2</v>
      </c>
      <c r="D122" s="189">
        <v>566000</v>
      </c>
      <c r="E122" s="190" t="s">
        <v>266</v>
      </c>
      <c r="F122" s="186">
        <v>53479</v>
      </c>
      <c r="G122" s="187">
        <v>7586</v>
      </c>
      <c r="H122" s="187">
        <v>7762</v>
      </c>
      <c r="I122" s="187">
        <v>9576</v>
      </c>
      <c r="J122" s="187">
        <v>9783</v>
      </c>
      <c r="K122" s="187">
        <v>10399</v>
      </c>
      <c r="L122" s="181">
        <v>8373</v>
      </c>
      <c r="M122" s="187">
        <v>15348</v>
      </c>
      <c r="N122" s="187">
        <v>24924</v>
      </c>
      <c r="O122" s="181">
        <v>28555</v>
      </c>
      <c r="P122" s="187">
        <v>27717</v>
      </c>
      <c r="Q122" s="181">
        <v>25762</v>
      </c>
      <c r="R122" s="187">
        <v>4931</v>
      </c>
      <c r="S122" s="181">
        <v>4645</v>
      </c>
      <c r="T122" s="187">
        <v>14939</v>
      </c>
      <c r="U122" s="181">
        <v>13616</v>
      </c>
      <c r="V122" s="187">
        <v>19870</v>
      </c>
      <c r="W122" s="181">
        <v>18261</v>
      </c>
      <c r="X122" s="187">
        <v>38131</v>
      </c>
      <c r="Y122" s="187">
        <v>9576</v>
      </c>
      <c r="Z122" s="181">
        <v>28555</v>
      </c>
      <c r="AA122" s="182"/>
    </row>
    <row r="123" spans="1:27">
      <c r="A123" s="183">
        <v>6</v>
      </c>
      <c r="B123" s="159">
        <v>4</v>
      </c>
      <c r="C123" s="159">
        <v>3</v>
      </c>
      <c r="D123" s="189">
        <v>566008</v>
      </c>
      <c r="E123" s="190" t="s">
        <v>114</v>
      </c>
      <c r="F123" s="186">
        <v>7163</v>
      </c>
      <c r="G123" s="187">
        <v>1054</v>
      </c>
      <c r="H123" s="187">
        <v>1060</v>
      </c>
      <c r="I123" s="187">
        <v>1252</v>
      </c>
      <c r="J123" s="187">
        <v>1254</v>
      </c>
      <c r="K123" s="187">
        <v>1403</v>
      </c>
      <c r="L123" s="181">
        <v>1140</v>
      </c>
      <c r="M123" s="187">
        <v>2114</v>
      </c>
      <c r="N123" s="187">
        <v>3366</v>
      </c>
      <c r="O123" s="181">
        <v>3797</v>
      </c>
      <c r="P123" s="187">
        <v>3642</v>
      </c>
      <c r="Q123" s="181">
        <v>3521</v>
      </c>
      <c r="R123" s="187">
        <v>663</v>
      </c>
      <c r="S123" s="181">
        <v>589</v>
      </c>
      <c r="T123" s="187">
        <v>1901</v>
      </c>
      <c r="U123" s="181">
        <v>1896</v>
      </c>
      <c r="V123" s="187">
        <v>2564</v>
      </c>
      <c r="W123" s="181">
        <v>2485</v>
      </c>
      <c r="X123" s="187">
        <v>5049</v>
      </c>
      <c r="Y123" s="187">
        <v>1252</v>
      </c>
      <c r="Z123" s="181">
        <v>3797</v>
      </c>
      <c r="AA123" s="182"/>
    </row>
    <row r="124" spans="1:27">
      <c r="A124" s="183">
        <v>5</v>
      </c>
      <c r="B124" s="159">
        <v>3</v>
      </c>
      <c r="C124" s="159">
        <v>3</v>
      </c>
      <c r="D124" s="189">
        <v>566012</v>
      </c>
      <c r="E124" s="190" t="s">
        <v>115</v>
      </c>
      <c r="F124" s="186">
        <v>8253</v>
      </c>
      <c r="G124" s="187">
        <v>1210</v>
      </c>
      <c r="H124" s="187">
        <v>1323</v>
      </c>
      <c r="I124" s="187">
        <v>1627</v>
      </c>
      <c r="J124" s="187">
        <v>1448</v>
      </c>
      <c r="K124" s="187">
        <v>1494</v>
      </c>
      <c r="L124" s="181">
        <v>1151</v>
      </c>
      <c r="M124" s="187">
        <v>2533</v>
      </c>
      <c r="N124" s="187">
        <v>4160</v>
      </c>
      <c r="O124" s="181">
        <v>4093</v>
      </c>
      <c r="P124" s="187">
        <v>4236</v>
      </c>
      <c r="Q124" s="181">
        <v>4017</v>
      </c>
      <c r="R124" s="187">
        <v>828</v>
      </c>
      <c r="S124" s="181">
        <v>799</v>
      </c>
      <c r="T124" s="187">
        <v>2088</v>
      </c>
      <c r="U124" s="181">
        <v>2005</v>
      </c>
      <c r="V124" s="187">
        <v>2916</v>
      </c>
      <c r="W124" s="181">
        <v>2804</v>
      </c>
      <c r="X124" s="187">
        <v>5720</v>
      </c>
      <c r="Y124" s="187">
        <v>1627</v>
      </c>
      <c r="Z124" s="181">
        <v>4093</v>
      </c>
      <c r="AA124" s="182"/>
    </row>
    <row r="125" spans="1:27">
      <c r="A125" s="183">
        <v>10</v>
      </c>
      <c r="B125" s="159">
        <v>4</v>
      </c>
      <c r="C125" s="159">
        <v>4</v>
      </c>
      <c r="D125" s="189">
        <v>566028</v>
      </c>
      <c r="E125" s="190" t="s">
        <v>116</v>
      </c>
      <c r="F125" s="186">
        <v>11091</v>
      </c>
      <c r="G125" s="187">
        <v>1576</v>
      </c>
      <c r="H125" s="187">
        <v>1625</v>
      </c>
      <c r="I125" s="187">
        <v>2006</v>
      </c>
      <c r="J125" s="187">
        <v>2050</v>
      </c>
      <c r="K125" s="187">
        <v>2088</v>
      </c>
      <c r="L125" s="181">
        <v>1746</v>
      </c>
      <c r="M125" s="187">
        <v>3201</v>
      </c>
      <c r="N125" s="187">
        <v>5207</v>
      </c>
      <c r="O125" s="181">
        <v>5884</v>
      </c>
      <c r="P125" s="187">
        <v>5768</v>
      </c>
      <c r="Q125" s="181">
        <v>5323</v>
      </c>
      <c r="R125" s="187">
        <v>1073</v>
      </c>
      <c r="S125" s="181">
        <v>933</v>
      </c>
      <c r="T125" s="187">
        <v>3075</v>
      </c>
      <c r="U125" s="181">
        <v>2809</v>
      </c>
      <c r="V125" s="187">
        <v>4148</v>
      </c>
      <c r="W125" s="181">
        <v>3742</v>
      </c>
      <c r="X125" s="187">
        <v>7890</v>
      </c>
      <c r="Y125" s="187">
        <v>2006</v>
      </c>
      <c r="Z125" s="181">
        <v>5884</v>
      </c>
      <c r="AA125" s="182"/>
    </row>
    <row r="126" spans="1:27">
      <c r="A126" s="183">
        <v>9</v>
      </c>
      <c r="B126" s="159">
        <v>3</v>
      </c>
      <c r="C126" s="159">
        <v>4</v>
      </c>
      <c r="D126" s="189">
        <v>566076</v>
      </c>
      <c r="E126" s="190" t="s">
        <v>117</v>
      </c>
      <c r="F126" s="186">
        <v>16044</v>
      </c>
      <c r="G126" s="187">
        <v>2379</v>
      </c>
      <c r="H126" s="187">
        <v>2397</v>
      </c>
      <c r="I126" s="187">
        <v>3024</v>
      </c>
      <c r="J126" s="187">
        <v>2939</v>
      </c>
      <c r="K126" s="187">
        <v>2958</v>
      </c>
      <c r="L126" s="181">
        <v>2347</v>
      </c>
      <c r="M126" s="187">
        <v>4776</v>
      </c>
      <c r="N126" s="187">
        <v>7800</v>
      </c>
      <c r="O126" s="181">
        <v>8244</v>
      </c>
      <c r="P126" s="187">
        <v>8253</v>
      </c>
      <c r="Q126" s="181">
        <v>7791</v>
      </c>
      <c r="R126" s="187">
        <v>1552</v>
      </c>
      <c r="S126" s="181">
        <v>1472</v>
      </c>
      <c r="T126" s="187">
        <v>4254</v>
      </c>
      <c r="U126" s="181">
        <v>3990</v>
      </c>
      <c r="V126" s="187">
        <v>5806</v>
      </c>
      <c r="W126" s="181">
        <v>5462</v>
      </c>
      <c r="X126" s="187">
        <v>11268</v>
      </c>
      <c r="Y126" s="187">
        <v>3024</v>
      </c>
      <c r="Z126" s="181">
        <v>8244</v>
      </c>
      <c r="AA126" s="182"/>
    </row>
    <row r="127" spans="1:27">
      <c r="A127" s="183">
        <v>3</v>
      </c>
      <c r="B127" s="159">
        <v>4</v>
      </c>
      <c r="C127" s="159">
        <v>2</v>
      </c>
      <c r="D127" s="189">
        <v>570000</v>
      </c>
      <c r="E127" s="190" t="s">
        <v>267</v>
      </c>
      <c r="F127" s="186">
        <v>33823</v>
      </c>
      <c r="G127" s="187">
        <v>4770</v>
      </c>
      <c r="H127" s="187">
        <v>4893</v>
      </c>
      <c r="I127" s="187">
        <v>6294</v>
      </c>
      <c r="J127" s="187">
        <v>6180</v>
      </c>
      <c r="K127" s="187">
        <v>6590</v>
      </c>
      <c r="L127" s="181">
        <v>5096</v>
      </c>
      <c r="M127" s="187">
        <v>9663</v>
      </c>
      <c r="N127" s="187">
        <v>15957</v>
      </c>
      <c r="O127" s="181">
        <v>17866</v>
      </c>
      <c r="P127" s="187">
        <v>17516</v>
      </c>
      <c r="Q127" s="181">
        <v>16307</v>
      </c>
      <c r="R127" s="187">
        <v>3277</v>
      </c>
      <c r="S127" s="181">
        <v>3017</v>
      </c>
      <c r="T127" s="187">
        <v>9272</v>
      </c>
      <c r="U127" s="181">
        <v>8594</v>
      </c>
      <c r="V127" s="187">
        <v>12549</v>
      </c>
      <c r="W127" s="181">
        <v>11611</v>
      </c>
      <c r="X127" s="187">
        <v>24160</v>
      </c>
      <c r="Y127" s="187">
        <v>6294</v>
      </c>
      <c r="Z127" s="181">
        <v>17866</v>
      </c>
      <c r="AA127" s="182"/>
    </row>
    <row r="128" spans="1:27">
      <c r="A128" s="183">
        <v>8</v>
      </c>
      <c r="B128" s="159">
        <v>2</v>
      </c>
      <c r="C128" s="159">
        <v>4</v>
      </c>
      <c r="D128" s="189">
        <v>570004</v>
      </c>
      <c r="E128" s="190" t="s">
        <v>118</v>
      </c>
      <c r="F128" s="186">
        <v>11319</v>
      </c>
      <c r="G128" s="187">
        <v>1571</v>
      </c>
      <c r="H128" s="187">
        <v>1611</v>
      </c>
      <c r="I128" s="187">
        <v>2047</v>
      </c>
      <c r="J128" s="187">
        <v>2076</v>
      </c>
      <c r="K128" s="187">
        <v>2238</v>
      </c>
      <c r="L128" s="181">
        <v>1776</v>
      </c>
      <c r="M128" s="187">
        <v>3182</v>
      </c>
      <c r="N128" s="187">
        <v>5229</v>
      </c>
      <c r="O128" s="181">
        <v>6090</v>
      </c>
      <c r="P128" s="187">
        <v>5817</v>
      </c>
      <c r="Q128" s="181">
        <v>5502</v>
      </c>
      <c r="R128" s="187">
        <v>1074</v>
      </c>
      <c r="S128" s="181">
        <v>973</v>
      </c>
      <c r="T128" s="187">
        <v>3097</v>
      </c>
      <c r="U128" s="181">
        <v>2993</v>
      </c>
      <c r="V128" s="187">
        <v>4171</v>
      </c>
      <c r="W128" s="181">
        <v>3966</v>
      </c>
      <c r="X128" s="187">
        <v>8137</v>
      </c>
      <c r="Y128" s="187">
        <v>2047</v>
      </c>
      <c r="Z128" s="181">
        <v>6090</v>
      </c>
      <c r="AA128" s="182"/>
    </row>
    <row r="129" spans="1:27">
      <c r="A129" s="183">
        <v>5</v>
      </c>
      <c r="B129" s="159">
        <v>3</v>
      </c>
      <c r="C129" s="159">
        <v>3</v>
      </c>
      <c r="D129" s="189">
        <v>570008</v>
      </c>
      <c r="E129" s="190" t="s">
        <v>119</v>
      </c>
      <c r="F129" s="186">
        <v>7373</v>
      </c>
      <c r="G129" s="187">
        <v>1034</v>
      </c>
      <c r="H129" s="187">
        <v>1035</v>
      </c>
      <c r="I129" s="187">
        <v>1318</v>
      </c>
      <c r="J129" s="187">
        <v>1337</v>
      </c>
      <c r="K129" s="187">
        <v>1504</v>
      </c>
      <c r="L129" s="181">
        <v>1145</v>
      </c>
      <c r="M129" s="187">
        <v>2069</v>
      </c>
      <c r="N129" s="187">
        <v>3387</v>
      </c>
      <c r="O129" s="181">
        <v>3986</v>
      </c>
      <c r="P129" s="187">
        <v>3736</v>
      </c>
      <c r="Q129" s="181">
        <v>3637</v>
      </c>
      <c r="R129" s="187">
        <v>651</v>
      </c>
      <c r="S129" s="181">
        <v>667</v>
      </c>
      <c r="T129" s="187">
        <v>2065</v>
      </c>
      <c r="U129" s="181">
        <v>1921</v>
      </c>
      <c r="V129" s="187">
        <v>2716</v>
      </c>
      <c r="W129" s="181">
        <v>2588</v>
      </c>
      <c r="X129" s="187">
        <v>5304</v>
      </c>
      <c r="Y129" s="187">
        <v>1318</v>
      </c>
      <c r="Z129" s="181">
        <v>3986</v>
      </c>
      <c r="AA129" s="182"/>
    </row>
    <row r="130" spans="1:27">
      <c r="A130" s="183">
        <v>6</v>
      </c>
      <c r="B130" s="159">
        <v>4</v>
      </c>
      <c r="C130" s="159">
        <v>3</v>
      </c>
      <c r="D130" s="189">
        <v>570028</v>
      </c>
      <c r="E130" s="190" t="s">
        <v>120</v>
      </c>
      <c r="F130" s="186">
        <v>5875</v>
      </c>
      <c r="G130" s="187">
        <v>876</v>
      </c>
      <c r="H130" s="187">
        <v>782</v>
      </c>
      <c r="I130" s="187">
        <v>1096</v>
      </c>
      <c r="J130" s="187">
        <v>1015</v>
      </c>
      <c r="K130" s="187">
        <v>1181</v>
      </c>
      <c r="L130" s="181">
        <v>925</v>
      </c>
      <c r="M130" s="187">
        <v>1658</v>
      </c>
      <c r="N130" s="187">
        <v>2754</v>
      </c>
      <c r="O130" s="181">
        <v>3121</v>
      </c>
      <c r="P130" s="187">
        <v>3055</v>
      </c>
      <c r="Q130" s="181">
        <v>2820</v>
      </c>
      <c r="R130" s="187">
        <v>532</v>
      </c>
      <c r="S130" s="181">
        <v>564</v>
      </c>
      <c r="T130" s="187">
        <v>1647</v>
      </c>
      <c r="U130" s="181">
        <v>1474</v>
      </c>
      <c r="V130" s="187">
        <v>2179</v>
      </c>
      <c r="W130" s="181">
        <v>2038</v>
      </c>
      <c r="X130" s="187">
        <v>4217</v>
      </c>
      <c r="Y130" s="187">
        <v>1096</v>
      </c>
      <c r="Z130" s="181">
        <v>3121</v>
      </c>
      <c r="AA130" s="182"/>
    </row>
    <row r="131" spans="1:27">
      <c r="A131" s="183">
        <v>2</v>
      </c>
      <c r="B131" s="159">
        <v>2</v>
      </c>
      <c r="C131" s="159">
        <v>1</v>
      </c>
      <c r="D131" s="184">
        <v>711000</v>
      </c>
      <c r="E131" s="188" t="s">
        <v>367</v>
      </c>
      <c r="F131" s="186">
        <v>69193</v>
      </c>
      <c r="G131" s="187">
        <v>10172</v>
      </c>
      <c r="H131" s="187">
        <v>10056</v>
      </c>
      <c r="I131" s="187">
        <v>12496</v>
      </c>
      <c r="J131" s="187">
        <v>12443</v>
      </c>
      <c r="K131" s="187">
        <v>12876</v>
      </c>
      <c r="L131" s="181">
        <v>11150</v>
      </c>
      <c r="M131" s="187">
        <v>20228</v>
      </c>
      <c r="N131" s="187">
        <v>32724</v>
      </c>
      <c r="O131" s="181">
        <v>36469</v>
      </c>
      <c r="P131" s="187">
        <v>35152</v>
      </c>
      <c r="Q131" s="181">
        <v>34041</v>
      </c>
      <c r="R131" s="187">
        <v>6378</v>
      </c>
      <c r="S131" s="181">
        <v>6118</v>
      </c>
      <c r="T131" s="187">
        <v>18500</v>
      </c>
      <c r="U131" s="181">
        <v>17969</v>
      </c>
      <c r="V131" s="187">
        <v>24878</v>
      </c>
      <c r="W131" s="181">
        <v>24087</v>
      </c>
      <c r="X131" s="187">
        <v>48965</v>
      </c>
      <c r="Y131" s="187">
        <v>12496</v>
      </c>
      <c r="Z131" s="181">
        <v>36469</v>
      </c>
      <c r="AA131" s="182"/>
    </row>
    <row r="132" spans="1:27">
      <c r="A132" s="183">
        <v>3</v>
      </c>
      <c r="B132" s="159">
        <v>4</v>
      </c>
      <c r="C132" s="159">
        <v>2</v>
      </c>
      <c r="D132" s="189">
        <v>754000</v>
      </c>
      <c r="E132" s="190" t="s">
        <v>268</v>
      </c>
      <c r="F132" s="191">
        <v>40884</v>
      </c>
      <c r="G132" s="192">
        <v>5744</v>
      </c>
      <c r="H132" s="192">
        <v>5901</v>
      </c>
      <c r="I132" s="192">
        <v>7436</v>
      </c>
      <c r="J132" s="192">
        <v>7619</v>
      </c>
      <c r="K132" s="192">
        <v>7980</v>
      </c>
      <c r="L132" s="193">
        <v>6204</v>
      </c>
      <c r="M132" s="187">
        <v>11645</v>
      </c>
      <c r="N132" s="187">
        <v>19081</v>
      </c>
      <c r="O132" s="181">
        <v>21803</v>
      </c>
      <c r="P132" s="187">
        <v>21240</v>
      </c>
      <c r="Q132" s="181">
        <v>19644</v>
      </c>
      <c r="R132" s="187">
        <v>3819</v>
      </c>
      <c r="S132" s="181">
        <v>3617</v>
      </c>
      <c r="T132" s="187">
        <v>11429</v>
      </c>
      <c r="U132" s="181">
        <v>10374</v>
      </c>
      <c r="V132" s="187">
        <v>15248</v>
      </c>
      <c r="W132" s="181">
        <v>13991</v>
      </c>
      <c r="X132" s="187">
        <v>29239</v>
      </c>
      <c r="Y132" s="187">
        <v>7436</v>
      </c>
      <c r="Z132" s="181">
        <v>21803</v>
      </c>
      <c r="AA132" s="182"/>
    </row>
    <row r="133" spans="1:27">
      <c r="A133" s="183">
        <v>9</v>
      </c>
      <c r="B133" s="159">
        <v>3</v>
      </c>
      <c r="C133" s="159">
        <v>4</v>
      </c>
      <c r="D133" s="189">
        <v>754008</v>
      </c>
      <c r="E133" s="190" t="s">
        <v>121</v>
      </c>
      <c r="F133" s="186">
        <v>21421</v>
      </c>
      <c r="G133" s="187">
        <v>3201</v>
      </c>
      <c r="H133" s="187">
        <v>3212</v>
      </c>
      <c r="I133" s="187">
        <v>4083</v>
      </c>
      <c r="J133" s="187">
        <v>3875</v>
      </c>
      <c r="K133" s="187">
        <v>3924</v>
      </c>
      <c r="L133" s="181">
        <v>3126</v>
      </c>
      <c r="M133" s="187">
        <v>6413</v>
      </c>
      <c r="N133" s="187">
        <v>10496</v>
      </c>
      <c r="O133" s="181">
        <v>10925</v>
      </c>
      <c r="P133" s="187">
        <v>11036</v>
      </c>
      <c r="Q133" s="181">
        <v>10385</v>
      </c>
      <c r="R133" s="187">
        <v>2112</v>
      </c>
      <c r="S133" s="181">
        <v>1971</v>
      </c>
      <c r="T133" s="187">
        <v>5636</v>
      </c>
      <c r="U133" s="181">
        <v>5289</v>
      </c>
      <c r="V133" s="187">
        <v>7748</v>
      </c>
      <c r="W133" s="181">
        <v>7260</v>
      </c>
      <c r="X133" s="187">
        <v>15008</v>
      </c>
      <c r="Y133" s="187">
        <v>4083</v>
      </c>
      <c r="Z133" s="181">
        <v>10925</v>
      </c>
      <c r="AA133" s="182"/>
    </row>
    <row r="134" spans="1:27">
      <c r="A134" s="183">
        <v>6</v>
      </c>
      <c r="B134" s="159">
        <v>4</v>
      </c>
      <c r="C134" s="159">
        <v>3</v>
      </c>
      <c r="D134" s="189">
        <v>754028</v>
      </c>
      <c r="E134" s="190" t="s">
        <v>269</v>
      </c>
      <c r="F134" s="186">
        <v>9971</v>
      </c>
      <c r="G134" s="187">
        <v>1428</v>
      </c>
      <c r="H134" s="187">
        <v>1389</v>
      </c>
      <c r="I134" s="187">
        <v>1699</v>
      </c>
      <c r="J134" s="187">
        <v>1803</v>
      </c>
      <c r="K134" s="187">
        <v>1995</v>
      </c>
      <c r="L134" s="181">
        <v>1657</v>
      </c>
      <c r="M134" s="187">
        <v>2817</v>
      </c>
      <c r="N134" s="187">
        <v>4516</v>
      </c>
      <c r="O134" s="181">
        <v>5455</v>
      </c>
      <c r="P134" s="187">
        <v>5192</v>
      </c>
      <c r="Q134" s="181">
        <v>4779</v>
      </c>
      <c r="R134" s="187">
        <v>869</v>
      </c>
      <c r="S134" s="181">
        <v>830</v>
      </c>
      <c r="T134" s="187">
        <v>2895</v>
      </c>
      <c r="U134" s="181">
        <v>2560</v>
      </c>
      <c r="V134" s="187">
        <v>3764</v>
      </c>
      <c r="W134" s="181">
        <v>3390</v>
      </c>
      <c r="X134" s="187">
        <v>7154</v>
      </c>
      <c r="Y134" s="187">
        <v>1699</v>
      </c>
      <c r="Z134" s="181">
        <v>5455</v>
      </c>
      <c r="AA134" s="182"/>
    </row>
    <row r="135" spans="1:27">
      <c r="A135" s="183">
        <v>6</v>
      </c>
      <c r="B135" s="159">
        <v>4</v>
      </c>
      <c r="C135" s="159">
        <v>3</v>
      </c>
      <c r="D135" s="189">
        <v>754044</v>
      </c>
      <c r="E135" s="190" t="s">
        <v>220</v>
      </c>
      <c r="F135" s="186">
        <v>5465</v>
      </c>
      <c r="G135" s="187">
        <v>764</v>
      </c>
      <c r="H135" s="187">
        <v>831</v>
      </c>
      <c r="I135" s="187">
        <v>1021</v>
      </c>
      <c r="J135" s="187">
        <v>987</v>
      </c>
      <c r="K135" s="187">
        <v>1012</v>
      </c>
      <c r="L135" s="181">
        <v>850</v>
      </c>
      <c r="M135" s="187">
        <v>1595</v>
      </c>
      <c r="N135" s="187">
        <v>2616</v>
      </c>
      <c r="O135" s="181">
        <v>2849</v>
      </c>
      <c r="P135" s="187">
        <v>2788</v>
      </c>
      <c r="Q135" s="181">
        <v>2677</v>
      </c>
      <c r="R135" s="187">
        <v>513</v>
      </c>
      <c r="S135" s="181">
        <v>508</v>
      </c>
      <c r="T135" s="187">
        <v>1437</v>
      </c>
      <c r="U135" s="181">
        <v>1412</v>
      </c>
      <c r="V135" s="187">
        <v>1950</v>
      </c>
      <c r="W135" s="181">
        <v>1920</v>
      </c>
      <c r="X135" s="187">
        <v>3870</v>
      </c>
      <c r="Y135" s="187">
        <v>1021</v>
      </c>
      <c r="Z135" s="181">
        <v>2849</v>
      </c>
      <c r="AA135" s="182"/>
    </row>
    <row r="136" spans="1:27">
      <c r="A136" s="183">
        <v>3</v>
      </c>
      <c r="B136" s="159">
        <v>4</v>
      </c>
      <c r="C136" s="159">
        <v>2</v>
      </c>
      <c r="D136" s="189">
        <v>758000</v>
      </c>
      <c r="E136" s="190" t="s">
        <v>270</v>
      </c>
      <c r="F136" s="186">
        <v>19971</v>
      </c>
      <c r="G136" s="187">
        <v>2842</v>
      </c>
      <c r="H136" s="187">
        <v>2907</v>
      </c>
      <c r="I136" s="187">
        <v>3678</v>
      </c>
      <c r="J136" s="187">
        <v>3673</v>
      </c>
      <c r="K136" s="187">
        <v>3871</v>
      </c>
      <c r="L136" s="181">
        <v>3000</v>
      </c>
      <c r="M136" s="187">
        <v>5749</v>
      </c>
      <c r="N136" s="187">
        <v>9427</v>
      </c>
      <c r="O136" s="181">
        <v>10544</v>
      </c>
      <c r="P136" s="187">
        <v>10440</v>
      </c>
      <c r="Q136" s="181">
        <v>9531</v>
      </c>
      <c r="R136" s="187">
        <v>1904</v>
      </c>
      <c r="S136" s="181">
        <v>1774</v>
      </c>
      <c r="T136" s="187">
        <v>5499</v>
      </c>
      <c r="U136" s="181">
        <v>5045</v>
      </c>
      <c r="V136" s="187">
        <v>7403</v>
      </c>
      <c r="W136" s="181">
        <v>6819</v>
      </c>
      <c r="X136" s="187">
        <v>14222</v>
      </c>
      <c r="Y136" s="187">
        <v>3678</v>
      </c>
      <c r="Z136" s="181">
        <v>10544</v>
      </c>
      <c r="AA136" s="182"/>
    </row>
    <row r="137" spans="1:27">
      <c r="A137" s="183">
        <v>6</v>
      </c>
      <c r="B137" s="159">
        <v>4</v>
      </c>
      <c r="C137" s="159">
        <v>3</v>
      </c>
      <c r="D137" s="189">
        <v>758004</v>
      </c>
      <c r="E137" s="190" t="s">
        <v>122</v>
      </c>
      <c r="F137" s="186">
        <v>9068</v>
      </c>
      <c r="G137" s="187">
        <v>1291</v>
      </c>
      <c r="H137" s="187">
        <v>1299</v>
      </c>
      <c r="I137" s="187">
        <v>1650</v>
      </c>
      <c r="J137" s="187">
        <v>1700</v>
      </c>
      <c r="K137" s="187">
        <v>1784</v>
      </c>
      <c r="L137" s="181">
        <v>1344</v>
      </c>
      <c r="M137" s="187">
        <v>2590</v>
      </c>
      <c r="N137" s="187">
        <v>4240</v>
      </c>
      <c r="O137" s="181">
        <v>4828</v>
      </c>
      <c r="P137" s="187">
        <v>4646</v>
      </c>
      <c r="Q137" s="181">
        <v>4422</v>
      </c>
      <c r="R137" s="187">
        <v>844</v>
      </c>
      <c r="S137" s="181">
        <v>806</v>
      </c>
      <c r="T137" s="187">
        <v>2483</v>
      </c>
      <c r="U137" s="181">
        <v>2345</v>
      </c>
      <c r="V137" s="187">
        <v>3327</v>
      </c>
      <c r="W137" s="181">
        <v>3151</v>
      </c>
      <c r="X137" s="187">
        <v>6478</v>
      </c>
      <c r="Y137" s="187">
        <v>1650</v>
      </c>
      <c r="Z137" s="181">
        <v>4828</v>
      </c>
      <c r="AA137" s="182"/>
    </row>
    <row r="138" spans="1:27">
      <c r="A138" s="183">
        <v>8</v>
      </c>
      <c r="B138" s="159">
        <v>2</v>
      </c>
      <c r="C138" s="159">
        <v>4</v>
      </c>
      <c r="D138" s="189">
        <v>758012</v>
      </c>
      <c r="E138" s="190" t="s">
        <v>123</v>
      </c>
      <c r="F138" s="186">
        <v>14040</v>
      </c>
      <c r="G138" s="187">
        <v>1953</v>
      </c>
      <c r="H138" s="187">
        <v>1983</v>
      </c>
      <c r="I138" s="187">
        <v>2711</v>
      </c>
      <c r="J138" s="187">
        <v>2652</v>
      </c>
      <c r="K138" s="187">
        <v>2689</v>
      </c>
      <c r="L138" s="181">
        <v>2052</v>
      </c>
      <c r="M138" s="187">
        <v>3936</v>
      </c>
      <c r="N138" s="187">
        <v>6647</v>
      </c>
      <c r="O138" s="181">
        <v>7393</v>
      </c>
      <c r="P138" s="187">
        <v>7255</v>
      </c>
      <c r="Q138" s="181">
        <v>6785</v>
      </c>
      <c r="R138" s="187">
        <v>1402</v>
      </c>
      <c r="S138" s="181">
        <v>1309</v>
      </c>
      <c r="T138" s="187">
        <v>3869</v>
      </c>
      <c r="U138" s="181">
        <v>3524</v>
      </c>
      <c r="V138" s="187">
        <v>5271</v>
      </c>
      <c r="W138" s="181">
        <v>4833</v>
      </c>
      <c r="X138" s="187">
        <v>10104</v>
      </c>
      <c r="Y138" s="187">
        <v>2711</v>
      </c>
      <c r="Z138" s="181">
        <v>7393</v>
      </c>
      <c r="AA138" s="182"/>
    </row>
    <row r="139" spans="1:27">
      <c r="A139" s="183">
        <v>5</v>
      </c>
      <c r="B139" s="159">
        <v>3</v>
      </c>
      <c r="C139" s="159">
        <v>3</v>
      </c>
      <c r="D139" s="189">
        <v>758024</v>
      </c>
      <c r="E139" s="190" t="s">
        <v>124</v>
      </c>
      <c r="F139" s="186">
        <v>7947</v>
      </c>
      <c r="G139" s="187">
        <v>1107</v>
      </c>
      <c r="H139" s="187">
        <v>1160</v>
      </c>
      <c r="I139" s="187">
        <v>1471</v>
      </c>
      <c r="J139" s="187">
        <v>1478</v>
      </c>
      <c r="K139" s="187">
        <v>1540</v>
      </c>
      <c r="L139" s="181">
        <v>1191</v>
      </c>
      <c r="M139" s="187">
        <v>2267</v>
      </c>
      <c r="N139" s="187">
        <v>3738</v>
      </c>
      <c r="O139" s="181">
        <v>4209</v>
      </c>
      <c r="P139" s="187">
        <v>4084</v>
      </c>
      <c r="Q139" s="181">
        <v>3863</v>
      </c>
      <c r="R139" s="187">
        <v>757</v>
      </c>
      <c r="S139" s="181">
        <v>714</v>
      </c>
      <c r="T139" s="187">
        <v>2171</v>
      </c>
      <c r="U139" s="181">
        <v>2038</v>
      </c>
      <c r="V139" s="187">
        <v>2928</v>
      </c>
      <c r="W139" s="181">
        <v>2752</v>
      </c>
      <c r="X139" s="187">
        <v>5680</v>
      </c>
      <c r="Y139" s="187">
        <v>1471</v>
      </c>
      <c r="Z139" s="181">
        <v>4209</v>
      </c>
      <c r="AA139" s="182"/>
    </row>
    <row r="140" spans="1:27">
      <c r="A140" s="183">
        <v>3</v>
      </c>
      <c r="B140" s="159">
        <v>4</v>
      </c>
      <c r="C140" s="159">
        <v>2</v>
      </c>
      <c r="D140" s="189">
        <v>762000</v>
      </c>
      <c r="E140" s="190" t="s">
        <v>271</v>
      </c>
      <c r="F140" s="186">
        <v>27840</v>
      </c>
      <c r="G140" s="187">
        <v>3789</v>
      </c>
      <c r="H140" s="187">
        <v>3931</v>
      </c>
      <c r="I140" s="187">
        <v>5038</v>
      </c>
      <c r="J140" s="187">
        <v>5187</v>
      </c>
      <c r="K140" s="187">
        <v>5661</v>
      </c>
      <c r="L140" s="181">
        <v>4234</v>
      </c>
      <c r="M140" s="187">
        <v>7720</v>
      </c>
      <c r="N140" s="187">
        <v>12758</v>
      </c>
      <c r="O140" s="181">
        <v>15082</v>
      </c>
      <c r="P140" s="187">
        <v>14420</v>
      </c>
      <c r="Q140" s="181">
        <v>13420</v>
      </c>
      <c r="R140" s="187">
        <v>2596</v>
      </c>
      <c r="S140" s="181">
        <v>2442</v>
      </c>
      <c r="T140" s="187">
        <v>7859</v>
      </c>
      <c r="U140" s="181">
        <v>7223</v>
      </c>
      <c r="V140" s="187">
        <v>10455</v>
      </c>
      <c r="W140" s="181">
        <v>9665</v>
      </c>
      <c r="X140" s="187">
        <v>20120</v>
      </c>
      <c r="Y140" s="187">
        <v>5038</v>
      </c>
      <c r="Z140" s="181">
        <v>15082</v>
      </c>
      <c r="AA140" s="182"/>
    </row>
    <row r="141" spans="1:27">
      <c r="A141" s="183">
        <v>3</v>
      </c>
      <c r="B141" s="159">
        <v>4</v>
      </c>
      <c r="C141" s="159">
        <v>2</v>
      </c>
      <c r="D141" s="189">
        <v>766000</v>
      </c>
      <c r="E141" s="190" t="s">
        <v>272</v>
      </c>
      <c r="F141" s="186">
        <v>30367</v>
      </c>
      <c r="G141" s="187">
        <v>4233</v>
      </c>
      <c r="H141" s="187">
        <v>4467</v>
      </c>
      <c r="I141" s="187">
        <v>5804</v>
      </c>
      <c r="J141" s="187">
        <v>5643</v>
      </c>
      <c r="K141" s="187">
        <v>5829</v>
      </c>
      <c r="L141" s="181">
        <v>4391</v>
      </c>
      <c r="M141" s="187">
        <v>8700</v>
      </c>
      <c r="N141" s="187">
        <v>14504</v>
      </c>
      <c r="O141" s="181">
        <v>15863</v>
      </c>
      <c r="P141" s="187">
        <v>15710</v>
      </c>
      <c r="Q141" s="181">
        <v>14657</v>
      </c>
      <c r="R141" s="187">
        <v>3065</v>
      </c>
      <c r="S141" s="181">
        <v>2739</v>
      </c>
      <c r="T141" s="187">
        <v>8213</v>
      </c>
      <c r="U141" s="181">
        <v>7650</v>
      </c>
      <c r="V141" s="187">
        <v>11278</v>
      </c>
      <c r="W141" s="181">
        <v>10389</v>
      </c>
      <c r="X141" s="187">
        <v>21667</v>
      </c>
      <c r="Y141" s="187">
        <v>5804</v>
      </c>
      <c r="Z141" s="181">
        <v>15863</v>
      </c>
      <c r="AA141" s="182"/>
    </row>
    <row r="142" spans="1:27">
      <c r="A142" s="183">
        <v>8</v>
      </c>
      <c r="B142" s="159">
        <v>2</v>
      </c>
      <c r="C142" s="159">
        <v>4</v>
      </c>
      <c r="D142" s="189">
        <v>766008</v>
      </c>
      <c r="E142" s="190" t="s">
        <v>125</v>
      </c>
      <c r="F142" s="186">
        <v>10975</v>
      </c>
      <c r="G142" s="187">
        <v>1499</v>
      </c>
      <c r="H142" s="187">
        <v>1602</v>
      </c>
      <c r="I142" s="187">
        <v>2010</v>
      </c>
      <c r="J142" s="187">
        <v>2091</v>
      </c>
      <c r="K142" s="187">
        <v>2178</v>
      </c>
      <c r="L142" s="181">
        <v>1595</v>
      </c>
      <c r="M142" s="187">
        <v>3101</v>
      </c>
      <c r="N142" s="187">
        <v>5111</v>
      </c>
      <c r="O142" s="181">
        <v>5864</v>
      </c>
      <c r="P142" s="187">
        <v>5670</v>
      </c>
      <c r="Q142" s="181">
        <v>5305</v>
      </c>
      <c r="R142" s="187">
        <v>1077</v>
      </c>
      <c r="S142" s="181">
        <v>933</v>
      </c>
      <c r="T142" s="187">
        <v>3011</v>
      </c>
      <c r="U142" s="181">
        <v>2853</v>
      </c>
      <c r="V142" s="187">
        <v>4088</v>
      </c>
      <c r="W142" s="181">
        <v>3786</v>
      </c>
      <c r="X142" s="187">
        <v>7874</v>
      </c>
      <c r="Y142" s="187">
        <v>2010</v>
      </c>
      <c r="Z142" s="181">
        <v>5864</v>
      </c>
      <c r="AA142" s="182"/>
    </row>
    <row r="143" spans="1:27">
      <c r="A143" s="183">
        <v>8</v>
      </c>
      <c r="B143" s="159">
        <v>2</v>
      </c>
      <c r="C143" s="159">
        <v>4</v>
      </c>
      <c r="D143" s="189">
        <v>766020</v>
      </c>
      <c r="E143" s="190" t="s">
        <v>126</v>
      </c>
      <c r="F143" s="186">
        <v>15923</v>
      </c>
      <c r="G143" s="187">
        <v>2225</v>
      </c>
      <c r="H143" s="187">
        <v>2326</v>
      </c>
      <c r="I143" s="187">
        <v>2899</v>
      </c>
      <c r="J143" s="187">
        <v>3016</v>
      </c>
      <c r="K143" s="187">
        <v>3109</v>
      </c>
      <c r="L143" s="181">
        <v>2348</v>
      </c>
      <c r="M143" s="187">
        <v>4551</v>
      </c>
      <c r="N143" s="187">
        <v>7450</v>
      </c>
      <c r="O143" s="181">
        <v>8473</v>
      </c>
      <c r="P143" s="187">
        <v>8228</v>
      </c>
      <c r="Q143" s="181">
        <v>7695</v>
      </c>
      <c r="R143" s="187">
        <v>1516</v>
      </c>
      <c r="S143" s="181">
        <v>1383</v>
      </c>
      <c r="T143" s="187">
        <v>4364</v>
      </c>
      <c r="U143" s="181">
        <v>4109</v>
      </c>
      <c r="V143" s="187">
        <v>5880</v>
      </c>
      <c r="W143" s="181">
        <v>5492</v>
      </c>
      <c r="X143" s="187">
        <v>11372</v>
      </c>
      <c r="Y143" s="187">
        <v>2899</v>
      </c>
      <c r="Z143" s="181">
        <v>8473</v>
      </c>
      <c r="AA143" s="182"/>
    </row>
    <row r="144" spans="1:27">
      <c r="A144" s="183">
        <v>5</v>
      </c>
      <c r="B144" s="159">
        <v>3</v>
      </c>
      <c r="C144" s="159">
        <v>3</v>
      </c>
      <c r="D144" s="189">
        <v>766040</v>
      </c>
      <c r="E144" s="190" t="s">
        <v>127</v>
      </c>
      <c r="F144" s="186">
        <v>8348</v>
      </c>
      <c r="G144" s="187">
        <v>1186</v>
      </c>
      <c r="H144" s="187">
        <v>1261</v>
      </c>
      <c r="I144" s="187">
        <v>1638</v>
      </c>
      <c r="J144" s="187">
        <v>1551</v>
      </c>
      <c r="K144" s="187">
        <v>1557</v>
      </c>
      <c r="L144" s="181">
        <v>1155</v>
      </c>
      <c r="M144" s="187">
        <v>2447</v>
      </c>
      <c r="N144" s="187">
        <v>4085</v>
      </c>
      <c r="O144" s="181">
        <v>4263</v>
      </c>
      <c r="P144" s="187">
        <v>4270</v>
      </c>
      <c r="Q144" s="181">
        <v>4078</v>
      </c>
      <c r="R144" s="187">
        <v>827</v>
      </c>
      <c r="S144" s="181">
        <v>811</v>
      </c>
      <c r="T144" s="187">
        <v>2211</v>
      </c>
      <c r="U144" s="181">
        <v>2052</v>
      </c>
      <c r="V144" s="187">
        <v>3038</v>
      </c>
      <c r="W144" s="181">
        <v>2863</v>
      </c>
      <c r="X144" s="187">
        <v>5901</v>
      </c>
      <c r="Y144" s="187">
        <v>1638</v>
      </c>
      <c r="Z144" s="181">
        <v>4263</v>
      </c>
      <c r="AA144" s="182"/>
    </row>
    <row r="145" spans="1:27">
      <c r="A145" s="183">
        <v>5</v>
      </c>
      <c r="B145" s="159">
        <v>3</v>
      </c>
      <c r="C145" s="159">
        <v>3</v>
      </c>
      <c r="D145" s="189">
        <v>766044</v>
      </c>
      <c r="E145" s="190" t="s">
        <v>128</v>
      </c>
      <c r="F145" s="186">
        <v>7963</v>
      </c>
      <c r="G145" s="187">
        <v>1090</v>
      </c>
      <c r="H145" s="187">
        <v>1125</v>
      </c>
      <c r="I145" s="187">
        <v>1494</v>
      </c>
      <c r="J145" s="187">
        <v>1474</v>
      </c>
      <c r="K145" s="187">
        <v>1553</v>
      </c>
      <c r="L145" s="181">
        <v>1227</v>
      </c>
      <c r="M145" s="187">
        <v>2215</v>
      </c>
      <c r="N145" s="187">
        <v>3709</v>
      </c>
      <c r="O145" s="181">
        <v>4254</v>
      </c>
      <c r="P145" s="187">
        <v>4115</v>
      </c>
      <c r="Q145" s="181">
        <v>3848</v>
      </c>
      <c r="R145" s="187">
        <v>767</v>
      </c>
      <c r="S145" s="181">
        <v>727</v>
      </c>
      <c r="T145" s="187">
        <v>2199</v>
      </c>
      <c r="U145" s="181">
        <v>2055</v>
      </c>
      <c r="V145" s="187">
        <v>2966</v>
      </c>
      <c r="W145" s="181">
        <v>2782</v>
      </c>
      <c r="X145" s="187">
        <v>5748</v>
      </c>
      <c r="Y145" s="187">
        <v>1494</v>
      </c>
      <c r="Z145" s="181">
        <v>4254</v>
      </c>
      <c r="AA145" s="182"/>
    </row>
    <row r="146" spans="1:27">
      <c r="A146" s="183">
        <v>3</v>
      </c>
      <c r="B146" s="159">
        <v>4</v>
      </c>
      <c r="C146" s="159">
        <v>2</v>
      </c>
      <c r="D146" s="189">
        <v>770000</v>
      </c>
      <c r="E146" s="190" t="s">
        <v>273</v>
      </c>
      <c r="F146" s="186">
        <v>30430</v>
      </c>
      <c r="G146" s="187">
        <v>4370</v>
      </c>
      <c r="H146" s="187">
        <v>4341</v>
      </c>
      <c r="I146" s="187">
        <v>5640</v>
      </c>
      <c r="J146" s="187">
        <v>5614</v>
      </c>
      <c r="K146" s="187">
        <v>5916</v>
      </c>
      <c r="L146" s="181">
        <v>4549</v>
      </c>
      <c r="M146" s="187">
        <v>8711</v>
      </c>
      <c r="N146" s="187">
        <v>14351</v>
      </c>
      <c r="O146" s="181">
        <v>16079</v>
      </c>
      <c r="P146" s="187">
        <v>15662</v>
      </c>
      <c r="Q146" s="181">
        <v>14768</v>
      </c>
      <c r="R146" s="187">
        <v>2910</v>
      </c>
      <c r="S146" s="181">
        <v>2730</v>
      </c>
      <c r="T146" s="187">
        <v>8228</v>
      </c>
      <c r="U146" s="181">
        <v>7851</v>
      </c>
      <c r="V146" s="187">
        <v>11138</v>
      </c>
      <c r="W146" s="181">
        <v>10581</v>
      </c>
      <c r="X146" s="187">
        <v>21719</v>
      </c>
      <c r="Y146" s="187">
        <v>5640</v>
      </c>
      <c r="Z146" s="181">
        <v>16079</v>
      </c>
      <c r="AA146" s="182"/>
    </row>
    <row r="147" spans="1:27">
      <c r="A147" s="183">
        <v>5</v>
      </c>
      <c r="B147" s="159">
        <v>3</v>
      </c>
      <c r="C147" s="159">
        <v>3</v>
      </c>
      <c r="D147" s="189">
        <v>770004</v>
      </c>
      <c r="E147" s="190" t="s">
        <v>129</v>
      </c>
      <c r="F147" s="186">
        <v>9657</v>
      </c>
      <c r="G147" s="187">
        <v>1380</v>
      </c>
      <c r="H147" s="187">
        <v>1434</v>
      </c>
      <c r="I147" s="187">
        <v>1774</v>
      </c>
      <c r="J147" s="187">
        <v>1752</v>
      </c>
      <c r="K147" s="187">
        <v>1915</v>
      </c>
      <c r="L147" s="181">
        <v>1402</v>
      </c>
      <c r="M147" s="187">
        <v>2814</v>
      </c>
      <c r="N147" s="187">
        <v>4588</v>
      </c>
      <c r="O147" s="181">
        <v>5069</v>
      </c>
      <c r="P147" s="187">
        <v>5105</v>
      </c>
      <c r="Q147" s="181">
        <v>4552</v>
      </c>
      <c r="R147" s="187">
        <v>884</v>
      </c>
      <c r="S147" s="181">
        <v>890</v>
      </c>
      <c r="T147" s="187">
        <v>2726</v>
      </c>
      <c r="U147" s="181">
        <v>2343</v>
      </c>
      <c r="V147" s="187">
        <v>3610</v>
      </c>
      <c r="W147" s="181">
        <v>3233</v>
      </c>
      <c r="X147" s="187">
        <v>6843</v>
      </c>
      <c r="Y147" s="187">
        <v>1774</v>
      </c>
      <c r="Z147" s="181">
        <v>5069</v>
      </c>
      <c r="AA147" s="182"/>
    </row>
    <row r="148" spans="1:27">
      <c r="A148" s="183">
        <v>7</v>
      </c>
      <c r="B148" s="159">
        <v>1</v>
      </c>
      <c r="C148" s="159">
        <v>4</v>
      </c>
      <c r="D148" s="189">
        <v>770024</v>
      </c>
      <c r="E148" s="190" t="s">
        <v>130</v>
      </c>
      <c r="F148" s="186">
        <v>17269</v>
      </c>
      <c r="G148" s="187">
        <v>2415</v>
      </c>
      <c r="H148" s="187">
        <v>2578</v>
      </c>
      <c r="I148" s="187">
        <v>3217</v>
      </c>
      <c r="J148" s="187">
        <v>3181</v>
      </c>
      <c r="K148" s="187">
        <v>3269</v>
      </c>
      <c r="L148" s="181">
        <v>2609</v>
      </c>
      <c r="M148" s="187">
        <v>4993</v>
      </c>
      <c r="N148" s="187">
        <v>8210</v>
      </c>
      <c r="O148" s="181">
        <v>9059</v>
      </c>
      <c r="P148" s="187">
        <v>9062</v>
      </c>
      <c r="Q148" s="181">
        <v>8207</v>
      </c>
      <c r="R148" s="187">
        <v>1635</v>
      </c>
      <c r="S148" s="181">
        <v>1582</v>
      </c>
      <c r="T148" s="187">
        <v>4783</v>
      </c>
      <c r="U148" s="181">
        <v>4276</v>
      </c>
      <c r="V148" s="187">
        <v>6418</v>
      </c>
      <c r="W148" s="181">
        <v>5858</v>
      </c>
      <c r="X148" s="187">
        <v>12276</v>
      </c>
      <c r="Y148" s="187">
        <v>3217</v>
      </c>
      <c r="Z148" s="181">
        <v>9059</v>
      </c>
      <c r="AA148" s="182"/>
    </row>
    <row r="149" spans="1:27">
      <c r="A149" s="183">
        <v>6</v>
      </c>
      <c r="B149" s="159">
        <v>4</v>
      </c>
      <c r="C149" s="159">
        <v>3</v>
      </c>
      <c r="D149" s="189">
        <v>770032</v>
      </c>
      <c r="E149" s="190" t="s">
        <v>131</v>
      </c>
      <c r="F149" s="186">
        <v>7299</v>
      </c>
      <c r="G149" s="187">
        <v>983</v>
      </c>
      <c r="H149" s="187">
        <v>1015</v>
      </c>
      <c r="I149" s="187">
        <v>1362</v>
      </c>
      <c r="J149" s="187">
        <v>1383</v>
      </c>
      <c r="K149" s="187">
        <v>1520</v>
      </c>
      <c r="L149" s="181">
        <v>1036</v>
      </c>
      <c r="M149" s="187">
        <v>1998</v>
      </c>
      <c r="N149" s="187">
        <v>3360</v>
      </c>
      <c r="O149" s="181">
        <v>3939</v>
      </c>
      <c r="P149" s="187">
        <v>3765</v>
      </c>
      <c r="Q149" s="181">
        <v>3534</v>
      </c>
      <c r="R149" s="187">
        <v>683</v>
      </c>
      <c r="S149" s="181">
        <v>679</v>
      </c>
      <c r="T149" s="187">
        <v>2007</v>
      </c>
      <c r="U149" s="181">
        <v>1932</v>
      </c>
      <c r="V149" s="187">
        <v>2690</v>
      </c>
      <c r="W149" s="181">
        <v>2611</v>
      </c>
      <c r="X149" s="187">
        <v>5301</v>
      </c>
      <c r="Y149" s="187">
        <v>1362</v>
      </c>
      <c r="Z149" s="181">
        <v>3939</v>
      </c>
      <c r="AA149" s="182"/>
    </row>
    <row r="150" spans="1:27">
      <c r="A150" s="183">
        <v>3</v>
      </c>
      <c r="B150" s="159">
        <v>4</v>
      </c>
      <c r="C150" s="159">
        <v>2</v>
      </c>
      <c r="D150" s="189">
        <v>774000</v>
      </c>
      <c r="E150" s="190" t="s">
        <v>274</v>
      </c>
      <c r="F150" s="186">
        <v>34264</v>
      </c>
      <c r="G150" s="187">
        <v>4861</v>
      </c>
      <c r="H150" s="187">
        <v>5060</v>
      </c>
      <c r="I150" s="187">
        <v>6396</v>
      </c>
      <c r="J150" s="187">
        <v>6293</v>
      </c>
      <c r="K150" s="187">
        <v>6669</v>
      </c>
      <c r="L150" s="181">
        <v>4985</v>
      </c>
      <c r="M150" s="187">
        <v>9921</v>
      </c>
      <c r="N150" s="187">
        <v>16317</v>
      </c>
      <c r="O150" s="181">
        <v>17947</v>
      </c>
      <c r="P150" s="187">
        <v>17733</v>
      </c>
      <c r="Q150" s="181">
        <v>16531</v>
      </c>
      <c r="R150" s="187">
        <v>3273</v>
      </c>
      <c r="S150" s="181">
        <v>3123</v>
      </c>
      <c r="T150" s="187">
        <v>9336</v>
      </c>
      <c r="U150" s="181">
        <v>8611</v>
      </c>
      <c r="V150" s="187">
        <v>12609</v>
      </c>
      <c r="W150" s="181">
        <v>11734</v>
      </c>
      <c r="X150" s="187">
        <v>24343</v>
      </c>
      <c r="Y150" s="187">
        <v>6396</v>
      </c>
      <c r="Z150" s="181">
        <v>17947</v>
      </c>
      <c r="AA150" s="182"/>
    </row>
    <row r="151" spans="1:27">
      <c r="A151" s="183">
        <v>8</v>
      </c>
      <c r="B151" s="159">
        <v>2</v>
      </c>
      <c r="C151" s="159">
        <v>4</v>
      </c>
      <c r="D151" s="184">
        <v>774032</v>
      </c>
      <c r="E151" s="188" t="s">
        <v>132</v>
      </c>
      <c r="F151" s="186">
        <v>31310</v>
      </c>
      <c r="G151" s="187">
        <v>4508</v>
      </c>
      <c r="H151" s="187">
        <v>4386</v>
      </c>
      <c r="I151" s="187">
        <v>5755</v>
      </c>
      <c r="J151" s="187">
        <v>5457</v>
      </c>
      <c r="K151" s="187">
        <v>5501</v>
      </c>
      <c r="L151" s="181">
        <v>5703</v>
      </c>
      <c r="M151" s="187">
        <v>8894</v>
      </c>
      <c r="N151" s="187">
        <v>14649</v>
      </c>
      <c r="O151" s="181">
        <v>16661</v>
      </c>
      <c r="P151" s="187">
        <v>16045</v>
      </c>
      <c r="Q151" s="181">
        <v>15265</v>
      </c>
      <c r="R151" s="187">
        <v>2889</v>
      </c>
      <c r="S151" s="181">
        <v>2866</v>
      </c>
      <c r="T151" s="187">
        <v>8545</v>
      </c>
      <c r="U151" s="181">
        <v>8116</v>
      </c>
      <c r="V151" s="187">
        <v>11434</v>
      </c>
      <c r="W151" s="181">
        <v>10982</v>
      </c>
      <c r="X151" s="187">
        <v>22416</v>
      </c>
      <c r="Y151" s="187">
        <v>5755</v>
      </c>
      <c r="Z151" s="181">
        <v>16661</v>
      </c>
      <c r="AA151" s="182"/>
    </row>
    <row r="152" spans="1:27">
      <c r="A152" s="183">
        <v>1</v>
      </c>
      <c r="B152" s="159">
        <v>1</v>
      </c>
      <c r="C152" s="159">
        <v>1</v>
      </c>
      <c r="D152" s="184">
        <v>911000</v>
      </c>
      <c r="E152" s="188" t="s">
        <v>133</v>
      </c>
      <c r="F152" s="186">
        <v>65143</v>
      </c>
      <c r="G152" s="187">
        <v>9624</v>
      </c>
      <c r="H152" s="187">
        <v>9747</v>
      </c>
      <c r="I152" s="187">
        <v>12071</v>
      </c>
      <c r="J152" s="187">
        <v>11345</v>
      </c>
      <c r="K152" s="187">
        <v>11651</v>
      </c>
      <c r="L152" s="181">
        <v>10705</v>
      </c>
      <c r="M152" s="187">
        <v>19371</v>
      </c>
      <c r="N152" s="187">
        <v>31442</v>
      </c>
      <c r="O152" s="181">
        <v>33701</v>
      </c>
      <c r="P152" s="187">
        <v>33534</v>
      </c>
      <c r="Q152" s="181">
        <v>31609</v>
      </c>
      <c r="R152" s="187">
        <v>6230</v>
      </c>
      <c r="S152" s="181">
        <v>5841</v>
      </c>
      <c r="T152" s="187">
        <v>17405</v>
      </c>
      <c r="U152" s="181">
        <v>16296</v>
      </c>
      <c r="V152" s="187">
        <v>23635</v>
      </c>
      <c r="W152" s="181">
        <v>22137</v>
      </c>
      <c r="X152" s="187">
        <v>45772</v>
      </c>
      <c r="Y152" s="187">
        <v>12071</v>
      </c>
      <c r="Z152" s="181">
        <v>33701</v>
      </c>
      <c r="AA152" s="182"/>
    </row>
    <row r="153" spans="1:27">
      <c r="A153" s="183">
        <v>1</v>
      </c>
      <c r="B153" s="159">
        <v>1</v>
      </c>
      <c r="C153" s="159">
        <v>1</v>
      </c>
      <c r="D153" s="184">
        <v>913000</v>
      </c>
      <c r="E153" s="188" t="s">
        <v>134</v>
      </c>
      <c r="F153" s="186">
        <v>116487</v>
      </c>
      <c r="G153" s="187">
        <v>17520</v>
      </c>
      <c r="H153" s="187">
        <v>17745</v>
      </c>
      <c r="I153" s="187">
        <v>21775</v>
      </c>
      <c r="J153" s="187">
        <v>20671</v>
      </c>
      <c r="K153" s="187">
        <v>21021</v>
      </c>
      <c r="L153" s="181">
        <v>17755</v>
      </c>
      <c r="M153" s="187">
        <v>35265</v>
      </c>
      <c r="N153" s="187">
        <v>57040</v>
      </c>
      <c r="O153" s="181">
        <v>59447</v>
      </c>
      <c r="P153" s="187">
        <v>59604</v>
      </c>
      <c r="Q153" s="181">
        <v>56883</v>
      </c>
      <c r="R153" s="187">
        <v>11019</v>
      </c>
      <c r="S153" s="181">
        <v>10756</v>
      </c>
      <c r="T153" s="187">
        <v>30355</v>
      </c>
      <c r="U153" s="181">
        <v>29092</v>
      </c>
      <c r="V153" s="187">
        <v>41374</v>
      </c>
      <c r="W153" s="181">
        <v>39848</v>
      </c>
      <c r="X153" s="187">
        <v>81222</v>
      </c>
      <c r="Y153" s="187">
        <v>21775</v>
      </c>
      <c r="Z153" s="181">
        <v>59447</v>
      </c>
      <c r="AA153" s="182"/>
    </row>
    <row r="154" spans="1:27">
      <c r="A154" s="183">
        <v>1</v>
      </c>
      <c r="B154" s="159">
        <v>1</v>
      </c>
      <c r="C154" s="159">
        <v>1</v>
      </c>
      <c r="D154" s="184">
        <v>914000</v>
      </c>
      <c r="E154" s="188" t="s">
        <v>135</v>
      </c>
      <c r="F154" s="186">
        <v>40075</v>
      </c>
      <c r="G154" s="187">
        <v>6047</v>
      </c>
      <c r="H154" s="187">
        <v>5942</v>
      </c>
      <c r="I154" s="187">
        <v>7424</v>
      </c>
      <c r="J154" s="187">
        <v>7268</v>
      </c>
      <c r="K154" s="187">
        <v>7316</v>
      </c>
      <c r="L154" s="181">
        <v>6078</v>
      </c>
      <c r="M154" s="187">
        <v>11989</v>
      </c>
      <c r="N154" s="187">
        <v>19413</v>
      </c>
      <c r="O154" s="181">
        <v>20662</v>
      </c>
      <c r="P154" s="187">
        <v>20573</v>
      </c>
      <c r="Q154" s="181">
        <v>19502</v>
      </c>
      <c r="R154" s="187">
        <v>3834</v>
      </c>
      <c r="S154" s="181">
        <v>3590</v>
      </c>
      <c r="T154" s="187">
        <v>10614</v>
      </c>
      <c r="U154" s="181">
        <v>10048</v>
      </c>
      <c r="V154" s="187">
        <v>14448</v>
      </c>
      <c r="W154" s="181">
        <v>13638</v>
      </c>
      <c r="X154" s="187">
        <v>28086</v>
      </c>
      <c r="Y154" s="187">
        <v>7424</v>
      </c>
      <c r="Z154" s="181">
        <v>20662</v>
      </c>
      <c r="AA154" s="182"/>
    </row>
    <row r="155" spans="1:27">
      <c r="A155" s="183">
        <v>1</v>
      </c>
      <c r="B155" s="159">
        <v>1</v>
      </c>
      <c r="C155" s="159">
        <v>1</v>
      </c>
      <c r="D155" s="184">
        <v>915000</v>
      </c>
      <c r="E155" s="188" t="s">
        <v>136</v>
      </c>
      <c r="F155" s="186">
        <v>37471</v>
      </c>
      <c r="G155" s="187">
        <v>4998</v>
      </c>
      <c r="H155" s="187">
        <v>5418</v>
      </c>
      <c r="I155" s="187">
        <v>6906</v>
      </c>
      <c r="J155" s="187">
        <v>6991</v>
      </c>
      <c r="K155" s="187">
        <v>7243</v>
      </c>
      <c r="L155" s="181">
        <v>5915</v>
      </c>
      <c r="M155" s="187">
        <v>10416</v>
      </c>
      <c r="N155" s="187">
        <v>17322</v>
      </c>
      <c r="O155" s="181">
        <v>20149</v>
      </c>
      <c r="P155" s="187">
        <v>19268</v>
      </c>
      <c r="Q155" s="181">
        <v>18203</v>
      </c>
      <c r="R155" s="187">
        <v>3528</v>
      </c>
      <c r="S155" s="181">
        <v>3378</v>
      </c>
      <c r="T155" s="187">
        <v>10456</v>
      </c>
      <c r="U155" s="181">
        <v>9693</v>
      </c>
      <c r="V155" s="187">
        <v>13984</v>
      </c>
      <c r="W155" s="181">
        <v>13071</v>
      </c>
      <c r="X155" s="187">
        <v>27055</v>
      </c>
      <c r="Y155" s="187">
        <v>6906</v>
      </c>
      <c r="Z155" s="181">
        <v>20149</v>
      </c>
      <c r="AA155" s="182"/>
    </row>
    <row r="156" spans="1:27">
      <c r="A156" s="183">
        <v>1</v>
      </c>
      <c r="B156" s="159">
        <v>1</v>
      </c>
      <c r="C156" s="159">
        <v>1</v>
      </c>
      <c r="D156" s="189">
        <v>916000</v>
      </c>
      <c r="E156" s="190" t="s">
        <v>137</v>
      </c>
      <c r="F156" s="186">
        <v>31150</v>
      </c>
      <c r="G156" s="187">
        <v>4575</v>
      </c>
      <c r="H156" s="187">
        <v>4557</v>
      </c>
      <c r="I156" s="187">
        <v>5809</v>
      </c>
      <c r="J156" s="187">
        <v>5633</v>
      </c>
      <c r="K156" s="187">
        <v>5653</v>
      </c>
      <c r="L156" s="181">
        <v>4923</v>
      </c>
      <c r="M156" s="187">
        <v>9132</v>
      </c>
      <c r="N156" s="187">
        <v>14941</v>
      </c>
      <c r="O156" s="181">
        <v>16209</v>
      </c>
      <c r="P156" s="187">
        <v>15924</v>
      </c>
      <c r="Q156" s="181">
        <v>15226</v>
      </c>
      <c r="R156" s="187">
        <v>3009</v>
      </c>
      <c r="S156" s="181">
        <v>2800</v>
      </c>
      <c r="T156" s="187">
        <v>8295</v>
      </c>
      <c r="U156" s="181">
        <v>7914</v>
      </c>
      <c r="V156" s="187">
        <v>11304</v>
      </c>
      <c r="W156" s="181">
        <v>10714</v>
      </c>
      <c r="X156" s="187">
        <v>22018</v>
      </c>
      <c r="Y156" s="187">
        <v>5809</v>
      </c>
      <c r="Z156" s="181">
        <v>16209</v>
      </c>
      <c r="AA156" s="182"/>
    </row>
    <row r="157" spans="1:27">
      <c r="A157" s="183">
        <v>5</v>
      </c>
      <c r="B157" s="159">
        <v>3</v>
      </c>
      <c r="C157" s="159">
        <v>3</v>
      </c>
      <c r="D157" s="189">
        <v>954008</v>
      </c>
      <c r="E157" s="190" t="s">
        <v>138</v>
      </c>
      <c r="F157" s="186">
        <v>7775</v>
      </c>
      <c r="G157" s="187">
        <v>1215</v>
      </c>
      <c r="H157" s="187">
        <v>1218</v>
      </c>
      <c r="I157" s="187">
        <v>1468</v>
      </c>
      <c r="J157" s="187">
        <v>1359</v>
      </c>
      <c r="K157" s="187">
        <v>1416</v>
      </c>
      <c r="L157" s="181">
        <v>1099</v>
      </c>
      <c r="M157" s="187">
        <v>2433</v>
      </c>
      <c r="N157" s="187">
        <v>3901</v>
      </c>
      <c r="O157" s="181">
        <v>3874</v>
      </c>
      <c r="P157" s="187">
        <v>4024</v>
      </c>
      <c r="Q157" s="181">
        <v>3751</v>
      </c>
      <c r="R157" s="187">
        <v>764</v>
      </c>
      <c r="S157" s="181">
        <v>704</v>
      </c>
      <c r="T157" s="187">
        <v>1975</v>
      </c>
      <c r="U157" s="181">
        <v>1899</v>
      </c>
      <c r="V157" s="187">
        <v>2739</v>
      </c>
      <c r="W157" s="181">
        <v>2603</v>
      </c>
      <c r="X157" s="187">
        <v>5342</v>
      </c>
      <c r="Y157" s="187">
        <v>1468</v>
      </c>
      <c r="Z157" s="181">
        <v>3874</v>
      </c>
      <c r="AA157" s="182"/>
    </row>
    <row r="158" spans="1:27">
      <c r="A158" s="183">
        <v>4</v>
      </c>
      <c r="B158" s="159">
        <v>2</v>
      </c>
      <c r="C158" s="159">
        <v>3</v>
      </c>
      <c r="D158" s="189">
        <v>954012</v>
      </c>
      <c r="E158" s="190" t="s">
        <v>139</v>
      </c>
      <c r="F158" s="186">
        <v>5646</v>
      </c>
      <c r="G158" s="187">
        <v>855</v>
      </c>
      <c r="H158" s="187">
        <v>869</v>
      </c>
      <c r="I158" s="187">
        <v>1055</v>
      </c>
      <c r="J158" s="187">
        <v>1009</v>
      </c>
      <c r="K158" s="187">
        <v>1026</v>
      </c>
      <c r="L158" s="181">
        <v>832</v>
      </c>
      <c r="M158" s="187">
        <v>1724</v>
      </c>
      <c r="N158" s="187">
        <v>2779</v>
      </c>
      <c r="O158" s="181">
        <v>2867</v>
      </c>
      <c r="P158" s="187">
        <v>2908</v>
      </c>
      <c r="Q158" s="181">
        <v>2738</v>
      </c>
      <c r="R158" s="187">
        <v>528</v>
      </c>
      <c r="S158" s="181">
        <v>527</v>
      </c>
      <c r="T158" s="187">
        <v>1527</v>
      </c>
      <c r="U158" s="181">
        <v>1340</v>
      </c>
      <c r="V158" s="187">
        <v>2055</v>
      </c>
      <c r="W158" s="181">
        <v>1867</v>
      </c>
      <c r="X158" s="187">
        <v>3922</v>
      </c>
      <c r="Y158" s="187">
        <v>1055</v>
      </c>
      <c r="Z158" s="181">
        <v>2867</v>
      </c>
      <c r="AA158" s="182"/>
    </row>
    <row r="159" spans="1:27">
      <c r="A159" s="183">
        <v>9</v>
      </c>
      <c r="B159" s="159">
        <v>3</v>
      </c>
      <c r="C159" s="159">
        <v>4</v>
      </c>
      <c r="D159" s="189">
        <v>954016</v>
      </c>
      <c r="E159" s="190" t="s">
        <v>140</v>
      </c>
      <c r="F159" s="186">
        <v>9597</v>
      </c>
      <c r="G159" s="187">
        <v>1365</v>
      </c>
      <c r="H159" s="187">
        <v>1454</v>
      </c>
      <c r="I159" s="187">
        <v>1883</v>
      </c>
      <c r="J159" s="187">
        <v>1767</v>
      </c>
      <c r="K159" s="187">
        <v>1800</v>
      </c>
      <c r="L159" s="181">
        <v>1328</v>
      </c>
      <c r="M159" s="187">
        <v>2819</v>
      </c>
      <c r="N159" s="187">
        <v>4702</v>
      </c>
      <c r="O159" s="181">
        <v>4895</v>
      </c>
      <c r="P159" s="187">
        <v>5005</v>
      </c>
      <c r="Q159" s="181">
        <v>4592</v>
      </c>
      <c r="R159" s="187">
        <v>999</v>
      </c>
      <c r="S159" s="181">
        <v>884</v>
      </c>
      <c r="T159" s="187">
        <v>2531</v>
      </c>
      <c r="U159" s="181">
        <v>2364</v>
      </c>
      <c r="V159" s="187">
        <v>3530</v>
      </c>
      <c r="W159" s="181">
        <v>3248</v>
      </c>
      <c r="X159" s="187">
        <v>6778</v>
      </c>
      <c r="Y159" s="187">
        <v>1883</v>
      </c>
      <c r="Z159" s="181">
        <v>4895</v>
      </c>
      <c r="AA159" s="182"/>
    </row>
    <row r="160" spans="1:27">
      <c r="A160" s="183">
        <v>6</v>
      </c>
      <c r="B160" s="159">
        <v>4</v>
      </c>
      <c r="C160" s="159">
        <v>3</v>
      </c>
      <c r="D160" s="189">
        <v>954020</v>
      </c>
      <c r="E160" s="190" t="s">
        <v>141</v>
      </c>
      <c r="F160" s="186">
        <v>3992</v>
      </c>
      <c r="G160" s="187">
        <v>628</v>
      </c>
      <c r="H160" s="187">
        <v>623</v>
      </c>
      <c r="I160" s="187">
        <v>745</v>
      </c>
      <c r="J160" s="187">
        <v>728</v>
      </c>
      <c r="K160" s="187">
        <v>725</v>
      </c>
      <c r="L160" s="181">
        <v>543</v>
      </c>
      <c r="M160" s="187">
        <v>1251</v>
      </c>
      <c r="N160" s="187">
        <v>1996</v>
      </c>
      <c r="O160" s="181">
        <v>1996</v>
      </c>
      <c r="P160" s="187">
        <v>2038</v>
      </c>
      <c r="Q160" s="181">
        <v>1954</v>
      </c>
      <c r="R160" s="187">
        <v>389</v>
      </c>
      <c r="S160" s="181">
        <v>356</v>
      </c>
      <c r="T160" s="187">
        <v>1019</v>
      </c>
      <c r="U160" s="181">
        <v>977</v>
      </c>
      <c r="V160" s="187">
        <v>1408</v>
      </c>
      <c r="W160" s="181">
        <v>1333</v>
      </c>
      <c r="X160" s="187">
        <v>2741</v>
      </c>
      <c r="Y160" s="187">
        <v>745</v>
      </c>
      <c r="Z160" s="181">
        <v>1996</v>
      </c>
      <c r="AA160" s="182"/>
    </row>
    <row r="161" spans="1:27">
      <c r="A161" s="183">
        <v>4</v>
      </c>
      <c r="B161" s="159">
        <v>2</v>
      </c>
      <c r="C161" s="159">
        <v>3</v>
      </c>
      <c r="D161" s="189">
        <v>954024</v>
      </c>
      <c r="E161" s="190" t="s">
        <v>142</v>
      </c>
      <c r="F161" s="186">
        <v>5610</v>
      </c>
      <c r="G161" s="187">
        <v>814</v>
      </c>
      <c r="H161" s="187">
        <v>848</v>
      </c>
      <c r="I161" s="187">
        <v>1107</v>
      </c>
      <c r="J161" s="187">
        <v>1016</v>
      </c>
      <c r="K161" s="187">
        <v>1041</v>
      </c>
      <c r="L161" s="181">
        <v>784</v>
      </c>
      <c r="M161" s="187">
        <v>1662</v>
      </c>
      <c r="N161" s="187">
        <v>2769</v>
      </c>
      <c r="O161" s="181">
        <v>2841</v>
      </c>
      <c r="P161" s="187">
        <v>2850</v>
      </c>
      <c r="Q161" s="181">
        <v>2760</v>
      </c>
      <c r="R161" s="187">
        <v>567</v>
      </c>
      <c r="S161" s="181">
        <v>540</v>
      </c>
      <c r="T161" s="187">
        <v>1473</v>
      </c>
      <c r="U161" s="181">
        <v>1368</v>
      </c>
      <c r="V161" s="187">
        <v>2040</v>
      </c>
      <c r="W161" s="181">
        <v>1908</v>
      </c>
      <c r="X161" s="187">
        <v>3948</v>
      </c>
      <c r="Y161" s="187">
        <v>1107</v>
      </c>
      <c r="Z161" s="181">
        <v>2841</v>
      </c>
      <c r="AA161" s="182"/>
    </row>
    <row r="162" spans="1:27">
      <c r="A162" s="183">
        <v>6</v>
      </c>
      <c r="B162" s="159">
        <v>4</v>
      </c>
      <c r="C162" s="159">
        <v>3</v>
      </c>
      <c r="D162" s="189">
        <v>954028</v>
      </c>
      <c r="E162" s="190" t="s">
        <v>143</v>
      </c>
      <c r="F162" s="186">
        <v>4320</v>
      </c>
      <c r="G162" s="187">
        <v>619</v>
      </c>
      <c r="H162" s="187">
        <v>678</v>
      </c>
      <c r="I162" s="187">
        <v>787</v>
      </c>
      <c r="J162" s="187">
        <v>772</v>
      </c>
      <c r="K162" s="187">
        <v>805</v>
      </c>
      <c r="L162" s="181">
        <v>659</v>
      </c>
      <c r="M162" s="187">
        <v>1297</v>
      </c>
      <c r="N162" s="187">
        <v>2084</v>
      </c>
      <c r="O162" s="181">
        <v>2236</v>
      </c>
      <c r="P162" s="187">
        <v>2296</v>
      </c>
      <c r="Q162" s="181">
        <v>2024</v>
      </c>
      <c r="R162" s="187">
        <v>399</v>
      </c>
      <c r="S162" s="181">
        <v>388</v>
      </c>
      <c r="T162" s="187">
        <v>1189</v>
      </c>
      <c r="U162" s="181">
        <v>1047</v>
      </c>
      <c r="V162" s="187">
        <v>1588</v>
      </c>
      <c r="W162" s="181">
        <v>1435</v>
      </c>
      <c r="X162" s="187">
        <v>3023</v>
      </c>
      <c r="Y162" s="187">
        <v>787</v>
      </c>
      <c r="Z162" s="181">
        <v>2236</v>
      </c>
      <c r="AA162" s="182"/>
    </row>
    <row r="163" spans="1:27">
      <c r="A163" s="183">
        <v>6</v>
      </c>
      <c r="B163" s="159">
        <v>4</v>
      </c>
      <c r="C163" s="159">
        <v>3</v>
      </c>
      <c r="D163" s="189">
        <v>954032</v>
      </c>
      <c r="E163" s="190" t="s">
        <v>144</v>
      </c>
      <c r="F163" s="186">
        <v>5056</v>
      </c>
      <c r="G163" s="187">
        <v>694</v>
      </c>
      <c r="H163" s="187">
        <v>750</v>
      </c>
      <c r="I163" s="187">
        <v>926</v>
      </c>
      <c r="J163" s="187">
        <v>930</v>
      </c>
      <c r="K163" s="187">
        <v>994</v>
      </c>
      <c r="L163" s="181">
        <v>762</v>
      </c>
      <c r="M163" s="187">
        <v>1444</v>
      </c>
      <c r="N163" s="187">
        <v>2370</v>
      </c>
      <c r="O163" s="181">
        <v>2686</v>
      </c>
      <c r="P163" s="187">
        <v>2622</v>
      </c>
      <c r="Q163" s="181">
        <v>2434</v>
      </c>
      <c r="R163" s="187">
        <v>473</v>
      </c>
      <c r="S163" s="181">
        <v>453</v>
      </c>
      <c r="T163" s="187">
        <v>1441</v>
      </c>
      <c r="U163" s="181">
        <v>1245</v>
      </c>
      <c r="V163" s="187">
        <v>1914</v>
      </c>
      <c r="W163" s="181">
        <v>1698</v>
      </c>
      <c r="X163" s="187">
        <v>3612</v>
      </c>
      <c r="Y163" s="187">
        <v>926</v>
      </c>
      <c r="Z163" s="181">
        <v>2686</v>
      </c>
      <c r="AA163" s="182"/>
    </row>
    <row r="164" spans="1:27">
      <c r="A164" s="183">
        <v>8</v>
      </c>
      <c r="B164" s="159">
        <v>2</v>
      </c>
      <c r="C164" s="159">
        <v>4</v>
      </c>
      <c r="D164" s="189">
        <v>954036</v>
      </c>
      <c r="E164" s="190" t="s">
        <v>145</v>
      </c>
      <c r="F164" s="186">
        <v>17383</v>
      </c>
      <c r="G164" s="187">
        <v>2550</v>
      </c>
      <c r="H164" s="187">
        <v>2609</v>
      </c>
      <c r="I164" s="187">
        <v>3330</v>
      </c>
      <c r="J164" s="187">
        <v>3131</v>
      </c>
      <c r="K164" s="187">
        <v>3246</v>
      </c>
      <c r="L164" s="181">
        <v>2517</v>
      </c>
      <c r="M164" s="187">
        <v>5159</v>
      </c>
      <c r="N164" s="187">
        <v>8489</v>
      </c>
      <c r="O164" s="181">
        <v>8894</v>
      </c>
      <c r="P164" s="187">
        <v>8865</v>
      </c>
      <c r="Q164" s="181">
        <v>8518</v>
      </c>
      <c r="R164" s="187">
        <v>1695</v>
      </c>
      <c r="S164" s="181">
        <v>1635</v>
      </c>
      <c r="T164" s="187">
        <v>4463</v>
      </c>
      <c r="U164" s="181">
        <v>4431</v>
      </c>
      <c r="V164" s="187">
        <v>6158</v>
      </c>
      <c r="W164" s="181">
        <v>6066</v>
      </c>
      <c r="X164" s="187">
        <v>12224</v>
      </c>
      <c r="Y164" s="187">
        <v>3330</v>
      </c>
      <c r="Z164" s="181">
        <v>8894</v>
      </c>
      <c r="AA164" s="182"/>
    </row>
    <row r="165" spans="1:27">
      <c r="A165" s="183">
        <v>3</v>
      </c>
      <c r="B165" s="159">
        <v>4</v>
      </c>
      <c r="C165" s="159">
        <v>2</v>
      </c>
      <c r="D165" s="189">
        <v>958000</v>
      </c>
      <c r="E165" s="190" t="s">
        <v>275</v>
      </c>
      <c r="F165" s="186">
        <v>25589</v>
      </c>
      <c r="G165" s="187">
        <v>3555</v>
      </c>
      <c r="H165" s="187">
        <v>3599</v>
      </c>
      <c r="I165" s="187">
        <v>4527</v>
      </c>
      <c r="J165" s="187">
        <v>4593</v>
      </c>
      <c r="K165" s="187">
        <v>5290</v>
      </c>
      <c r="L165" s="181">
        <v>4025</v>
      </c>
      <c r="M165" s="187">
        <v>7154</v>
      </c>
      <c r="N165" s="187">
        <v>11681</v>
      </c>
      <c r="O165" s="181">
        <v>13908</v>
      </c>
      <c r="P165" s="187">
        <v>13315</v>
      </c>
      <c r="Q165" s="181">
        <v>12274</v>
      </c>
      <c r="R165" s="187">
        <v>2286</v>
      </c>
      <c r="S165" s="181">
        <v>2241</v>
      </c>
      <c r="T165" s="187">
        <v>7305</v>
      </c>
      <c r="U165" s="181">
        <v>6603</v>
      </c>
      <c r="V165" s="187">
        <v>9591</v>
      </c>
      <c r="W165" s="181">
        <v>8844</v>
      </c>
      <c r="X165" s="187">
        <v>18435</v>
      </c>
      <c r="Y165" s="187">
        <v>4527</v>
      </c>
      <c r="Z165" s="181">
        <v>13908</v>
      </c>
      <c r="AA165" s="182"/>
    </row>
    <row r="166" spans="1:27">
      <c r="A166" s="183">
        <v>9</v>
      </c>
      <c r="B166" s="159">
        <v>3</v>
      </c>
      <c r="C166" s="159">
        <v>4</v>
      </c>
      <c r="D166" s="189">
        <v>958004</v>
      </c>
      <c r="E166" s="190" t="s">
        <v>146</v>
      </c>
      <c r="F166" s="186">
        <v>14305</v>
      </c>
      <c r="G166" s="187">
        <v>2048</v>
      </c>
      <c r="H166" s="187">
        <v>2131</v>
      </c>
      <c r="I166" s="187">
        <v>2645</v>
      </c>
      <c r="J166" s="187">
        <v>2592</v>
      </c>
      <c r="K166" s="187">
        <v>2781</v>
      </c>
      <c r="L166" s="181">
        <v>2108</v>
      </c>
      <c r="M166" s="187">
        <v>4179</v>
      </c>
      <c r="N166" s="187">
        <v>6824</v>
      </c>
      <c r="O166" s="181">
        <v>7481</v>
      </c>
      <c r="P166" s="187">
        <v>7368</v>
      </c>
      <c r="Q166" s="181">
        <v>6937</v>
      </c>
      <c r="R166" s="187">
        <v>1399</v>
      </c>
      <c r="S166" s="181">
        <v>1246</v>
      </c>
      <c r="T166" s="187">
        <v>3883</v>
      </c>
      <c r="U166" s="181">
        <v>3598</v>
      </c>
      <c r="V166" s="187">
        <v>5282</v>
      </c>
      <c r="W166" s="181">
        <v>4844</v>
      </c>
      <c r="X166" s="187">
        <v>10126</v>
      </c>
      <c r="Y166" s="187">
        <v>2645</v>
      </c>
      <c r="Z166" s="181">
        <v>7481</v>
      </c>
      <c r="AA166" s="182"/>
    </row>
    <row r="167" spans="1:27">
      <c r="A167" s="183">
        <v>6</v>
      </c>
      <c r="B167" s="159">
        <v>4</v>
      </c>
      <c r="C167" s="159">
        <v>3</v>
      </c>
      <c r="D167" s="189">
        <v>958040</v>
      </c>
      <c r="E167" s="190" t="s">
        <v>147</v>
      </c>
      <c r="F167" s="186">
        <v>4771</v>
      </c>
      <c r="G167" s="187">
        <v>606</v>
      </c>
      <c r="H167" s="187">
        <v>644</v>
      </c>
      <c r="I167" s="187">
        <v>823</v>
      </c>
      <c r="J167" s="187">
        <v>900</v>
      </c>
      <c r="K167" s="187">
        <v>1036</v>
      </c>
      <c r="L167" s="181">
        <v>762</v>
      </c>
      <c r="M167" s="187">
        <v>1250</v>
      </c>
      <c r="N167" s="187">
        <v>2073</v>
      </c>
      <c r="O167" s="181">
        <v>2698</v>
      </c>
      <c r="P167" s="187">
        <v>2558</v>
      </c>
      <c r="Q167" s="181">
        <v>2213</v>
      </c>
      <c r="R167" s="187">
        <v>419</v>
      </c>
      <c r="S167" s="181">
        <v>404</v>
      </c>
      <c r="T167" s="187">
        <v>1487</v>
      </c>
      <c r="U167" s="181">
        <v>1211</v>
      </c>
      <c r="V167" s="187">
        <v>1906</v>
      </c>
      <c r="W167" s="181">
        <v>1615</v>
      </c>
      <c r="X167" s="187">
        <v>3521</v>
      </c>
      <c r="Y167" s="187">
        <v>823</v>
      </c>
      <c r="Z167" s="181">
        <v>2698</v>
      </c>
      <c r="AA167" s="182"/>
    </row>
    <row r="168" spans="1:27">
      <c r="A168" s="183">
        <v>6</v>
      </c>
      <c r="B168" s="159">
        <v>4</v>
      </c>
      <c r="C168" s="159">
        <v>3</v>
      </c>
      <c r="D168" s="189">
        <v>958044</v>
      </c>
      <c r="E168" s="190" t="s">
        <v>148</v>
      </c>
      <c r="F168" s="186">
        <v>5435</v>
      </c>
      <c r="G168" s="187">
        <v>768</v>
      </c>
      <c r="H168" s="187">
        <v>790</v>
      </c>
      <c r="I168" s="187">
        <v>961</v>
      </c>
      <c r="J168" s="187">
        <v>985</v>
      </c>
      <c r="K168" s="187">
        <v>1122</v>
      </c>
      <c r="L168" s="181">
        <v>809</v>
      </c>
      <c r="M168" s="187">
        <v>1558</v>
      </c>
      <c r="N168" s="187">
        <v>2519</v>
      </c>
      <c r="O168" s="181">
        <v>2916</v>
      </c>
      <c r="P168" s="187">
        <v>2781</v>
      </c>
      <c r="Q168" s="181">
        <v>2654</v>
      </c>
      <c r="R168" s="187">
        <v>492</v>
      </c>
      <c r="S168" s="181">
        <v>469</v>
      </c>
      <c r="T168" s="187">
        <v>1511</v>
      </c>
      <c r="U168" s="181">
        <v>1405</v>
      </c>
      <c r="V168" s="187">
        <v>2003</v>
      </c>
      <c r="W168" s="181">
        <v>1874</v>
      </c>
      <c r="X168" s="187">
        <v>3877</v>
      </c>
      <c r="Y168" s="187">
        <v>961</v>
      </c>
      <c r="Z168" s="181">
        <v>2916</v>
      </c>
      <c r="AA168" s="182"/>
    </row>
    <row r="169" spans="1:27">
      <c r="A169" s="183">
        <v>3</v>
      </c>
      <c r="B169" s="159">
        <v>4</v>
      </c>
      <c r="C169" s="159">
        <v>2</v>
      </c>
      <c r="D169" s="189">
        <v>962000</v>
      </c>
      <c r="E169" s="190" t="s">
        <v>276</v>
      </c>
      <c r="F169" s="186">
        <v>20491</v>
      </c>
      <c r="G169" s="187">
        <v>2900</v>
      </c>
      <c r="H169" s="187">
        <v>3049</v>
      </c>
      <c r="I169" s="187">
        <v>3813</v>
      </c>
      <c r="J169" s="187">
        <v>3670</v>
      </c>
      <c r="K169" s="187">
        <v>3946</v>
      </c>
      <c r="L169" s="181">
        <v>3113</v>
      </c>
      <c r="M169" s="187">
        <v>5949</v>
      </c>
      <c r="N169" s="187">
        <v>9762</v>
      </c>
      <c r="O169" s="181">
        <v>10729</v>
      </c>
      <c r="P169" s="187">
        <v>10615</v>
      </c>
      <c r="Q169" s="181">
        <v>9876</v>
      </c>
      <c r="R169" s="187">
        <v>1926</v>
      </c>
      <c r="S169" s="181">
        <v>1887</v>
      </c>
      <c r="T169" s="187">
        <v>5619</v>
      </c>
      <c r="U169" s="181">
        <v>5110</v>
      </c>
      <c r="V169" s="187">
        <v>7545</v>
      </c>
      <c r="W169" s="181">
        <v>6997</v>
      </c>
      <c r="X169" s="187">
        <v>14542</v>
      </c>
      <c r="Y169" s="187">
        <v>3813</v>
      </c>
      <c r="Z169" s="181">
        <v>10729</v>
      </c>
      <c r="AA169" s="182"/>
    </row>
    <row r="170" spans="1:27">
      <c r="A170" s="183">
        <v>4</v>
      </c>
      <c r="B170" s="159">
        <v>2</v>
      </c>
      <c r="C170" s="159">
        <v>3</v>
      </c>
      <c r="D170" s="189">
        <v>962004</v>
      </c>
      <c r="E170" s="190" t="s">
        <v>149</v>
      </c>
      <c r="F170" s="186">
        <v>3076</v>
      </c>
      <c r="G170" s="187">
        <v>448</v>
      </c>
      <c r="H170" s="187">
        <v>430</v>
      </c>
      <c r="I170" s="187">
        <v>551</v>
      </c>
      <c r="J170" s="187">
        <v>545</v>
      </c>
      <c r="K170" s="187">
        <v>609</v>
      </c>
      <c r="L170" s="181">
        <v>493</v>
      </c>
      <c r="M170" s="187">
        <v>878</v>
      </c>
      <c r="N170" s="187">
        <v>1429</v>
      </c>
      <c r="O170" s="181">
        <v>1647</v>
      </c>
      <c r="P170" s="187">
        <v>1624</v>
      </c>
      <c r="Q170" s="181">
        <v>1452</v>
      </c>
      <c r="R170" s="187">
        <v>293</v>
      </c>
      <c r="S170" s="181">
        <v>258</v>
      </c>
      <c r="T170" s="187">
        <v>857</v>
      </c>
      <c r="U170" s="181">
        <v>790</v>
      </c>
      <c r="V170" s="187">
        <v>1150</v>
      </c>
      <c r="W170" s="181">
        <v>1048</v>
      </c>
      <c r="X170" s="187">
        <v>2198</v>
      </c>
      <c r="Y170" s="187">
        <v>551</v>
      </c>
      <c r="Z170" s="181">
        <v>1647</v>
      </c>
      <c r="AA170" s="182"/>
    </row>
    <row r="171" spans="1:27">
      <c r="A171" s="183">
        <v>4</v>
      </c>
      <c r="B171" s="159">
        <v>2</v>
      </c>
      <c r="C171" s="159">
        <v>3</v>
      </c>
      <c r="D171" s="189">
        <v>962016</v>
      </c>
      <c r="E171" s="190" t="s">
        <v>150</v>
      </c>
      <c r="F171" s="186">
        <v>6865</v>
      </c>
      <c r="G171" s="187">
        <v>928</v>
      </c>
      <c r="H171" s="187">
        <v>1023</v>
      </c>
      <c r="I171" s="187">
        <v>1332</v>
      </c>
      <c r="J171" s="187">
        <v>1251</v>
      </c>
      <c r="K171" s="187">
        <v>1325</v>
      </c>
      <c r="L171" s="181">
        <v>1006</v>
      </c>
      <c r="M171" s="187">
        <v>1951</v>
      </c>
      <c r="N171" s="187">
        <v>3283</v>
      </c>
      <c r="O171" s="181">
        <v>3582</v>
      </c>
      <c r="P171" s="187">
        <v>3640</v>
      </c>
      <c r="Q171" s="181">
        <v>3225</v>
      </c>
      <c r="R171" s="187">
        <v>723</v>
      </c>
      <c r="S171" s="181">
        <v>609</v>
      </c>
      <c r="T171" s="187">
        <v>1900</v>
      </c>
      <c r="U171" s="181">
        <v>1682</v>
      </c>
      <c r="V171" s="187">
        <v>2623</v>
      </c>
      <c r="W171" s="181">
        <v>2291</v>
      </c>
      <c r="X171" s="187">
        <v>4914</v>
      </c>
      <c r="Y171" s="187">
        <v>1332</v>
      </c>
      <c r="Z171" s="181">
        <v>3582</v>
      </c>
      <c r="AA171" s="182"/>
    </row>
    <row r="172" spans="1:27">
      <c r="A172" s="183">
        <v>8</v>
      </c>
      <c r="B172" s="159">
        <v>2</v>
      </c>
      <c r="C172" s="159">
        <v>4</v>
      </c>
      <c r="D172" s="189">
        <v>962024</v>
      </c>
      <c r="E172" s="190" t="s">
        <v>151</v>
      </c>
      <c r="F172" s="186">
        <v>17950</v>
      </c>
      <c r="G172" s="187">
        <v>2487</v>
      </c>
      <c r="H172" s="187">
        <v>2515</v>
      </c>
      <c r="I172" s="187">
        <v>3260</v>
      </c>
      <c r="J172" s="187">
        <v>3351</v>
      </c>
      <c r="K172" s="187">
        <v>3545</v>
      </c>
      <c r="L172" s="181">
        <v>2792</v>
      </c>
      <c r="M172" s="187">
        <v>5002</v>
      </c>
      <c r="N172" s="187">
        <v>8262</v>
      </c>
      <c r="O172" s="181">
        <v>9688</v>
      </c>
      <c r="P172" s="187">
        <v>9316</v>
      </c>
      <c r="Q172" s="181">
        <v>8634</v>
      </c>
      <c r="R172" s="187">
        <v>1728</v>
      </c>
      <c r="S172" s="181">
        <v>1532</v>
      </c>
      <c r="T172" s="187">
        <v>4996</v>
      </c>
      <c r="U172" s="181">
        <v>4692</v>
      </c>
      <c r="V172" s="187">
        <v>6724</v>
      </c>
      <c r="W172" s="181">
        <v>6224</v>
      </c>
      <c r="X172" s="187">
        <v>12948</v>
      </c>
      <c r="Y172" s="187">
        <v>3260</v>
      </c>
      <c r="Z172" s="181">
        <v>9688</v>
      </c>
      <c r="AA172" s="182"/>
    </row>
    <row r="173" spans="1:27">
      <c r="A173" s="183">
        <v>8</v>
      </c>
      <c r="B173" s="159">
        <v>2</v>
      </c>
      <c r="C173" s="159">
        <v>4</v>
      </c>
      <c r="D173" s="189">
        <v>962032</v>
      </c>
      <c r="E173" s="190" t="s">
        <v>152</v>
      </c>
      <c r="F173" s="186">
        <v>14088</v>
      </c>
      <c r="G173" s="187">
        <v>2088</v>
      </c>
      <c r="H173" s="187">
        <v>2096</v>
      </c>
      <c r="I173" s="187">
        <v>2592</v>
      </c>
      <c r="J173" s="187">
        <v>2581</v>
      </c>
      <c r="K173" s="187">
        <v>2702</v>
      </c>
      <c r="L173" s="181">
        <v>2029</v>
      </c>
      <c r="M173" s="187">
        <v>4184</v>
      </c>
      <c r="N173" s="187">
        <v>6776</v>
      </c>
      <c r="O173" s="181">
        <v>7312</v>
      </c>
      <c r="P173" s="187">
        <v>7265</v>
      </c>
      <c r="Q173" s="181">
        <v>6823</v>
      </c>
      <c r="R173" s="187">
        <v>1341</v>
      </c>
      <c r="S173" s="181">
        <v>1251</v>
      </c>
      <c r="T173" s="187">
        <v>3742</v>
      </c>
      <c r="U173" s="181">
        <v>3570</v>
      </c>
      <c r="V173" s="187">
        <v>5083</v>
      </c>
      <c r="W173" s="181">
        <v>4821</v>
      </c>
      <c r="X173" s="187">
        <v>9904</v>
      </c>
      <c r="Y173" s="187">
        <v>2592</v>
      </c>
      <c r="Z173" s="181">
        <v>7312</v>
      </c>
      <c r="AA173" s="182"/>
    </row>
    <row r="174" spans="1:27">
      <c r="A174" s="183">
        <v>9</v>
      </c>
      <c r="B174" s="159">
        <v>3</v>
      </c>
      <c r="C174" s="159">
        <v>4</v>
      </c>
      <c r="D174" s="189">
        <v>962040</v>
      </c>
      <c r="E174" s="190" t="s">
        <v>153</v>
      </c>
      <c r="F174" s="186">
        <v>9701</v>
      </c>
      <c r="G174" s="187">
        <v>1358</v>
      </c>
      <c r="H174" s="187">
        <v>1359</v>
      </c>
      <c r="I174" s="187">
        <v>1735</v>
      </c>
      <c r="J174" s="187">
        <v>1802</v>
      </c>
      <c r="K174" s="187">
        <v>1924</v>
      </c>
      <c r="L174" s="181">
        <v>1523</v>
      </c>
      <c r="M174" s="187">
        <v>2717</v>
      </c>
      <c r="N174" s="187">
        <v>4452</v>
      </c>
      <c r="O174" s="181">
        <v>5249</v>
      </c>
      <c r="P174" s="187">
        <v>4923</v>
      </c>
      <c r="Q174" s="181">
        <v>4778</v>
      </c>
      <c r="R174" s="187">
        <v>896</v>
      </c>
      <c r="S174" s="181">
        <v>839</v>
      </c>
      <c r="T174" s="187">
        <v>2667</v>
      </c>
      <c r="U174" s="181">
        <v>2582</v>
      </c>
      <c r="V174" s="187">
        <v>3563</v>
      </c>
      <c r="W174" s="181">
        <v>3421</v>
      </c>
      <c r="X174" s="187">
        <v>6984</v>
      </c>
      <c r="Y174" s="187">
        <v>1735</v>
      </c>
      <c r="Z174" s="181">
        <v>5249</v>
      </c>
      <c r="AA174" s="182"/>
    </row>
    <row r="175" spans="1:27">
      <c r="A175" s="183">
        <v>6</v>
      </c>
      <c r="B175" s="159">
        <v>4</v>
      </c>
      <c r="C175" s="159">
        <v>3</v>
      </c>
      <c r="D175" s="189">
        <v>962052</v>
      </c>
      <c r="E175" s="190" t="s">
        <v>154</v>
      </c>
      <c r="F175" s="186">
        <v>4924</v>
      </c>
      <c r="G175" s="187">
        <v>707</v>
      </c>
      <c r="H175" s="187">
        <v>705</v>
      </c>
      <c r="I175" s="187">
        <v>879</v>
      </c>
      <c r="J175" s="187">
        <v>899</v>
      </c>
      <c r="K175" s="187">
        <v>1008</v>
      </c>
      <c r="L175" s="181">
        <v>726</v>
      </c>
      <c r="M175" s="187">
        <v>1412</v>
      </c>
      <c r="N175" s="187">
        <v>2291</v>
      </c>
      <c r="O175" s="181">
        <v>2633</v>
      </c>
      <c r="P175" s="187">
        <v>2594</v>
      </c>
      <c r="Q175" s="181">
        <v>2330</v>
      </c>
      <c r="R175" s="187">
        <v>465</v>
      </c>
      <c r="S175" s="181">
        <v>414</v>
      </c>
      <c r="T175" s="187">
        <v>1394</v>
      </c>
      <c r="U175" s="181">
        <v>1239</v>
      </c>
      <c r="V175" s="187">
        <v>1859</v>
      </c>
      <c r="W175" s="181">
        <v>1653</v>
      </c>
      <c r="X175" s="187">
        <v>3512</v>
      </c>
      <c r="Y175" s="187">
        <v>879</v>
      </c>
      <c r="Z175" s="181">
        <v>2633</v>
      </c>
      <c r="AA175" s="182"/>
    </row>
    <row r="176" spans="1:27">
      <c r="A176" s="183">
        <v>4</v>
      </c>
      <c r="B176" s="159">
        <v>2</v>
      </c>
      <c r="C176" s="159">
        <v>3</v>
      </c>
      <c r="D176" s="189">
        <v>962060</v>
      </c>
      <c r="E176" s="190" t="s">
        <v>155</v>
      </c>
      <c r="F176" s="186">
        <v>3885</v>
      </c>
      <c r="G176" s="187">
        <v>565</v>
      </c>
      <c r="H176" s="187">
        <v>591</v>
      </c>
      <c r="I176" s="187">
        <v>704</v>
      </c>
      <c r="J176" s="187">
        <v>703</v>
      </c>
      <c r="K176" s="187">
        <v>745</v>
      </c>
      <c r="L176" s="181">
        <v>577</v>
      </c>
      <c r="M176" s="187">
        <v>1156</v>
      </c>
      <c r="N176" s="187">
        <v>1860</v>
      </c>
      <c r="O176" s="181">
        <v>2025</v>
      </c>
      <c r="P176" s="187">
        <v>2020</v>
      </c>
      <c r="Q176" s="181">
        <v>1865</v>
      </c>
      <c r="R176" s="187">
        <v>362</v>
      </c>
      <c r="S176" s="181">
        <v>342</v>
      </c>
      <c r="T176" s="187">
        <v>1053</v>
      </c>
      <c r="U176" s="181">
        <v>972</v>
      </c>
      <c r="V176" s="187">
        <v>1415</v>
      </c>
      <c r="W176" s="181">
        <v>1314</v>
      </c>
      <c r="X176" s="187">
        <v>2729</v>
      </c>
      <c r="Y176" s="187">
        <v>704</v>
      </c>
      <c r="Z176" s="181">
        <v>2025</v>
      </c>
      <c r="AA176" s="182"/>
    </row>
    <row r="177" spans="1:30">
      <c r="A177" s="183">
        <v>3</v>
      </c>
      <c r="B177" s="159">
        <v>4</v>
      </c>
      <c r="C177" s="159">
        <v>2</v>
      </c>
      <c r="D177" s="189">
        <v>966000</v>
      </c>
      <c r="E177" s="190" t="s">
        <v>277</v>
      </c>
      <c r="F177" s="186">
        <v>26727</v>
      </c>
      <c r="G177" s="187">
        <v>3777</v>
      </c>
      <c r="H177" s="187">
        <v>3826</v>
      </c>
      <c r="I177" s="187">
        <v>5033</v>
      </c>
      <c r="J177" s="187">
        <v>4822</v>
      </c>
      <c r="K177" s="187">
        <v>5303</v>
      </c>
      <c r="L177" s="181">
        <v>3966</v>
      </c>
      <c r="M177" s="187">
        <v>7603</v>
      </c>
      <c r="N177" s="187">
        <v>12636</v>
      </c>
      <c r="O177" s="181">
        <v>14091</v>
      </c>
      <c r="P177" s="187">
        <v>13959</v>
      </c>
      <c r="Q177" s="181">
        <v>12768</v>
      </c>
      <c r="R177" s="187">
        <v>2634</v>
      </c>
      <c r="S177" s="181">
        <v>2399</v>
      </c>
      <c r="T177" s="187">
        <v>7445</v>
      </c>
      <c r="U177" s="181">
        <v>6646</v>
      </c>
      <c r="V177" s="187">
        <v>10079</v>
      </c>
      <c r="W177" s="181">
        <v>9045</v>
      </c>
      <c r="X177" s="187">
        <v>19124</v>
      </c>
      <c r="Y177" s="187">
        <v>5033</v>
      </c>
      <c r="Z177" s="181">
        <v>14091</v>
      </c>
      <c r="AA177" s="182"/>
    </row>
    <row r="178" spans="1:30">
      <c r="A178" s="183">
        <v>3</v>
      </c>
      <c r="B178" s="159">
        <v>4</v>
      </c>
      <c r="C178" s="159">
        <v>2</v>
      </c>
      <c r="D178" s="189">
        <v>970000</v>
      </c>
      <c r="E178" s="190" t="s">
        <v>278</v>
      </c>
      <c r="F178" s="186">
        <v>34119</v>
      </c>
      <c r="G178" s="187">
        <v>4860</v>
      </c>
      <c r="H178" s="187">
        <v>5147</v>
      </c>
      <c r="I178" s="187">
        <v>6364</v>
      </c>
      <c r="J178" s="187">
        <v>6290</v>
      </c>
      <c r="K178" s="187">
        <v>6499</v>
      </c>
      <c r="L178" s="181">
        <v>4959</v>
      </c>
      <c r="M178" s="187">
        <v>10007</v>
      </c>
      <c r="N178" s="187">
        <v>16371</v>
      </c>
      <c r="O178" s="181">
        <v>17748</v>
      </c>
      <c r="P178" s="187">
        <v>17739</v>
      </c>
      <c r="Q178" s="181">
        <v>16380</v>
      </c>
      <c r="R178" s="187">
        <v>3295</v>
      </c>
      <c r="S178" s="181">
        <v>3069</v>
      </c>
      <c r="T178" s="187">
        <v>9343</v>
      </c>
      <c r="U178" s="181">
        <v>8405</v>
      </c>
      <c r="V178" s="187">
        <v>12638</v>
      </c>
      <c r="W178" s="181">
        <v>11474</v>
      </c>
      <c r="X178" s="187">
        <v>24112</v>
      </c>
      <c r="Y178" s="187">
        <v>6364</v>
      </c>
      <c r="Z178" s="181">
        <v>17748</v>
      </c>
      <c r="AA178" s="182"/>
    </row>
    <row r="179" spans="1:30">
      <c r="A179" s="183">
        <v>8</v>
      </c>
      <c r="B179" s="159">
        <v>2</v>
      </c>
      <c r="C179" s="159">
        <v>4</v>
      </c>
      <c r="D179" s="189">
        <v>970040</v>
      </c>
      <c r="E179" s="190" t="s">
        <v>156</v>
      </c>
      <c r="F179" s="186">
        <v>19881</v>
      </c>
      <c r="G179" s="187">
        <v>3075</v>
      </c>
      <c r="H179" s="187">
        <v>2944</v>
      </c>
      <c r="I179" s="187">
        <v>3611</v>
      </c>
      <c r="J179" s="187">
        <v>3569</v>
      </c>
      <c r="K179" s="187">
        <v>3355</v>
      </c>
      <c r="L179" s="181">
        <v>3327</v>
      </c>
      <c r="M179" s="187">
        <v>6019</v>
      </c>
      <c r="N179" s="187">
        <v>9630</v>
      </c>
      <c r="O179" s="181">
        <v>10251</v>
      </c>
      <c r="P179" s="187">
        <v>10129</v>
      </c>
      <c r="Q179" s="181">
        <v>9752</v>
      </c>
      <c r="R179" s="187">
        <v>1838</v>
      </c>
      <c r="S179" s="181">
        <v>1773</v>
      </c>
      <c r="T179" s="187">
        <v>5170</v>
      </c>
      <c r="U179" s="181">
        <v>5081</v>
      </c>
      <c r="V179" s="187">
        <v>7008</v>
      </c>
      <c r="W179" s="181">
        <v>6854</v>
      </c>
      <c r="X179" s="187">
        <v>13862</v>
      </c>
      <c r="Y179" s="187">
        <v>3611</v>
      </c>
      <c r="Z179" s="181">
        <v>10251</v>
      </c>
      <c r="AA179" s="182"/>
    </row>
    <row r="180" spans="1:30">
      <c r="A180" s="183">
        <v>3</v>
      </c>
      <c r="B180" s="159">
        <v>4</v>
      </c>
      <c r="C180" s="159">
        <v>2</v>
      </c>
      <c r="D180" s="189">
        <v>974000</v>
      </c>
      <c r="E180" s="190" t="s">
        <v>279</v>
      </c>
      <c r="F180" s="186">
        <v>32866</v>
      </c>
      <c r="G180" s="187">
        <v>4561</v>
      </c>
      <c r="H180" s="187">
        <v>4657</v>
      </c>
      <c r="I180" s="187">
        <v>6174</v>
      </c>
      <c r="J180" s="187">
        <v>6139</v>
      </c>
      <c r="K180" s="187">
        <v>6537</v>
      </c>
      <c r="L180" s="181">
        <v>4798</v>
      </c>
      <c r="M180" s="187">
        <v>9218</v>
      </c>
      <c r="N180" s="187">
        <v>15392</v>
      </c>
      <c r="O180" s="181">
        <v>17474</v>
      </c>
      <c r="P180" s="187">
        <v>17085</v>
      </c>
      <c r="Q180" s="181">
        <v>15781</v>
      </c>
      <c r="R180" s="187">
        <v>3247</v>
      </c>
      <c r="S180" s="181">
        <v>2927</v>
      </c>
      <c r="T180" s="187">
        <v>9115</v>
      </c>
      <c r="U180" s="181">
        <v>8359</v>
      </c>
      <c r="V180" s="187">
        <v>12362</v>
      </c>
      <c r="W180" s="181">
        <v>11286</v>
      </c>
      <c r="X180" s="187">
        <v>23648</v>
      </c>
      <c r="Y180" s="187">
        <v>6174</v>
      </c>
      <c r="Z180" s="181">
        <v>17474</v>
      </c>
      <c r="AA180" s="182"/>
    </row>
    <row r="181" spans="1:30">
      <c r="A181" s="183">
        <v>9</v>
      </c>
      <c r="B181" s="159">
        <v>3</v>
      </c>
      <c r="C181" s="159">
        <v>4</v>
      </c>
      <c r="D181" s="189">
        <v>974028</v>
      </c>
      <c r="E181" s="190" t="s">
        <v>157</v>
      </c>
      <c r="F181" s="186">
        <v>13567</v>
      </c>
      <c r="G181" s="187">
        <v>1952</v>
      </c>
      <c r="H181" s="187">
        <v>2019</v>
      </c>
      <c r="I181" s="187">
        <v>2508</v>
      </c>
      <c r="J181" s="187">
        <v>2444</v>
      </c>
      <c r="K181" s="187">
        <v>2633</v>
      </c>
      <c r="L181" s="181">
        <v>2011</v>
      </c>
      <c r="M181" s="187">
        <v>3971</v>
      </c>
      <c r="N181" s="187">
        <v>6479</v>
      </c>
      <c r="O181" s="181">
        <v>7088</v>
      </c>
      <c r="P181" s="187">
        <v>7086</v>
      </c>
      <c r="Q181" s="181">
        <v>6481</v>
      </c>
      <c r="R181" s="187">
        <v>1296</v>
      </c>
      <c r="S181" s="181">
        <v>1212</v>
      </c>
      <c r="T181" s="187">
        <v>3767</v>
      </c>
      <c r="U181" s="181">
        <v>3321</v>
      </c>
      <c r="V181" s="187">
        <v>5063</v>
      </c>
      <c r="W181" s="181">
        <v>4533</v>
      </c>
      <c r="X181" s="187">
        <v>9596</v>
      </c>
      <c r="Y181" s="187">
        <v>2508</v>
      </c>
      <c r="Z181" s="181">
        <v>7088</v>
      </c>
      <c r="AA181" s="182"/>
    </row>
    <row r="182" spans="1:30">
      <c r="A182" s="183">
        <v>5</v>
      </c>
      <c r="B182" s="159">
        <v>3</v>
      </c>
      <c r="C182" s="159">
        <v>3</v>
      </c>
      <c r="D182" s="189">
        <v>974040</v>
      </c>
      <c r="E182" s="190" t="s">
        <v>158</v>
      </c>
      <c r="F182" s="186">
        <v>9705</v>
      </c>
      <c r="G182" s="187">
        <v>1399</v>
      </c>
      <c r="H182" s="187">
        <v>1462</v>
      </c>
      <c r="I182" s="187">
        <v>1815</v>
      </c>
      <c r="J182" s="187">
        <v>1748</v>
      </c>
      <c r="K182" s="187">
        <v>1804</v>
      </c>
      <c r="L182" s="181">
        <v>1477</v>
      </c>
      <c r="M182" s="187">
        <v>2861</v>
      </c>
      <c r="N182" s="187">
        <v>4676</v>
      </c>
      <c r="O182" s="181">
        <v>5029</v>
      </c>
      <c r="P182" s="187">
        <v>4987</v>
      </c>
      <c r="Q182" s="181">
        <v>4718</v>
      </c>
      <c r="R182" s="187">
        <v>952</v>
      </c>
      <c r="S182" s="181">
        <v>863</v>
      </c>
      <c r="T182" s="187">
        <v>2550</v>
      </c>
      <c r="U182" s="181">
        <v>2479</v>
      </c>
      <c r="V182" s="187">
        <v>3502</v>
      </c>
      <c r="W182" s="181">
        <v>3342</v>
      </c>
      <c r="X182" s="187">
        <v>6844</v>
      </c>
      <c r="Y182" s="187">
        <v>1815</v>
      </c>
      <c r="Z182" s="181">
        <v>5029</v>
      </c>
      <c r="AA182" s="182"/>
    </row>
    <row r="183" spans="1:30">
      <c r="A183" s="183">
        <v>6</v>
      </c>
      <c r="B183" s="159">
        <v>4</v>
      </c>
      <c r="C183" s="159">
        <v>3</v>
      </c>
      <c r="D183" s="189">
        <v>974044</v>
      </c>
      <c r="E183" s="190" t="s">
        <v>159</v>
      </c>
      <c r="F183" s="186">
        <v>4495</v>
      </c>
      <c r="G183" s="187">
        <v>570</v>
      </c>
      <c r="H183" s="187">
        <v>664</v>
      </c>
      <c r="I183" s="187">
        <v>870</v>
      </c>
      <c r="J183" s="187">
        <v>800</v>
      </c>
      <c r="K183" s="187">
        <v>925</v>
      </c>
      <c r="L183" s="181">
        <v>666</v>
      </c>
      <c r="M183" s="187">
        <v>1234</v>
      </c>
      <c r="N183" s="187">
        <v>2104</v>
      </c>
      <c r="O183" s="181">
        <v>2391</v>
      </c>
      <c r="P183" s="187">
        <v>2346</v>
      </c>
      <c r="Q183" s="181">
        <v>2149</v>
      </c>
      <c r="R183" s="187">
        <v>434</v>
      </c>
      <c r="S183" s="181">
        <v>436</v>
      </c>
      <c r="T183" s="187">
        <v>1249</v>
      </c>
      <c r="U183" s="181">
        <v>1142</v>
      </c>
      <c r="V183" s="187">
        <v>1683</v>
      </c>
      <c r="W183" s="181">
        <v>1578</v>
      </c>
      <c r="X183" s="187">
        <v>3261</v>
      </c>
      <c r="Y183" s="187">
        <v>870</v>
      </c>
      <c r="Z183" s="181">
        <v>2391</v>
      </c>
      <c r="AA183" s="182"/>
      <c r="AB183" s="194"/>
      <c r="AC183" s="194"/>
      <c r="AD183" s="194"/>
    </row>
    <row r="184" spans="1:30">
      <c r="A184" s="183">
        <v>3</v>
      </c>
      <c r="B184" s="159">
        <v>3</v>
      </c>
      <c r="C184" s="159">
        <v>2</v>
      </c>
      <c r="D184" s="189">
        <v>978000</v>
      </c>
      <c r="E184" s="190" t="s">
        <v>280</v>
      </c>
      <c r="F184" s="186">
        <v>10834</v>
      </c>
      <c r="G184" s="187">
        <v>1608</v>
      </c>
      <c r="H184" s="187">
        <v>1560</v>
      </c>
      <c r="I184" s="187">
        <v>2009</v>
      </c>
      <c r="J184" s="187">
        <v>1974</v>
      </c>
      <c r="K184" s="187">
        <v>2078</v>
      </c>
      <c r="L184" s="181">
        <v>1605</v>
      </c>
      <c r="M184" s="187">
        <v>3168</v>
      </c>
      <c r="N184" s="187">
        <v>5177</v>
      </c>
      <c r="O184" s="181">
        <v>5657</v>
      </c>
      <c r="P184" s="187">
        <v>5625</v>
      </c>
      <c r="Q184" s="181">
        <v>5209</v>
      </c>
      <c r="R184" s="187">
        <v>1036</v>
      </c>
      <c r="S184" s="181">
        <v>973</v>
      </c>
      <c r="T184" s="187">
        <v>2940</v>
      </c>
      <c r="U184" s="181">
        <v>2717</v>
      </c>
      <c r="V184" s="187">
        <v>3976</v>
      </c>
      <c r="W184" s="181">
        <v>3690</v>
      </c>
      <c r="X184" s="187">
        <v>7666</v>
      </c>
      <c r="Y184" s="187">
        <v>2009</v>
      </c>
      <c r="Z184" s="181">
        <v>5657</v>
      </c>
      <c r="AA184" s="182"/>
      <c r="AB184" s="194"/>
      <c r="AC184" s="194"/>
      <c r="AD184" s="194"/>
    </row>
    <row r="185" spans="1:30">
      <c r="A185" s="183">
        <v>4</v>
      </c>
      <c r="B185" s="159">
        <v>1</v>
      </c>
      <c r="C185" s="159">
        <v>3</v>
      </c>
      <c r="D185" s="189">
        <v>978004</v>
      </c>
      <c r="E185" s="190" t="s">
        <v>160</v>
      </c>
      <c r="F185" s="186">
        <v>9811</v>
      </c>
      <c r="G185" s="187">
        <v>1316</v>
      </c>
      <c r="H185" s="187">
        <v>1448</v>
      </c>
      <c r="I185" s="187">
        <v>1829</v>
      </c>
      <c r="J185" s="187">
        <v>1822</v>
      </c>
      <c r="K185" s="187">
        <v>1896</v>
      </c>
      <c r="L185" s="181">
        <v>1500</v>
      </c>
      <c r="M185" s="187">
        <v>2764</v>
      </c>
      <c r="N185" s="187">
        <v>4593</v>
      </c>
      <c r="O185" s="181">
        <v>5218</v>
      </c>
      <c r="P185" s="187">
        <v>5118</v>
      </c>
      <c r="Q185" s="181">
        <v>4693</v>
      </c>
      <c r="R185" s="187">
        <v>957</v>
      </c>
      <c r="S185" s="181">
        <v>872</v>
      </c>
      <c r="T185" s="187">
        <v>2736</v>
      </c>
      <c r="U185" s="181">
        <v>2482</v>
      </c>
      <c r="V185" s="187">
        <v>3693</v>
      </c>
      <c r="W185" s="181">
        <v>3354</v>
      </c>
      <c r="X185" s="187">
        <v>7047</v>
      </c>
      <c r="Y185" s="187">
        <v>1829</v>
      </c>
      <c r="Z185" s="181">
        <v>5218</v>
      </c>
      <c r="AA185" s="182"/>
      <c r="AB185" s="194"/>
      <c r="AC185" s="194"/>
      <c r="AD185" s="194"/>
    </row>
    <row r="186" spans="1:30">
      <c r="A186" s="183">
        <v>4</v>
      </c>
      <c r="B186" s="159">
        <v>2</v>
      </c>
      <c r="C186" s="159">
        <v>3</v>
      </c>
      <c r="D186" s="189">
        <v>978020</v>
      </c>
      <c r="E186" s="190" t="s">
        <v>161</v>
      </c>
      <c r="F186" s="186">
        <v>7832</v>
      </c>
      <c r="G186" s="187">
        <v>1123</v>
      </c>
      <c r="H186" s="187">
        <v>1168</v>
      </c>
      <c r="I186" s="187">
        <v>1420</v>
      </c>
      <c r="J186" s="187">
        <v>1450</v>
      </c>
      <c r="K186" s="187">
        <v>1516</v>
      </c>
      <c r="L186" s="181">
        <v>1155</v>
      </c>
      <c r="M186" s="187">
        <v>2291</v>
      </c>
      <c r="N186" s="187">
        <v>3711</v>
      </c>
      <c r="O186" s="181">
        <v>4121</v>
      </c>
      <c r="P186" s="187">
        <v>4145</v>
      </c>
      <c r="Q186" s="181">
        <v>3687</v>
      </c>
      <c r="R186" s="187">
        <v>724</v>
      </c>
      <c r="S186" s="181">
        <v>696</v>
      </c>
      <c r="T186" s="187">
        <v>2210</v>
      </c>
      <c r="U186" s="181">
        <v>1911</v>
      </c>
      <c r="V186" s="187">
        <v>2934</v>
      </c>
      <c r="W186" s="181">
        <v>2607</v>
      </c>
      <c r="X186" s="187">
        <v>5541</v>
      </c>
      <c r="Y186" s="187">
        <v>1420</v>
      </c>
      <c r="Z186" s="181">
        <v>4121</v>
      </c>
      <c r="AA186" s="182"/>
      <c r="AB186" s="194"/>
      <c r="AC186" s="194"/>
      <c r="AD186" s="194"/>
    </row>
    <row r="187" spans="1:30">
      <c r="A187" s="183">
        <v>7</v>
      </c>
      <c r="B187" s="159">
        <v>1</v>
      </c>
      <c r="C187" s="159">
        <v>4</v>
      </c>
      <c r="D187" s="189">
        <v>978024</v>
      </c>
      <c r="E187" s="190" t="s">
        <v>162</v>
      </c>
      <c r="F187" s="186">
        <v>17200</v>
      </c>
      <c r="G187" s="187">
        <v>2442</v>
      </c>
      <c r="H187" s="187">
        <v>2654</v>
      </c>
      <c r="I187" s="187">
        <v>3270</v>
      </c>
      <c r="J187" s="187">
        <v>3142</v>
      </c>
      <c r="K187" s="187">
        <v>3171</v>
      </c>
      <c r="L187" s="181">
        <v>2521</v>
      </c>
      <c r="M187" s="187">
        <v>5096</v>
      </c>
      <c r="N187" s="187">
        <v>8366</v>
      </c>
      <c r="O187" s="181">
        <v>8834</v>
      </c>
      <c r="P187" s="187">
        <v>8879</v>
      </c>
      <c r="Q187" s="181">
        <v>8321</v>
      </c>
      <c r="R187" s="187">
        <v>1668</v>
      </c>
      <c r="S187" s="181">
        <v>1602</v>
      </c>
      <c r="T187" s="187">
        <v>4612</v>
      </c>
      <c r="U187" s="181">
        <v>4222</v>
      </c>
      <c r="V187" s="187">
        <v>6280</v>
      </c>
      <c r="W187" s="181">
        <v>5824</v>
      </c>
      <c r="X187" s="187">
        <v>12104</v>
      </c>
      <c r="Y187" s="187">
        <v>3270</v>
      </c>
      <c r="Z187" s="181">
        <v>8834</v>
      </c>
      <c r="AA187" s="182"/>
      <c r="AB187" s="194"/>
      <c r="AC187" s="194"/>
      <c r="AD187" s="194"/>
    </row>
    <row r="188" spans="1:30">
      <c r="A188" s="183">
        <v>5</v>
      </c>
      <c r="B188" s="159">
        <v>3</v>
      </c>
      <c r="C188" s="159">
        <v>3</v>
      </c>
      <c r="D188" s="189">
        <v>978028</v>
      </c>
      <c r="E188" s="190" t="s">
        <v>163</v>
      </c>
      <c r="F188" s="186">
        <v>8559</v>
      </c>
      <c r="G188" s="187">
        <v>1210</v>
      </c>
      <c r="H188" s="187">
        <v>1275</v>
      </c>
      <c r="I188" s="187">
        <v>1628</v>
      </c>
      <c r="J188" s="187">
        <v>1570</v>
      </c>
      <c r="K188" s="187">
        <v>1605</v>
      </c>
      <c r="L188" s="181">
        <v>1271</v>
      </c>
      <c r="M188" s="187">
        <v>2485</v>
      </c>
      <c r="N188" s="187">
        <v>4113</v>
      </c>
      <c r="O188" s="181">
        <v>4446</v>
      </c>
      <c r="P188" s="187">
        <v>4437</v>
      </c>
      <c r="Q188" s="181">
        <v>4122</v>
      </c>
      <c r="R188" s="187">
        <v>833</v>
      </c>
      <c r="S188" s="181">
        <v>795</v>
      </c>
      <c r="T188" s="187">
        <v>2322</v>
      </c>
      <c r="U188" s="181">
        <v>2124</v>
      </c>
      <c r="V188" s="187">
        <v>3155</v>
      </c>
      <c r="W188" s="181">
        <v>2919</v>
      </c>
      <c r="X188" s="187">
        <v>6074</v>
      </c>
      <c r="Y188" s="187">
        <v>1628</v>
      </c>
      <c r="Z188" s="181">
        <v>4446</v>
      </c>
      <c r="AA188" s="182"/>
      <c r="AB188" s="194"/>
      <c r="AC188" s="194"/>
      <c r="AD188" s="194"/>
    </row>
    <row r="189" spans="1:30">
      <c r="A189" s="183">
        <v>4</v>
      </c>
      <c r="B189" s="159">
        <v>2</v>
      </c>
      <c r="C189" s="159">
        <v>3</v>
      </c>
      <c r="D189" s="189">
        <v>978032</v>
      </c>
      <c r="E189" s="190" t="s">
        <v>164</v>
      </c>
      <c r="F189" s="186">
        <v>5195</v>
      </c>
      <c r="G189" s="187">
        <v>781</v>
      </c>
      <c r="H189" s="187">
        <v>753</v>
      </c>
      <c r="I189" s="187">
        <v>941</v>
      </c>
      <c r="J189" s="187">
        <v>944</v>
      </c>
      <c r="K189" s="187">
        <v>1034</v>
      </c>
      <c r="L189" s="181">
        <v>742</v>
      </c>
      <c r="M189" s="187">
        <v>1534</v>
      </c>
      <c r="N189" s="187">
        <v>2475</v>
      </c>
      <c r="O189" s="181">
        <v>2720</v>
      </c>
      <c r="P189" s="187">
        <v>2603</v>
      </c>
      <c r="Q189" s="181">
        <v>2592</v>
      </c>
      <c r="R189" s="187">
        <v>465</v>
      </c>
      <c r="S189" s="181">
        <v>476</v>
      </c>
      <c r="T189" s="187">
        <v>1360</v>
      </c>
      <c r="U189" s="181">
        <v>1360</v>
      </c>
      <c r="V189" s="187">
        <v>1825</v>
      </c>
      <c r="W189" s="181">
        <v>1836</v>
      </c>
      <c r="X189" s="187">
        <v>3661</v>
      </c>
      <c r="Y189" s="187">
        <v>941</v>
      </c>
      <c r="Z189" s="181">
        <v>2720</v>
      </c>
      <c r="AA189" s="182"/>
    </row>
    <row r="190" spans="1:30">
      <c r="A190" s="183">
        <v>8</v>
      </c>
      <c r="B190" s="159">
        <v>2</v>
      </c>
      <c r="C190" s="159">
        <v>4</v>
      </c>
      <c r="D190" s="189">
        <v>978036</v>
      </c>
      <c r="E190" s="190" t="s">
        <v>165</v>
      </c>
      <c r="F190" s="186">
        <v>11369</v>
      </c>
      <c r="G190" s="187">
        <v>1612</v>
      </c>
      <c r="H190" s="187">
        <v>1733</v>
      </c>
      <c r="I190" s="187">
        <v>2172</v>
      </c>
      <c r="J190" s="187">
        <v>2065</v>
      </c>
      <c r="K190" s="187">
        <v>2191</v>
      </c>
      <c r="L190" s="181">
        <v>1596</v>
      </c>
      <c r="M190" s="187">
        <v>3345</v>
      </c>
      <c r="N190" s="187">
        <v>5517</v>
      </c>
      <c r="O190" s="181">
        <v>5852</v>
      </c>
      <c r="P190" s="187">
        <v>5773</v>
      </c>
      <c r="Q190" s="181">
        <v>5596</v>
      </c>
      <c r="R190" s="187">
        <v>1122</v>
      </c>
      <c r="S190" s="181">
        <v>1050</v>
      </c>
      <c r="T190" s="187">
        <v>2957</v>
      </c>
      <c r="U190" s="181">
        <v>2895</v>
      </c>
      <c r="V190" s="187">
        <v>4079</v>
      </c>
      <c r="W190" s="181">
        <v>3945</v>
      </c>
      <c r="X190" s="187">
        <v>8024</v>
      </c>
      <c r="Y190" s="187">
        <v>2172</v>
      </c>
      <c r="Z190" s="181">
        <v>5852</v>
      </c>
      <c r="AA190" s="182"/>
    </row>
    <row r="191" spans="1:30">
      <c r="A191" s="195">
        <v>5</v>
      </c>
      <c r="B191" s="196">
        <v>3</v>
      </c>
      <c r="C191" s="196">
        <v>3</v>
      </c>
      <c r="D191" s="197">
        <v>978040</v>
      </c>
      <c r="E191" s="198" t="s">
        <v>166</v>
      </c>
      <c r="F191" s="199">
        <v>5440</v>
      </c>
      <c r="G191" s="200">
        <v>735</v>
      </c>
      <c r="H191" s="200">
        <v>797</v>
      </c>
      <c r="I191" s="200">
        <v>1002</v>
      </c>
      <c r="J191" s="200">
        <v>1010</v>
      </c>
      <c r="K191" s="200">
        <v>1078</v>
      </c>
      <c r="L191" s="201">
        <v>818</v>
      </c>
      <c r="M191" s="200">
        <v>1532</v>
      </c>
      <c r="N191" s="200">
        <v>2534</v>
      </c>
      <c r="O191" s="201">
        <v>2906</v>
      </c>
      <c r="P191" s="200">
        <v>2820</v>
      </c>
      <c r="Q191" s="201">
        <v>2620</v>
      </c>
      <c r="R191" s="200">
        <v>512</v>
      </c>
      <c r="S191" s="201">
        <v>490</v>
      </c>
      <c r="T191" s="200">
        <v>1551</v>
      </c>
      <c r="U191" s="201">
        <v>1355</v>
      </c>
      <c r="V191" s="200">
        <v>2063</v>
      </c>
      <c r="W191" s="201">
        <v>1845</v>
      </c>
      <c r="X191" s="200">
        <v>3908</v>
      </c>
      <c r="Y191" s="200">
        <v>1002</v>
      </c>
      <c r="Z191" s="201">
        <v>2906</v>
      </c>
      <c r="AA191" s="182"/>
    </row>
    <row r="192" spans="1:30">
      <c r="D192" s="202"/>
      <c r="E192" s="203" t="s">
        <v>179</v>
      </c>
      <c r="F192" s="204">
        <v>3580340</v>
      </c>
      <c r="G192" s="205">
        <v>518886</v>
      </c>
      <c r="H192" s="205">
        <v>532635</v>
      </c>
      <c r="I192" s="205">
        <v>667244</v>
      </c>
      <c r="J192" s="205">
        <v>652087</v>
      </c>
      <c r="K192" s="205">
        <v>669880</v>
      </c>
      <c r="L192" s="206">
        <v>539608</v>
      </c>
      <c r="M192" s="205">
        <v>1051521</v>
      </c>
      <c r="N192" s="205">
        <v>1718765</v>
      </c>
      <c r="O192" s="206">
        <v>1861575</v>
      </c>
      <c r="P192" s="205">
        <v>1845287</v>
      </c>
      <c r="Q192" s="206">
        <v>1735053</v>
      </c>
      <c r="R192" s="205">
        <v>343648</v>
      </c>
      <c r="S192" s="206">
        <v>323596</v>
      </c>
      <c r="T192" s="205">
        <v>961224</v>
      </c>
      <c r="U192" s="206">
        <v>900351</v>
      </c>
      <c r="V192" s="205">
        <v>1304872</v>
      </c>
      <c r="W192" s="206">
        <v>1223947</v>
      </c>
      <c r="X192" s="205">
        <v>2528819</v>
      </c>
      <c r="Y192" s="205">
        <v>667244</v>
      </c>
      <c r="Z192" s="206">
        <v>1861575</v>
      </c>
    </row>
    <row r="193" spans="1:26">
      <c r="D193" s="202"/>
      <c r="E193" s="207" t="s">
        <v>200</v>
      </c>
      <c r="F193" s="204">
        <v>1914163</v>
      </c>
      <c r="G193" s="205">
        <v>278545</v>
      </c>
      <c r="H193" s="205">
        <v>287234</v>
      </c>
      <c r="I193" s="205">
        <v>359653</v>
      </c>
      <c r="J193" s="205">
        <v>349789</v>
      </c>
      <c r="K193" s="205">
        <v>355149</v>
      </c>
      <c r="L193" s="206">
        <v>283793</v>
      </c>
      <c r="M193" s="205">
        <v>565779</v>
      </c>
      <c r="N193" s="205">
        <v>925432</v>
      </c>
      <c r="O193" s="206">
        <v>988731</v>
      </c>
      <c r="P193" s="205">
        <v>986385</v>
      </c>
      <c r="Q193" s="206">
        <v>927778</v>
      </c>
      <c r="R193" s="205">
        <v>185315</v>
      </c>
      <c r="S193" s="206">
        <v>174338</v>
      </c>
      <c r="T193" s="205">
        <v>510109</v>
      </c>
      <c r="U193" s="206">
        <v>478622</v>
      </c>
      <c r="V193" s="205">
        <v>695424</v>
      </c>
      <c r="W193" s="206">
        <v>652960</v>
      </c>
      <c r="X193" s="205">
        <v>1348384</v>
      </c>
      <c r="Y193" s="205">
        <v>359653</v>
      </c>
      <c r="Z193" s="206">
        <v>988731</v>
      </c>
    </row>
    <row r="194" spans="1:26">
      <c r="E194" s="207" t="s">
        <v>201</v>
      </c>
      <c r="F194" s="204">
        <v>1666177</v>
      </c>
      <c r="G194" s="205">
        <v>240341</v>
      </c>
      <c r="H194" s="205">
        <v>245401</v>
      </c>
      <c r="I194" s="205">
        <v>307591</v>
      </c>
      <c r="J194" s="205">
        <v>302298</v>
      </c>
      <c r="K194" s="205">
        <v>314731</v>
      </c>
      <c r="L194" s="206">
        <v>255815</v>
      </c>
      <c r="M194" s="205">
        <v>485742</v>
      </c>
      <c r="N194" s="205">
        <v>793333</v>
      </c>
      <c r="O194" s="206">
        <v>872844</v>
      </c>
      <c r="P194" s="205">
        <v>858902</v>
      </c>
      <c r="Q194" s="206">
        <v>807275</v>
      </c>
      <c r="R194" s="205">
        <v>158333</v>
      </c>
      <c r="S194" s="206">
        <v>149258</v>
      </c>
      <c r="T194" s="205">
        <v>451115</v>
      </c>
      <c r="U194" s="206">
        <v>421729</v>
      </c>
      <c r="V194" s="205">
        <v>609448</v>
      </c>
      <c r="W194" s="206">
        <v>570987</v>
      </c>
      <c r="X194" s="205">
        <v>1180435</v>
      </c>
      <c r="Y194" s="205">
        <v>307591</v>
      </c>
      <c r="Z194" s="206">
        <v>872844</v>
      </c>
    </row>
    <row r="195" spans="1:26">
      <c r="A195" s="150"/>
      <c r="E195" s="207"/>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20.25" customHeight="1">
      <c r="A196" s="208" t="s">
        <v>242</v>
      </c>
      <c r="D196" s="209"/>
      <c r="E196" s="207"/>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2.75" customHeight="1">
      <c r="A197" s="210">
        <v>1</v>
      </c>
      <c r="B197" s="211">
        <v>1</v>
      </c>
      <c r="C197" s="211">
        <v>1</v>
      </c>
      <c r="D197" s="212">
        <v>911000</v>
      </c>
      <c r="E197" s="211" t="s">
        <v>133</v>
      </c>
      <c r="F197" s="213">
        <v>65143</v>
      </c>
      <c r="G197" s="214">
        <v>9624</v>
      </c>
      <c r="H197" s="214">
        <v>9747</v>
      </c>
      <c r="I197" s="214">
        <v>12071</v>
      </c>
      <c r="J197" s="214">
        <v>11345</v>
      </c>
      <c r="K197" s="214">
        <v>11651</v>
      </c>
      <c r="L197" s="215">
        <v>10705</v>
      </c>
      <c r="M197" s="214">
        <v>19371</v>
      </c>
      <c r="N197" s="214">
        <v>31442</v>
      </c>
      <c r="O197" s="215">
        <v>33701</v>
      </c>
      <c r="P197" s="214">
        <v>33534</v>
      </c>
      <c r="Q197" s="215">
        <v>31609</v>
      </c>
      <c r="R197" s="214">
        <v>6230</v>
      </c>
      <c r="S197" s="215">
        <v>5841</v>
      </c>
      <c r="T197" s="214">
        <v>17405</v>
      </c>
      <c r="U197" s="215">
        <v>16296</v>
      </c>
      <c r="V197" s="214">
        <v>23635</v>
      </c>
      <c r="W197" s="215">
        <v>22137</v>
      </c>
      <c r="X197" s="214">
        <v>45772</v>
      </c>
      <c r="Y197" s="214">
        <v>12071</v>
      </c>
      <c r="Z197" s="215">
        <v>33701</v>
      </c>
    </row>
    <row r="198" spans="1:26">
      <c r="A198" s="216">
        <v>1</v>
      </c>
      <c r="B198" s="150">
        <v>1</v>
      </c>
      <c r="C198" s="150">
        <v>1</v>
      </c>
      <c r="D198" s="212">
        <v>913000</v>
      </c>
      <c r="E198" s="150" t="s">
        <v>134</v>
      </c>
      <c r="F198" s="217">
        <v>116487</v>
      </c>
      <c r="G198" s="218">
        <v>17520</v>
      </c>
      <c r="H198" s="218">
        <v>17745</v>
      </c>
      <c r="I198" s="218">
        <v>21775</v>
      </c>
      <c r="J198" s="218">
        <v>20671</v>
      </c>
      <c r="K198" s="218">
        <v>21021</v>
      </c>
      <c r="L198" s="219">
        <v>17755</v>
      </c>
      <c r="M198" s="218">
        <v>35265</v>
      </c>
      <c r="N198" s="218">
        <v>57040</v>
      </c>
      <c r="O198" s="219">
        <v>59447</v>
      </c>
      <c r="P198" s="218">
        <v>59604</v>
      </c>
      <c r="Q198" s="219">
        <v>56883</v>
      </c>
      <c r="R198" s="218">
        <v>11019</v>
      </c>
      <c r="S198" s="219">
        <v>10756</v>
      </c>
      <c r="T198" s="218">
        <v>30355</v>
      </c>
      <c r="U198" s="219">
        <v>29092</v>
      </c>
      <c r="V198" s="218">
        <v>41374</v>
      </c>
      <c r="W198" s="219">
        <v>39848</v>
      </c>
      <c r="X198" s="218">
        <v>81222</v>
      </c>
      <c r="Y198" s="218">
        <v>21775</v>
      </c>
      <c r="Z198" s="219">
        <v>59447</v>
      </c>
    </row>
    <row r="199" spans="1:26">
      <c r="A199" s="216">
        <v>1</v>
      </c>
      <c r="B199" s="150">
        <v>1</v>
      </c>
      <c r="C199" s="150">
        <v>1</v>
      </c>
      <c r="D199" s="212">
        <v>112000</v>
      </c>
      <c r="E199" s="150" t="s">
        <v>16</v>
      </c>
      <c r="F199" s="217">
        <v>102512</v>
      </c>
      <c r="G199" s="218">
        <v>15238</v>
      </c>
      <c r="H199" s="218">
        <v>15769</v>
      </c>
      <c r="I199" s="218">
        <v>19105</v>
      </c>
      <c r="J199" s="218">
        <v>18639</v>
      </c>
      <c r="K199" s="218">
        <v>18743</v>
      </c>
      <c r="L199" s="219">
        <v>15018</v>
      </c>
      <c r="M199" s="218">
        <v>31007</v>
      </c>
      <c r="N199" s="218">
        <v>50112</v>
      </c>
      <c r="O199" s="219">
        <v>52400</v>
      </c>
      <c r="P199" s="218">
        <v>52834</v>
      </c>
      <c r="Q199" s="219">
        <v>49678</v>
      </c>
      <c r="R199" s="218">
        <v>9889</v>
      </c>
      <c r="S199" s="219">
        <v>9216</v>
      </c>
      <c r="T199" s="218">
        <v>26951</v>
      </c>
      <c r="U199" s="219">
        <v>25449</v>
      </c>
      <c r="V199" s="218">
        <v>36840</v>
      </c>
      <c r="W199" s="219">
        <v>34665</v>
      </c>
      <c r="X199" s="218">
        <v>71505</v>
      </c>
      <c r="Y199" s="218">
        <v>19105</v>
      </c>
      <c r="Z199" s="219">
        <v>52400</v>
      </c>
    </row>
    <row r="200" spans="1:26">
      <c r="A200" s="216">
        <v>1</v>
      </c>
      <c r="B200" s="150">
        <v>1</v>
      </c>
      <c r="C200" s="150">
        <v>1</v>
      </c>
      <c r="D200" s="212">
        <v>113000</v>
      </c>
      <c r="E200" s="150" t="s">
        <v>17</v>
      </c>
      <c r="F200" s="217">
        <v>112746</v>
      </c>
      <c r="G200" s="218">
        <v>17301</v>
      </c>
      <c r="H200" s="218">
        <v>17454</v>
      </c>
      <c r="I200" s="218">
        <v>21472</v>
      </c>
      <c r="J200" s="218">
        <v>19990</v>
      </c>
      <c r="K200" s="218">
        <v>20521</v>
      </c>
      <c r="L200" s="219">
        <v>16008</v>
      </c>
      <c r="M200" s="218">
        <v>34755</v>
      </c>
      <c r="N200" s="218">
        <v>56227</v>
      </c>
      <c r="O200" s="219">
        <v>56519</v>
      </c>
      <c r="P200" s="218">
        <v>57884</v>
      </c>
      <c r="Q200" s="219">
        <v>54862</v>
      </c>
      <c r="R200" s="218">
        <v>11061</v>
      </c>
      <c r="S200" s="219">
        <v>10411</v>
      </c>
      <c r="T200" s="218">
        <v>28931</v>
      </c>
      <c r="U200" s="219">
        <v>27588</v>
      </c>
      <c r="V200" s="218">
        <v>39992</v>
      </c>
      <c r="W200" s="219">
        <v>37999</v>
      </c>
      <c r="X200" s="218">
        <v>77991</v>
      </c>
      <c r="Y200" s="218">
        <v>21472</v>
      </c>
      <c r="Z200" s="219">
        <v>56519</v>
      </c>
    </row>
    <row r="201" spans="1:26">
      <c r="A201" s="216">
        <v>1</v>
      </c>
      <c r="B201" s="150">
        <v>1</v>
      </c>
      <c r="C201" s="150">
        <v>1</v>
      </c>
      <c r="D201" s="212">
        <v>513000</v>
      </c>
      <c r="E201" s="150" t="s">
        <v>96</v>
      </c>
      <c r="F201" s="217">
        <v>56325</v>
      </c>
      <c r="G201" s="218">
        <v>8607</v>
      </c>
      <c r="H201" s="218">
        <v>8671</v>
      </c>
      <c r="I201" s="218">
        <v>10363</v>
      </c>
      <c r="J201" s="218">
        <v>10313</v>
      </c>
      <c r="K201" s="218">
        <v>10284</v>
      </c>
      <c r="L201" s="219">
        <v>8087</v>
      </c>
      <c r="M201" s="218">
        <v>17278</v>
      </c>
      <c r="N201" s="218">
        <v>27641</v>
      </c>
      <c r="O201" s="219">
        <v>28684</v>
      </c>
      <c r="P201" s="218">
        <v>29210</v>
      </c>
      <c r="Q201" s="219">
        <v>27115</v>
      </c>
      <c r="R201" s="218">
        <v>5386</v>
      </c>
      <c r="S201" s="219">
        <v>4977</v>
      </c>
      <c r="T201" s="218">
        <v>15087</v>
      </c>
      <c r="U201" s="219">
        <v>13597</v>
      </c>
      <c r="V201" s="218">
        <v>20473</v>
      </c>
      <c r="W201" s="219">
        <v>18574</v>
      </c>
      <c r="X201" s="218">
        <v>39047</v>
      </c>
      <c r="Y201" s="218">
        <v>10363</v>
      </c>
      <c r="Z201" s="219">
        <v>28684</v>
      </c>
    </row>
    <row r="202" spans="1:26">
      <c r="A202" s="216">
        <v>1</v>
      </c>
      <c r="B202" s="150">
        <v>1</v>
      </c>
      <c r="C202" s="150">
        <v>1</v>
      </c>
      <c r="D202" s="212">
        <v>914000</v>
      </c>
      <c r="E202" s="150" t="s">
        <v>135</v>
      </c>
      <c r="F202" s="217">
        <v>40075</v>
      </c>
      <c r="G202" s="218">
        <v>6047</v>
      </c>
      <c r="H202" s="218">
        <v>5942</v>
      </c>
      <c r="I202" s="218">
        <v>7424</v>
      </c>
      <c r="J202" s="218">
        <v>7268</v>
      </c>
      <c r="K202" s="218">
        <v>7316</v>
      </c>
      <c r="L202" s="219">
        <v>6078</v>
      </c>
      <c r="M202" s="218">
        <v>11989</v>
      </c>
      <c r="N202" s="218">
        <v>19413</v>
      </c>
      <c r="O202" s="219">
        <v>20662</v>
      </c>
      <c r="P202" s="218">
        <v>20573</v>
      </c>
      <c r="Q202" s="219">
        <v>19502</v>
      </c>
      <c r="R202" s="218">
        <v>3834</v>
      </c>
      <c r="S202" s="219">
        <v>3590</v>
      </c>
      <c r="T202" s="218">
        <v>10614</v>
      </c>
      <c r="U202" s="219">
        <v>10048</v>
      </c>
      <c r="V202" s="218">
        <v>14448</v>
      </c>
      <c r="W202" s="219">
        <v>13638</v>
      </c>
      <c r="X202" s="218">
        <v>28086</v>
      </c>
      <c r="Y202" s="218">
        <v>7424</v>
      </c>
      <c r="Z202" s="219">
        <v>20662</v>
      </c>
    </row>
    <row r="203" spans="1:26">
      <c r="A203" s="216">
        <v>1</v>
      </c>
      <c r="B203" s="150">
        <v>1</v>
      </c>
      <c r="C203" s="150">
        <v>1</v>
      </c>
      <c r="D203" s="212">
        <v>915000</v>
      </c>
      <c r="E203" s="150" t="s">
        <v>136</v>
      </c>
      <c r="F203" s="217">
        <v>37471</v>
      </c>
      <c r="G203" s="218">
        <v>4998</v>
      </c>
      <c r="H203" s="218">
        <v>5418</v>
      </c>
      <c r="I203" s="218">
        <v>6906</v>
      </c>
      <c r="J203" s="218">
        <v>6991</v>
      </c>
      <c r="K203" s="218">
        <v>7243</v>
      </c>
      <c r="L203" s="219">
        <v>5915</v>
      </c>
      <c r="M203" s="218">
        <v>10416</v>
      </c>
      <c r="N203" s="218">
        <v>17322</v>
      </c>
      <c r="O203" s="219">
        <v>20149</v>
      </c>
      <c r="P203" s="218">
        <v>19268</v>
      </c>
      <c r="Q203" s="219">
        <v>18203</v>
      </c>
      <c r="R203" s="218">
        <v>3528</v>
      </c>
      <c r="S203" s="219">
        <v>3378</v>
      </c>
      <c r="T203" s="218">
        <v>10456</v>
      </c>
      <c r="U203" s="219">
        <v>9693</v>
      </c>
      <c r="V203" s="218">
        <v>13984</v>
      </c>
      <c r="W203" s="219">
        <v>13071</v>
      </c>
      <c r="X203" s="218">
        <v>27055</v>
      </c>
      <c r="Y203" s="218">
        <v>6906</v>
      </c>
      <c r="Z203" s="219">
        <v>20149</v>
      </c>
    </row>
    <row r="204" spans="1:26">
      <c r="A204" s="216">
        <v>1</v>
      </c>
      <c r="B204" s="150">
        <v>1</v>
      </c>
      <c r="C204" s="150">
        <v>1</v>
      </c>
      <c r="D204" s="212">
        <v>916000</v>
      </c>
      <c r="E204" s="150" t="s">
        <v>137</v>
      </c>
      <c r="F204" s="217">
        <v>31150</v>
      </c>
      <c r="G204" s="218">
        <v>4575</v>
      </c>
      <c r="H204" s="218">
        <v>4557</v>
      </c>
      <c r="I204" s="218">
        <v>5809</v>
      </c>
      <c r="J204" s="218">
        <v>5633</v>
      </c>
      <c r="K204" s="218">
        <v>5653</v>
      </c>
      <c r="L204" s="219">
        <v>4923</v>
      </c>
      <c r="M204" s="218">
        <v>9132</v>
      </c>
      <c r="N204" s="218">
        <v>14941</v>
      </c>
      <c r="O204" s="219">
        <v>16209</v>
      </c>
      <c r="P204" s="218">
        <v>15924</v>
      </c>
      <c r="Q204" s="219">
        <v>15226</v>
      </c>
      <c r="R204" s="218">
        <v>3009</v>
      </c>
      <c r="S204" s="219">
        <v>2800</v>
      </c>
      <c r="T204" s="218">
        <v>8295</v>
      </c>
      <c r="U204" s="219">
        <v>7914</v>
      </c>
      <c r="V204" s="218">
        <v>11304</v>
      </c>
      <c r="W204" s="219">
        <v>10714</v>
      </c>
      <c r="X204" s="218">
        <v>22018</v>
      </c>
      <c r="Y204" s="218">
        <v>5809</v>
      </c>
      <c r="Z204" s="219">
        <v>16209</v>
      </c>
    </row>
    <row r="205" spans="1:26">
      <c r="A205" s="216">
        <v>1</v>
      </c>
      <c r="B205" s="150">
        <v>1</v>
      </c>
      <c r="C205" s="150">
        <v>1</v>
      </c>
      <c r="D205" s="212">
        <v>114000</v>
      </c>
      <c r="E205" s="150" t="s">
        <v>18</v>
      </c>
      <c r="F205" s="217">
        <v>44855</v>
      </c>
      <c r="G205" s="218">
        <v>6357</v>
      </c>
      <c r="H205" s="218">
        <v>6742</v>
      </c>
      <c r="I205" s="218">
        <v>8306</v>
      </c>
      <c r="J205" s="218">
        <v>8203</v>
      </c>
      <c r="K205" s="218">
        <v>8541</v>
      </c>
      <c r="L205" s="219">
        <v>6706</v>
      </c>
      <c r="M205" s="218">
        <v>13099</v>
      </c>
      <c r="N205" s="218">
        <v>21405</v>
      </c>
      <c r="O205" s="219">
        <v>23450</v>
      </c>
      <c r="P205" s="218">
        <v>23266</v>
      </c>
      <c r="Q205" s="219">
        <v>21589</v>
      </c>
      <c r="R205" s="218">
        <v>4271</v>
      </c>
      <c r="S205" s="219">
        <v>4035</v>
      </c>
      <c r="T205" s="218">
        <v>12221</v>
      </c>
      <c r="U205" s="219">
        <v>11229</v>
      </c>
      <c r="V205" s="218">
        <v>16492</v>
      </c>
      <c r="W205" s="219">
        <v>15264</v>
      </c>
      <c r="X205" s="218">
        <v>31756</v>
      </c>
      <c r="Y205" s="218">
        <v>8306</v>
      </c>
      <c r="Z205" s="219">
        <v>23450</v>
      </c>
    </row>
    <row r="206" spans="1:26">
      <c r="A206" s="216">
        <v>1</v>
      </c>
      <c r="B206" s="150">
        <v>1</v>
      </c>
      <c r="C206" s="150">
        <v>1</v>
      </c>
      <c r="D206" s="212">
        <v>116000</v>
      </c>
      <c r="E206" s="150" t="s">
        <v>19</v>
      </c>
      <c r="F206" s="217">
        <v>52436</v>
      </c>
      <c r="G206" s="218">
        <v>7617</v>
      </c>
      <c r="H206" s="218">
        <v>7953</v>
      </c>
      <c r="I206" s="218">
        <v>9763</v>
      </c>
      <c r="J206" s="218">
        <v>9422</v>
      </c>
      <c r="K206" s="218">
        <v>9820</v>
      </c>
      <c r="L206" s="219">
        <v>7861</v>
      </c>
      <c r="M206" s="218">
        <v>15570</v>
      </c>
      <c r="N206" s="218">
        <v>25333</v>
      </c>
      <c r="O206" s="219">
        <v>27103</v>
      </c>
      <c r="P206" s="218">
        <v>27152</v>
      </c>
      <c r="Q206" s="219">
        <v>25284</v>
      </c>
      <c r="R206" s="218">
        <v>5024</v>
      </c>
      <c r="S206" s="219">
        <v>4739</v>
      </c>
      <c r="T206" s="218">
        <v>14101</v>
      </c>
      <c r="U206" s="219">
        <v>13002</v>
      </c>
      <c r="V206" s="218">
        <v>19125</v>
      </c>
      <c r="W206" s="219">
        <v>17741</v>
      </c>
      <c r="X206" s="218">
        <v>36866</v>
      </c>
      <c r="Y206" s="218">
        <v>9763</v>
      </c>
      <c r="Z206" s="219">
        <v>27103</v>
      </c>
    </row>
    <row r="207" spans="1:26">
      <c r="A207" s="216">
        <v>1</v>
      </c>
      <c r="B207" s="150">
        <v>1</v>
      </c>
      <c r="C207" s="150">
        <v>1</v>
      </c>
      <c r="D207" s="212">
        <v>117000</v>
      </c>
      <c r="E207" s="150" t="s">
        <v>20</v>
      </c>
      <c r="F207" s="217">
        <v>32829</v>
      </c>
      <c r="G207" s="218">
        <v>4873</v>
      </c>
      <c r="H207" s="218">
        <v>5178</v>
      </c>
      <c r="I207" s="218">
        <v>6258</v>
      </c>
      <c r="J207" s="218">
        <v>6155</v>
      </c>
      <c r="K207" s="218">
        <v>5868</v>
      </c>
      <c r="L207" s="219">
        <v>4497</v>
      </c>
      <c r="M207" s="218">
        <v>10051</v>
      </c>
      <c r="N207" s="218">
        <v>16309</v>
      </c>
      <c r="O207" s="219">
        <v>16520</v>
      </c>
      <c r="P207" s="218">
        <v>16968</v>
      </c>
      <c r="Q207" s="219">
        <v>15861</v>
      </c>
      <c r="R207" s="218">
        <v>3274</v>
      </c>
      <c r="S207" s="219">
        <v>2984</v>
      </c>
      <c r="T207" s="218">
        <v>8540</v>
      </c>
      <c r="U207" s="219">
        <v>7980</v>
      </c>
      <c r="V207" s="218">
        <v>11814</v>
      </c>
      <c r="W207" s="219">
        <v>10964</v>
      </c>
      <c r="X207" s="218">
        <v>22778</v>
      </c>
      <c r="Y207" s="218">
        <v>6258</v>
      </c>
      <c r="Z207" s="219">
        <v>16520</v>
      </c>
    </row>
    <row r="208" spans="1:26">
      <c r="A208" s="216">
        <v>1</v>
      </c>
      <c r="B208" s="150">
        <v>1</v>
      </c>
      <c r="C208" s="150">
        <v>1</v>
      </c>
      <c r="D208" s="212">
        <v>119000</v>
      </c>
      <c r="E208" s="150" t="s">
        <v>21</v>
      </c>
      <c r="F208" s="217">
        <v>40232</v>
      </c>
      <c r="G208" s="218">
        <v>5924</v>
      </c>
      <c r="H208" s="218">
        <v>6172</v>
      </c>
      <c r="I208" s="218">
        <v>7662</v>
      </c>
      <c r="J208" s="218">
        <v>7292</v>
      </c>
      <c r="K208" s="218">
        <v>7477</v>
      </c>
      <c r="L208" s="219">
        <v>5705</v>
      </c>
      <c r="M208" s="218">
        <v>12096</v>
      </c>
      <c r="N208" s="218">
        <v>19758</v>
      </c>
      <c r="O208" s="219">
        <v>20474</v>
      </c>
      <c r="P208" s="218">
        <v>20578</v>
      </c>
      <c r="Q208" s="219">
        <v>19654</v>
      </c>
      <c r="R208" s="218">
        <v>3975</v>
      </c>
      <c r="S208" s="219">
        <v>3687</v>
      </c>
      <c r="T208" s="218">
        <v>10440</v>
      </c>
      <c r="U208" s="219">
        <v>10034</v>
      </c>
      <c r="V208" s="218">
        <v>14415</v>
      </c>
      <c r="W208" s="219">
        <v>13721</v>
      </c>
      <c r="X208" s="218">
        <v>28136</v>
      </c>
      <c r="Y208" s="218">
        <v>7662</v>
      </c>
      <c r="Z208" s="219">
        <v>20474</v>
      </c>
    </row>
    <row r="209" spans="1:26">
      <c r="A209" s="216">
        <v>1</v>
      </c>
      <c r="B209" s="150">
        <v>1</v>
      </c>
      <c r="C209" s="150">
        <v>1</v>
      </c>
      <c r="D209" s="212">
        <v>124000</v>
      </c>
      <c r="E209" s="150" t="s">
        <v>24</v>
      </c>
      <c r="F209" s="217">
        <v>73468</v>
      </c>
      <c r="G209" s="218">
        <v>10612</v>
      </c>
      <c r="H209" s="218">
        <v>10977</v>
      </c>
      <c r="I209" s="218">
        <v>13750</v>
      </c>
      <c r="J209" s="218">
        <v>13352</v>
      </c>
      <c r="K209" s="218">
        <v>13781</v>
      </c>
      <c r="L209" s="219">
        <v>10996</v>
      </c>
      <c r="M209" s="218">
        <v>21589</v>
      </c>
      <c r="N209" s="218">
        <v>35339</v>
      </c>
      <c r="O209" s="219">
        <v>38129</v>
      </c>
      <c r="P209" s="218">
        <v>37622</v>
      </c>
      <c r="Q209" s="219">
        <v>35846</v>
      </c>
      <c r="R209" s="218">
        <v>7127</v>
      </c>
      <c r="S209" s="219">
        <v>6623</v>
      </c>
      <c r="T209" s="218">
        <v>19437</v>
      </c>
      <c r="U209" s="219">
        <v>18692</v>
      </c>
      <c r="V209" s="218">
        <v>26564</v>
      </c>
      <c r="W209" s="219">
        <v>25315</v>
      </c>
      <c r="X209" s="218">
        <v>51879</v>
      </c>
      <c r="Y209" s="218">
        <v>13750</v>
      </c>
      <c r="Z209" s="219">
        <v>38129</v>
      </c>
    </row>
    <row r="210" spans="1:26">
      <c r="A210" s="280"/>
      <c r="B210" s="281"/>
      <c r="C210" s="281"/>
      <c r="D210" s="282"/>
      <c r="E210" s="36" t="s">
        <v>209</v>
      </c>
      <c r="F210" s="283">
        <v>805729</v>
      </c>
      <c r="G210" s="284">
        <v>119293</v>
      </c>
      <c r="H210" s="285">
        <v>122325</v>
      </c>
      <c r="I210" s="285">
        <v>150664</v>
      </c>
      <c r="J210" s="285">
        <v>145274</v>
      </c>
      <c r="K210" s="285">
        <v>147919</v>
      </c>
      <c r="L210" s="283">
        <v>120254</v>
      </c>
      <c r="M210" s="284">
        <v>241618</v>
      </c>
      <c r="N210" s="285">
        <v>392282</v>
      </c>
      <c r="O210" s="283">
        <v>413447</v>
      </c>
      <c r="P210" s="284">
        <v>414417</v>
      </c>
      <c r="Q210" s="283">
        <v>391312</v>
      </c>
      <c r="R210" s="284">
        <v>77627</v>
      </c>
      <c r="S210" s="283">
        <v>73037</v>
      </c>
      <c r="T210" s="284">
        <v>212833</v>
      </c>
      <c r="U210" s="283">
        <v>200614</v>
      </c>
      <c r="V210" s="284">
        <v>290460</v>
      </c>
      <c r="W210" s="283">
        <v>273651</v>
      </c>
      <c r="X210" s="284">
        <v>564111</v>
      </c>
      <c r="Y210" s="285">
        <v>150664</v>
      </c>
      <c r="Z210" s="37">
        <v>413447</v>
      </c>
    </row>
    <row r="211" spans="1:26">
      <c r="A211" s="216">
        <v>2</v>
      </c>
      <c r="B211" s="150">
        <v>2</v>
      </c>
      <c r="C211" s="150">
        <v>1</v>
      </c>
      <c r="D211" s="212">
        <v>334002</v>
      </c>
      <c r="E211" s="221" t="s">
        <v>249</v>
      </c>
      <c r="F211" s="217">
        <v>45981</v>
      </c>
      <c r="G211" s="218">
        <v>6390</v>
      </c>
      <c r="H211" s="218">
        <v>5960</v>
      </c>
      <c r="I211" s="218">
        <v>7443</v>
      </c>
      <c r="J211" s="218">
        <v>7119</v>
      </c>
      <c r="K211" s="218">
        <v>7533</v>
      </c>
      <c r="L211" s="219">
        <v>11536</v>
      </c>
      <c r="M211" s="218">
        <v>12350</v>
      </c>
      <c r="N211" s="218">
        <v>19793</v>
      </c>
      <c r="O211" s="219">
        <v>26188</v>
      </c>
      <c r="P211" s="218">
        <v>24462</v>
      </c>
      <c r="Q211" s="219">
        <v>21519</v>
      </c>
      <c r="R211" s="218">
        <v>3845</v>
      </c>
      <c r="S211" s="219">
        <v>3598</v>
      </c>
      <c r="T211" s="218">
        <v>14296</v>
      </c>
      <c r="U211" s="219">
        <v>11892</v>
      </c>
      <c r="V211" s="218">
        <v>18141</v>
      </c>
      <c r="W211" s="219">
        <v>15490</v>
      </c>
      <c r="X211" s="218">
        <v>33631</v>
      </c>
      <c r="Y211" s="218">
        <v>7443</v>
      </c>
      <c r="Z211" s="219">
        <v>26188</v>
      </c>
    </row>
    <row r="212" spans="1:26">
      <c r="A212" s="216">
        <v>2</v>
      </c>
      <c r="B212" s="150">
        <v>2</v>
      </c>
      <c r="C212" s="150">
        <v>1</v>
      </c>
      <c r="D212" s="212">
        <v>711000</v>
      </c>
      <c r="E212" s="150" t="s">
        <v>367</v>
      </c>
      <c r="F212" s="217">
        <v>69193</v>
      </c>
      <c r="G212" s="218">
        <v>10172</v>
      </c>
      <c r="H212" s="218">
        <v>10056</v>
      </c>
      <c r="I212" s="218">
        <v>12496</v>
      </c>
      <c r="J212" s="218">
        <v>12443</v>
      </c>
      <c r="K212" s="218">
        <v>12876</v>
      </c>
      <c r="L212" s="219">
        <v>11150</v>
      </c>
      <c r="M212" s="218">
        <v>20228</v>
      </c>
      <c r="N212" s="218">
        <v>32724</v>
      </c>
      <c r="O212" s="219">
        <v>36469</v>
      </c>
      <c r="P212" s="218">
        <v>35152</v>
      </c>
      <c r="Q212" s="219">
        <v>34041</v>
      </c>
      <c r="R212" s="218">
        <v>6378</v>
      </c>
      <c r="S212" s="219">
        <v>6118</v>
      </c>
      <c r="T212" s="218">
        <v>18500</v>
      </c>
      <c r="U212" s="219">
        <v>17969</v>
      </c>
      <c r="V212" s="218">
        <v>24878</v>
      </c>
      <c r="W212" s="219">
        <v>24087</v>
      </c>
      <c r="X212" s="218">
        <v>48965</v>
      </c>
      <c r="Y212" s="218">
        <v>12496</v>
      </c>
      <c r="Z212" s="219">
        <v>36469</v>
      </c>
    </row>
    <row r="213" spans="1:26">
      <c r="A213" s="216">
        <v>2</v>
      </c>
      <c r="B213" s="150">
        <v>2</v>
      </c>
      <c r="C213" s="150">
        <v>1</v>
      </c>
      <c r="D213" s="212">
        <v>314000</v>
      </c>
      <c r="E213" s="150" t="s">
        <v>54</v>
      </c>
      <c r="F213" s="217">
        <v>68533</v>
      </c>
      <c r="G213" s="218">
        <v>9452</v>
      </c>
      <c r="H213" s="218">
        <v>9635</v>
      </c>
      <c r="I213" s="218">
        <v>12738</v>
      </c>
      <c r="J213" s="218">
        <v>12491</v>
      </c>
      <c r="K213" s="218">
        <v>12653</v>
      </c>
      <c r="L213" s="219">
        <v>11564</v>
      </c>
      <c r="M213" s="218">
        <v>19087</v>
      </c>
      <c r="N213" s="218">
        <v>31825</v>
      </c>
      <c r="O213" s="219">
        <v>36708</v>
      </c>
      <c r="P213" s="218">
        <v>34985</v>
      </c>
      <c r="Q213" s="219">
        <v>33548</v>
      </c>
      <c r="R213" s="218">
        <v>6564</v>
      </c>
      <c r="S213" s="219">
        <v>6174</v>
      </c>
      <c r="T213" s="218">
        <v>18521</v>
      </c>
      <c r="U213" s="219">
        <v>18187</v>
      </c>
      <c r="V213" s="218">
        <v>25085</v>
      </c>
      <c r="W213" s="219">
        <v>24361</v>
      </c>
      <c r="X213" s="218">
        <v>49446</v>
      </c>
      <c r="Y213" s="218">
        <v>12738</v>
      </c>
      <c r="Z213" s="219">
        <v>36708</v>
      </c>
    </row>
    <row r="214" spans="1:26">
      <c r="A214" s="216">
        <v>2</v>
      </c>
      <c r="B214" s="150">
        <v>2</v>
      </c>
      <c r="C214" s="150">
        <v>1</v>
      </c>
      <c r="D214" s="212">
        <v>512000</v>
      </c>
      <c r="E214" s="150" t="s">
        <v>95</v>
      </c>
      <c r="F214" s="217">
        <v>22180</v>
      </c>
      <c r="G214" s="218">
        <v>3290</v>
      </c>
      <c r="H214" s="218">
        <v>3291</v>
      </c>
      <c r="I214" s="218">
        <v>4097</v>
      </c>
      <c r="J214" s="218">
        <v>4075</v>
      </c>
      <c r="K214" s="218">
        <v>4107</v>
      </c>
      <c r="L214" s="219">
        <v>3320</v>
      </c>
      <c r="M214" s="218">
        <v>6581</v>
      </c>
      <c r="N214" s="218">
        <v>10678</v>
      </c>
      <c r="O214" s="219">
        <v>11502</v>
      </c>
      <c r="P214" s="218">
        <v>11441</v>
      </c>
      <c r="Q214" s="219">
        <v>10739</v>
      </c>
      <c r="R214" s="218">
        <v>2148</v>
      </c>
      <c r="S214" s="219">
        <v>1949</v>
      </c>
      <c r="T214" s="218">
        <v>5914</v>
      </c>
      <c r="U214" s="219">
        <v>5588</v>
      </c>
      <c r="V214" s="218">
        <v>8062</v>
      </c>
      <c r="W214" s="219">
        <v>7537</v>
      </c>
      <c r="X214" s="218">
        <v>15599</v>
      </c>
      <c r="Y214" s="218">
        <v>4097</v>
      </c>
      <c r="Z214" s="219">
        <v>11502</v>
      </c>
    </row>
    <row r="215" spans="1:26">
      <c r="A215" s="216">
        <v>2</v>
      </c>
      <c r="B215" s="150">
        <v>2</v>
      </c>
      <c r="C215" s="150">
        <v>1</v>
      </c>
      <c r="D215" s="212">
        <v>111000</v>
      </c>
      <c r="E215" s="150" t="s">
        <v>15</v>
      </c>
      <c r="F215" s="217">
        <v>116044</v>
      </c>
      <c r="G215" s="218">
        <v>17956</v>
      </c>
      <c r="H215" s="218">
        <v>18174</v>
      </c>
      <c r="I215" s="218">
        <v>22334</v>
      </c>
      <c r="J215" s="218">
        <v>21461</v>
      </c>
      <c r="K215" s="218">
        <v>20244</v>
      </c>
      <c r="L215" s="219">
        <v>15875</v>
      </c>
      <c r="M215" s="218">
        <v>36130</v>
      </c>
      <c r="N215" s="218">
        <v>58464</v>
      </c>
      <c r="O215" s="219">
        <v>57580</v>
      </c>
      <c r="P215" s="218">
        <v>59392</v>
      </c>
      <c r="Q215" s="219">
        <v>56652</v>
      </c>
      <c r="R215" s="218">
        <v>11420</v>
      </c>
      <c r="S215" s="219">
        <v>10914</v>
      </c>
      <c r="T215" s="218">
        <v>29394</v>
      </c>
      <c r="U215" s="219">
        <v>28186</v>
      </c>
      <c r="V215" s="218">
        <v>40814</v>
      </c>
      <c r="W215" s="219">
        <v>39100</v>
      </c>
      <c r="X215" s="218">
        <v>79914</v>
      </c>
      <c r="Y215" s="218">
        <v>22334</v>
      </c>
      <c r="Z215" s="219">
        <v>57580</v>
      </c>
    </row>
    <row r="216" spans="1:26">
      <c r="A216" s="216">
        <v>2</v>
      </c>
      <c r="B216" s="150">
        <v>2</v>
      </c>
      <c r="C216" s="150">
        <v>1</v>
      </c>
      <c r="D216" s="212">
        <v>315000</v>
      </c>
      <c r="E216" s="150" t="s">
        <v>55</v>
      </c>
      <c r="F216" s="217">
        <v>204538</v>
      </c>
      <c r="G216" s="218">
        <v>31700</v>
      </c>
      <c r="H216" s="218">
        <v>30803</v>
      </c>
      <c r="I216" s="218">
        <v>38672</v>
      </c>
      <c r="J216" s="218">
        <v>37318</v>
      </c>
      <c r="K216" s="218">
        <v>36292</v>
      </c>
      <c r="L216" s="219">
        <v>29753</v>
      </c>
      <c r="M216" s="218">
        <v>62503</v>
      </c>
      <c r="N216" s="218">
        <v>101175</v>
      </c>
      <c r="O216" s="219">
        <v>103363</v>
      </c>
      <c r="P216" s="218">
        <v>104600</v>
      </c>
      <c r="Q216" s="219">
        <v>99938</v>
      </c>
      <c r="R216" s="218">
        <v>19881</v>
      </c>
      <c r="S216" s="219">
        <v>18791</v>
      </c>
      <c r="T216" s="218">
        <v>52552</v>
      </c>
      <c r="U216" s="219">
        <v>50811</v>
      </c>
      <c r="V216" s="218">
        <v>72433</v>
      </c>
      <c r="W216" s="219">
        <v>69602</v>
      </c>
      <c r="X216" s="218">
        <v>142035</v>
      </c>
      <c r="Y216" s="218">
        <v>38672</v>
      </c>
      <c r="Z216" s="219">
        <v>103363</v>
      </c>
    </row>
    <row r="217" spans="1:26">
      <c r="A217" s="216">
        <v>2</v>
      </c>
      <c r="B217" s="150">
        <v>2</v>
      </c>
      <c r="C217" s="150">
        <v>1</v>
      </c>
      <c r="D217" s="212">
        <v>316000</v>
      </c>
      <c r="E217" s="150" t="s">
        <v>56</v>
      </c>
      <c r="F217" s="217">
        <v>33387</v>
      </c>
      <c r="G217" s="218">
        <v>4815</v>
      </c>
      <c r="H217" s="218">
        <v>4916</v>
      </c>
      <c r="I217" s="218">
        <v>6432</v>
      </c>
      <c r="J217" s="218">
        <v>6134</v>
      </c>
      <c r="K217" s="218">
        <v>6361</v>
      </c>
      <c r="L217" s="219">
        <v>4729</v>
      </c>
      <c r="M217" s="218">
        <v>9731</v>
      </c>
      <c r="N217" s="218">
        <v>16163</v>
      </c>
      <c r="O217" s="219">
        <v>17224</v>
      </c>
      <c r="P217" s="218">
        <v>17312</v>
      </c>
      <c r="Q217" s="219">
        <v>16075</v>
      </c>
      <c r="R217" s="218">
        <v>3313</v>
      </c>
      <c r="S217" s="219">
        <v>3119</v>
      </c>
      <c r="T217" s="218">
        <v>9002</v>
      </c>
      <c r="U217" s="219">
        <v>8222</v>
      </c>
      <c r="V217" s="218">
        <v>12315</v>
      </c>
      <c r="W217" s="219">
        <v>11341</v>
      </c>
      <c r="X217" s="218">
        <v>23656</v>
      </c>
      <c r="Y217" s="218">
        <v>6432</v>
      </c>
      <c r="Z217" s="219">
        <v>17224</v>
      </c>
    </row>
    <row r="218" spans="1:26">
      <c r="A218" s="216">
        <v>2</v>
      </c>
      <c r="B218" s="150">
        <v>3</v>
      </c>
      <c r="C218" s="150">
        <v>1</v>
      </c>
      <c r="D218" s="212">
        <v>515000</v>
      </c>
      <c r="E218" s="150" t="s">
        <v>97</v>
      </c>
      <c r="F218" s="217">
        <v>59872</v>
      </c>
      <c r="G218" s="218">
        <v>8493</v>
      </c>
      <c r="H218" s="218">
        <v>8431</v>
      </c>
      <c r="I218" s="218">
        <v>10386</v>
      </c>
      <c r="J218" s="218">
        <v>10148</v>
      </c>
      <c r="K218" s="218">
        <v>9859</v>
      </c>
      <c r="L218" s="219">
        <v>12555</v>
      </c>
      <c r="M218" s="218">
        <v>16924</v>
      </c>
      <c r="N218" s="218">
        <v>27310</v>
      </c>
      <c r="O218" s="219">
        <v>32562</v>
      </c>
      <c r="P218" s="218">
        <v>30002</v>
      </c>
      <c r="Q218" s="219">
        <v>29870</v>
      </c>
      <c r="R218" s="218">
        <v>5319</v>
      </c>
      <c r="S218" s="219">
        <v>5067</v>
      </c>
      <c r="T218" s="218">
        <v>15909</v>
      </c>
      <c r="U218" s="219">
        <v>16653</v>
      </c>
      <c r="V218" s="218">
        <v>21228</v>
      </c>
      <c r="W218" s="219">
        <v>21720</v>
      </c>
      <c r="X218" s="218">
        <v>42948</v>
      </c>
      <c r="Y218" s="218">
        <v>10386</v>
      </c>
      <c r="Z218" s="219">
        <v>32562</v>
      </c>
    </row>
    <row r="219" spans="1:26">
      <c r="A219" s="216">
        <v>2</v>
      </c>
      <c r="B219" s="150">
        <v>2</v>
      </c>
      <c r="C219" s="150">
        <v>1</v>
      </c>
      <c r="D219" s="212">
        <v>120000</v>
      </c>
      <c r="E219" s="150" t="s">
        <v>22</v>
      </c>
      <c r="F219" s="217">
        <v>22557</v>
      </c>
      <c r="G219" s="218">
        <v>3244</v>
      </c>
      <c r="H219" s="218">
        <v>3419</v>
      </c>
      <c r="I219" s="218">
        <v>4188</v>
      </c>
      <c r="J219" s="218">
        <v>4091</v>
      </c>
      <c r="K219" s="218">
        <v>4311</v>
      </c>
      <c r="L219" s="219">
        <v>3304</v>
      </c>
      <c r="M219" s="218">
        <v>6663</v>
      </c>
      <c r="N219" s="218">
        <v>10851</v>
      </c>
      <c r="O219" s="219">
        <v>11706</v>
      </c>
      <c r="P219" s="218">
        <v>11525</v>
      </c>
      <c r="Q219" s="219">
        <v>11032</v>
      </c>
      <c r="R219" s="218">
        <v>2128</v>
      </c>
      <c r="S219" s="219">
        <v>2060</v>
      </c>
      <c r="T219" s="218">
        <v>6009</v>
      </c>
      <c r="U219" s="219">
        <v>5697</v>
      </c>
      <c r="V219" s="218">
        <v>8137</v>
      </c>
      <c r="W219" s="219">
        <v>7757</v>
      </c>
      <c r="X219" s="218">
        <v>15894</v>
      </c>
      <c r="Y219" s="218">
        <v>4188</v>
      </c>
      <c r="Z219" s="219">
        <v>11706</v>
      </c>
    </row>
    <row r="220" spans="1:26">
      <c r="A220" s="216">
        <v>2</v>
      </c>
      <c r="B220" s="150">
        <v>2</v>
      </c>
      <c r="C220" s="150">
        <v>1</v>
      </c>
      <c r="D220" s="212">
        <v>122000</v>
      </c>
      <c r="E220" s="150" t="s">
        <v>23</v>
      </c>
      <c r="F220" s="217">
        <v>32092</v>
      </c>
      <c r="G220" s="218">
        <v>4676</v>
      </c>
      <c r="H220" s="218">
        <v>4762</v>
      </c>
      <c r="I220" s="218">
        <v>5945</v>
      </c>
      <c r="J220" s="218">
        <v>5821</v>
      </c>
      <c r="K220" s="218">
        <v>6197</v>
      </c>
      <c r="L220" s="219">
        <v>4691</v>
      </c>
      <c r="M220" s="218">
        <v>9438</v>
      </c>
      <c r="N220" s="218">
        <v>15383</v>
      </c>
      <c r="O220" s="219">
        <v>16709</v>
      </c>
      <c r="P220" s="218">
        <v>16522</v>
      </c>
      <c r="Q220" s="219">
        <v>15570</v>
      </c>
      <c r="R220" s="218">
        <v>3073</v>
      </c>
      <c r="S220" s="219">
        <v>2872</v>
      </c>
      <c r="T220" s="218">
        <v>8564</v>
      </c>
      <c r="U220" s="219">
        <v>8145</v>
      </c>
      <c r="V220" s="218">
        <v>11637</v>
      </c>
      <c r="W220" s="219">
        <v>11017</v>
      </c>
      <c r="X220" s="218">
        <v>22654</v>
      </c>
      <c r="Y220" s="218">
        <v>5945</v>
      </c>
      <c r="Z220" s="219">
        <v>16709</v>
      </c>
    </row>
    <row r="221" spans="1:26">
      <c r="A221" s="280"/>
      <c r="B221" s="281"/>
      <c r="C221" s="281"/>
      <c r="D221" s="282"/>
      <c r="E221" s="36" t="s">
        <v>216</v>
      </c>
      <c r="F221" s="283">
        <v>674377</v>
      </c>
      <c r="G221" s="284">
        <v>100188</v>
      </c>
      <c r="H221" s="285">
        <v>99447</v>
      </c>
      <c r="I221" s="285">
        <v>124731</v>
      </c>
      <c r="J221" s="285">
        <v>121101</v>
      </c>
      <c r="K221" s="285">
        <v>120433</v>
      </c>
      <c r="L221" s="283">
        <v>108477</v>
      </c>
      <c r="M221" s="284">
        <v>199635</v>
      </c>
      <c r="N221" s="285">
        <v>324366</v>
      </c>
      <c r="O221" s="283">
        <v>350011</v>
      </c>
      <c r="P221" s="284">
        <v>345393</v>
      </c>
      <c r="Q221" s="283">
        <v>328984</v>
      </c>
      <c r="R221" s="284">
        <v>64069</v>
      </c>
      <c r="S221" s="283">
        <v>60662</v>
      </c>
      <c r="T221" s="284">
        <v>178661</v>
      </c>
      <c r="U221" s="283">
        <v>171350</v>
      </c>
      <c r="V221" s="284">
        <v>242730</v>
      </c>
      <c r="W221" s="283">
        <v>232012</v>
      </c>
      <c r="X221" s="284">
        <v>474742</v>
      </c>
      <c r="Y221" s="285">
        <v>124731</v>
      </c>
      <c r="Z221" s="37">
        <v>350011</v>
      </c>
    </row>
    <row r="222" spans="1:26">
      <c r="A222" s="216">
        <v>3</v>
      </c>
      <c r="B222" s="150">
        <v>4</v>
      </c>
      <c r="C222" s="150">
        <v>2</v>
      </c>
      <c r="D222" s="212">
        <v>334000</v>
      </c>
      <c r="E222" s="150" t="s">
        <v>257</v>
      </c>
      <c r="F222" s="217">
        <v>12822</v>
      </c>
      <c r="G222" s="218">
        <v>1864</v>
      </c>
      <c r="H222" s="218">
        <v>1929</v>
      </c>
      <c r="I222" s="218">
        <v>2408</v>
      </c>
      <c r="J222" s="218">
        <v>2301</v>
      </c>
      <c r="K222" s="218">
        <v>2465</v>
      </c>
      <c r="L222" s="219">
        <v>1855</v>
      </c>
      <c r="M222" s="218">
        <v>3793</v>
      </c>
      <c r="N222" s="218">
        <v>6201</v>
      </c>
      <c r="O222" s="219">
        <v>6621</v>
      </c>
      <c r="P222" s="218">
        <v>6638</v>
      </c>
      <c r="Q222" s="219">
        <v>6184</v>
      </c>
      <c r="R222" s="218">
        <v>1256</v>
      </c>
      <c r="S222" s="219">
        <v>1152</v>
      </c>
      <c r="T222" s="218">
        <v>3458</v>
      </c>
      <c r="U222" s="219">
        <v>3163</v>
      </c>
      <c r="V222" s="218">
        <v>4714</v>
      </c>
      <c r="W222" s="219">
        <v>4315</v>
      </c>
      <c r="X222" s="218">
        <v>9029</v>
      </c>
      <c r="Y222" s="218">
        <v>2408</v>
      </c>
      <c r="Z222" s="219">
        <v>6621</v>
      </c>
    </row>
    <row r="223" spans="1:26">
      <c r="A223" s="216">
        <v>3</v>
      </c>
      <c r="B223" s="150">
        <v>4</v>
      </c>
      <c r="C223" s="150">
        <v>2</v>
      </c>
      <c r="D223" s="212">
        <v>554000</v>
      </c>
      <c r="E223" s="150" t="s">
        <v>264</v>
      </c>
      <c r="F223" s="217">
        <v>37078</v>
      </c>
      <c r="G223" s="218">
        <v>5506</v>
      </c>
      <c r="H223" s="218">
        <v>5482</v>
      </c>
      <c r="I223" s="218">
        <v>6663</v>
      </c>
      <c r="J223" s="218">
        <v>6825</v>
      </c>
      <c r="K223" s="218">
        <v>7163</v>
      </c>
      <c r="L223" s="219">
        <v>5439</v>
      </c>
      <c r="M223" s="218">
        <v>10988</v>
      </c>
      <c r="N223" s="218">
        <v>17651</v>
      </c>
      <c r="O223" s="219">
        <v>19427</v>
      </c>
      <c r="P223" s="218">
        <v>19104</v>
      </c>
      <c r="Q223" s="219">
        <v>17974</v>
      </c>
      <c r="R223" s="218">
        <v>3391</v>
      </c>
      <c r="S223" s="219">
        <v>3272</v>
      </c>
      <c r="T223" s="218">
        <v>10030</v>
      </c>
      <c r="U223" s="219">
        <v>9397</v>
      </c>
      <c r="V223" s="218">
        <v>13421</v>
      </c>
      <c r="W223" s="219">
        <v>12669</v>
      </c>
      <c r="X223" s="218">
        <v>26090</v>
      </c>
      <c r="Y223" s="218">
        <v>6663</v>
      </c>
      <c r="Z223" s="219">
        <v>19427</v>
      </c>
    </row>
    <row r="224" spans="1:26">
      <c r="A224" s="216">
        <v>3</v>
      </c>
      <c r="B224" s="150">
        <v>4</v>
      </c>
      <c r="C224" s="150">
        <v>2</v>
      </c>
      <c r="D224" s="212">
        <v>558000</v>
      </c>
      <c r="E224" s="150" t="s">
        <v>265</v>
      </c>
      <c r="F224" s="217">
        <v>28711</v>
      </c>
      <c r="G224" s="218">
        <v>4174</v>
      </c>
      <c r="H224" s="218">
        <v>4411</v>
      </c>
      <c r="I224" s="218">
        <v>5234</v>
      </c>
      <c r="J224" s="218">
        <v>5152</v>
      </c>
      <c r="K224" s="218">
        <v>5441</v>
      </c>
      <c r="L224" s="219">
        <v>4299</v>
      </c>
      <c r="M224" s="218">
        <v>8585</v>
      </c>
      <c r="N224" s="218">
        <v>13819</v>
      </c>
      <c r="O224" s="219">
        <v>14892</v>
      </c>
      <c r="P224" s="218">
        <v>14841</v>
      </c>
      <c r="Q224" s="219">
        <v>13870</v>
      </c>
      <c r="R224" s="218">
        <v>2727</v>
      </c>
      <c r="S224" s="219">
        <v>2507</v>
      </c>
      <c r="T224" s="218">
        <v>7738</v>
      </c>
      <c r="U224" s="219">
        <v>7154</v>
      </c>
      <c r="V224" s="218">
        <v>10465</v>
      </c>
      <c r="W224" s="219">
        <v>9661</v>
      </c>
      <c r="X224" s="218">
        <v>20126</v>
      </c>
      <c r="Y224" s="218">
        <v>5234</v>
      </c>
      <c r="Z224" s="219">
        <v>14892</v>
      </c>
    </row>
    <row r="225" spans="1:26">
      <c r="A225" s="216">
        <v>3</v>
      </c>
      <c r="B225" s="150">
        <v>4</v>
      </c>
      <c r="C225" s="150">
        <v>2</v>
      </c>
      <c r="D225" s="212">
        <v>358000</v>
      </c>
      <c r="E225" s="150" t="s">
        <v>258</v>
      </c>
      <c r="F225" s="217">
        <v>34124</v>
      </c>
      <c r="G225" s="218">
        <v>5090</v>
      </c>
      <c r="H225" s="218">
        <v>5325</v>
      </c>
      <c r="I225" s="218">
        <v>6358</v>
      </c>
      <c r="J225" s="218">
        <v>6086</v>
      </c>
      <c r="K225" s="218">
        <v>6242</v>
      </c>
      <c r="L225" s="219">
        <v>5023</v>
      </c>
      <c r="M225" s="218">
        <v>10415</v>
      </c>
      <c r="N225" s="218">
        <v>16773</v>
      </c>
      <c r="O225" s="219">
        <v>17351</v>
      </c>
      <c r="P225" s="218">
        <v>17787</v>
      </c>
      <c r="Q225" s="219">
        <v>16337</v>
      </c>
      <c r="R225" s="218">
        <v>3221</v>
      </c>
      <c r="S225" s="219">
        <v>3137</v>
      </c>
      <c r="T225" s="218">
        <v>9227</v>
      </c>
      <c r="U225" s="219">
        <v>8124</v>
      </c>
      <c r="V225" s="218">
        <v>12448</v>
      </c>
      <c r="W225" s="219">
        <v>11261</v>
      </c>
      <c r="X225" s="218">
        <v>23709</v>
      </c>
      <c r="Y225" s="218">
        <v>6358</v>
      </c>
      <c r="Z225" s="219">
        <v>17351</v>
      </c>
    </row>
    <row r="226" spans="1:26">
      <c r="A226" s="216">
        <v>3</v>
      </c>
      <c r="B226" s="150">
        <v>4</v>
      </c>
      <c r="C226" s="150">
        <v>2</v>
      </c>
      <c r="D226" s="212">
        <v>366000</v>
      </c>
      <c r="E226" s="150" t="s">
        <v>259</v>
      </c>
      <c r="F226" s="217">
        <v>38723</v>
      </c>
      <c r="G226" s="218">
        <v>5542</v>
      </c>
      <c r="H226" s="218">
        <v>5840</v>
      </c>
      <c r="I226" s="218">
        <v>7204</v>
      </c>
      <c r="J226" s="218">
        <v>7030</v>
      </c>
      <c r="K226" s="218">
        <v>7431</v>
      </c>
      <c r="L226" s="219">
        <v>5676</v>
      </c>
      <c r="M226" s="218">
        <v>11382</v>
      </c>
      <c r="N226" s="218">
        <v>18586</v>
      </c>
      <c r="O226" s="219">
        <v>20137</v>
      </c>
      <c r="P226" s="218">
        <v>19827</v>
      </c>
      <c r="Q226" s="219">
        <v>18896</v>
      </c>
      <c r="R226" s="218">
        <v>3655</v>
      </c>
      <c r="S226" s="219">
        <v>3549</v>
      </c>
      <c r="T226" s="218">
        <v>10415</v>
      </c>
      <c r="U226" s="219">
        <v>9722</v>
      </c>
      <c r="V226" s="218">
        <v>14070</v>
      </c>
      <c r="W226" s="219">
        <v>13271</v>
      </c>
      <c r="X226" s="218">
        <v>27341</v>
      </c>
      <c r="Y226" s="218">
        <v>7204</v>
      </c>
      <c r="Z226" s="219">
        <v>20137</v>
      </c>
    </row>
    <row r="227" spans="1:26">
      <c r="A227" s="216">
        <v>3</v>
      </c>
      <c r="B227" s="150">
        <v>4</v>
      </c>
      <c r="C227" s="150">
        <v>2</v>
      </c>
      <c r="D227" s="212">
        <v>754000</v>
      </c>
      <c r="E227" s="150" t="s">
        <v>268</v>
      </c>
      <c r="F227" s="217">
        <v>40884</v>
      </c>
      <c r="G227" s="218">
        <v>5744</v>
      </c>
      <c r="H227" s="218">
        <v>5901</v>
      </c>
      <c r="I227" s="218">
        <v>7436</v>
      </c>
      <c r="J227" s="218">
        <v>7619</v>
      </c>
      <c r="K227" s="218">
        <v>7980</v>
      </c>
      <c r="L227" s="219">
        <v>6204</v>
      </c>
      <c r="M227" s="218">
        <v>11645</v>
      </c>
      <c r="N227" s="218">
        <v>19081</v>
      </c>
      <c r="O227" s="219">
        <v>21803</v>
      </c>
      <c r="P227" s="218">
        <v>21240</v>
      </c>
      <c r="Q227" s="219">
        <v>19644</v>
      </c>
      <c r="R227" s="218">
        <v>3819</v>
      </c>
      <c r="S227" s="219">
        <v>3617</v>
      </c>
      <c r="T227" s="218">
        <v>11429</v>
      </c>
      <c r="U227" s="219">
        <v>10374</v>
      </c>
      <c r="V227" s="218">
        <v>15248</v>
      </c>
      <c r="W227" s="219">
        <v>13991</v>
      </c>
      <c r="X227" s="218">
        <v>29239</v>
      </c>
      <c r="Y227" s="218">
        <v>7436</v>
      </c>
      <c r="Z227" s="219">
        <v>21803</v>
      </c>
    </row>
    <row r="228" spans="1:26">
      <c r="A228" s="216">
        <v>3</v>
      </c>
      <c r="B228" s="150">
        <v>3</v>
      </c>
      <c r="C228" s="150">
        <v>2</v>
      </c>
      <c r="D228" s="212">
        <v>370000</v>
      </c>
      <c r="E228" s="150" t="s">
        <v>260</v>
      </c>
      <c r="F228" s="217">
        <v>20139</v>
      </c>
      <c r="G228" s="218">
        <v>2874</v>
      </c>
      <c r="H228" s="218">
        <v>2986</v>
      </c>
      <c r="I228" s="218">
        <v>3637</v>
      </c>
      <c r="J228" s="218">
        <v>3688</v>
      </c>
      <c r="K228" s="218">
        <v>3883</v>
      </c>
      <c r="L228" s="219">
        <v>3071</v>
      </c>
      <c r="M228" s="218">
        <v>5860</v>
      </c>
      <c r="N228" s="218">
        <v>9497</v>
      </c>
      <c r="O228" s="219">
        <v>10642</v>
      </c>
      <c r="P228" s="218">
        <v>10471</v>
      </c>
      <c r="Q228" s="219">
        <v>9668</v>
      </c>
      <c r="R228" s="218">
        <v>1879</v>
      </c>
      <c r="S228" s="219">
        <v>1758</v>
      </c>
      <c r="T228" s="218">
        <v>5558</v>
      </c>
      <c r="U228" s="219">
        <v>5084</v>
      </c>
      <c r="V228" s="218">
        <v>7437</v>
      </c>
      <c r="W228" s="219">
        <v>6842</v>
      </c>
      <c r="X228" s="218">
        <v>14279</v>
      </c>
      <c r="Y228" s="218">
        <v>3637</v>
      </c>
      <c r="Z228" s="219">
        <v>10642</v>
      </c>
    </row>
    <row r="229" spans="1:26">
      <c r="A229" s="216">
        <v>3</v>
      </c>
      <c r="B229" s="150">
        <v>4</v>
      </c>
      <c r="C229" s="150">
        <v>2</v>
      </c>
      <c r="D229" s="212">
        <v>758000</v>
      </c>
      <c r="E229" s="150" t="s">
        <v>270</v>
      </c>
      <c r="F229" s="191">
        <v>19971</v>
      </c>
      <c r="G229" s="192">
        <v>2842</v>
      </c>
      <c r="H229" s="192">
        <v>2907</v>
      </c>
      <c r="I229" s="192">
        <v>3678</v>
      </c>
      <c r="J229" s="192">
        <v>3673</v>
      </c>
      <c r="K229" s="192">
        <v>3871</v>
      </c>
      <c r="L229" s="193">
        <v>3000</v>
      </c>
      <c r="M229" s="192">
        <v>5749</v>
      </c>
      <c r="N229" s="218">
        <v>9427</v>
      </c>
      <c r="O229" s="219">
        <v>10544</v>
      </c>
      <c r="P229" s="218">
        <v>10440</v>
      </c>
      <c r="Q229" s="219">
        <v>9531</v>
      </c>
      <c r="R229" s="218">
        <v>1904</v>
      </c>
      <c r="S229" s="219">
        <v>1774</v>
      </c>
      <c r="T229" s="218">
        <v>5499</v>
      </c>
      <c r="U229" s="219">
        <v>5045</v>
      </c>
      <c r="V229" s="218">
        <v>7403</v>
      </c>
      <c r="W229" s="219">
        <v>6819</v>
      </c>
      <c r="X229" s="218">
        <v>14222</v>
      </c>
      <c r="Y229" s="218">
        <v>3678</v>
      </c>
      <c r="Z229" s="219">
        <v>10544</v>
      </c>
    </row>
    <row r="230" spans="1:26">
      <c r="A230" s="216">
        <v>3</v>
      </c>
      <c r="B230" s="150">
        <v>4</v>
      </c>
      <c r="C230" s="150">
        <v>2</v>
      </c>
      <c r="D230" s="212">
        <v>958000</v>
      </c>
      <c r="E230" s="150" t="s">
        <v>275</v>
      </c>
      <c r="F230" s="217">
        <v>25589</v>
      </c>
      <c r="G230" s="218">
        <v>3555</v>
      </c>
      <c r="H230" s="218">
        <v>3599</v>
      </c>
      <c r="I230" s="218">
        <v>4527</v>
      </c>
      <c r="J230" s="218">
        <v>4593</v>
      </c>
      <c r="K230" s="218">
        <v>5290</v>
      </c>
      <c r="L230" s="219">
        <v>4025</v>
      </c>
      <c r="M230" s="218">
        <v>7154</v>
      </c>
      <c r="N230" s="218">
        <v>11681</v>
      </c>
      <c r="O230" s="219">
        <v>13908</v>
      </c>
      <c r="P230" s="218">
        <v>13315</v>
      </c>
      <c r="Q230" s="219">
        <v>12274</v>
      </c>
      <c r="R230" s="218">
        <v>2286</v>
      </c>
      <c r="S230" s="219">
        <v>2241</v>
      </c>
      <c r="T230" s="218">
        <v>7305</v>
      </c>
      <c r="U230" s="219">
        <v>6603</v>
      </c>
      <c r="V230" s="218">
        <v>9591</v>
      </c>
      <c r="W230" s="219">
        <v>8844</v>
      </c>
      <c r="X230" s="218">
        <v>18435</v>
      </c>
      <c r="Y230" s="218">
        <v>4527</v>
      </c>
      <c r="Z230" s="219">
        <v>13908</v>
      </c>
    </row>
    <row r="231" spans="1:26">
      <c r="A231" s="216">
        <v>3</v>
      </c>
      <c r="B231" s="150">
        <v>4</v>
      </c>
      <c r="C231" s="150">
        <v>2</v>
      </c>
      <c r="D231" s="212">
        <v>762000</v>
      </c>
      <c r="E231" s="150" t="s">
        <v>271</v>
      </c>
      <c r="F231" s="217">
        <v>27840</v>
      </c>
      <c r="G231" s="218">
        <v>3789</v>
      </c>
      <c r="H231" s="218">
        <v>3931</v>
      </c>
      <c r="I231" s="218">
        <v>5038</v>
      </c>
      <c r="J231" s="218">
        <v>5187</v>
      </c>
      <c r="K231" s="218">
        <v>5661</v>
      </c>
      <c r="L231" s="219">
        <v>4234</v>
      </c>
      <c r="M231" s="218">
        <v>7720</v>
      </c>
      <c r="N231" s="218">
        <v>12758</v>
      </c>
      <c r="O231" s="219">
        <v>15082</v>
      </c>
      <c r="P231" s="218">
        <v>14420</v>
      </c>
      <c r="Q231" s="219">
        <v>13420</v>
      </c>
      <c r="R231" s="218">
        <v>2596</v>
      </c>
      <c r="S231" s="219">
        <v>2442</v>
      </c>
      <c r="T231" s="218">
        <v>7859</v>
      </c>
      <c r="U231" s="219">
        <v>7223</v>
      </c>
      <c r="V231" s="218">
        <v>10455</v>
      </c>
      <c r="W231" s="219">
        <v>9665</v>
      </c>
      <c r="X231" s="218">
        <v>20120</v>
      </c>
      <c r="Y231" s="218">
        <v>5038</v>
      </c>
      <c r="Z231" s="219">
        <v>15082</v>
      </c>
    </row>
    <row r="232" spans="1:26">
      <c r="A232" s="216">
        <v>3</v>
      </c>
      <c r="B232" s="150">
        <v>4</v>
      </c>
      <c r="C232" s="150">
        <v>2</v>
      </c>
      <c r="D232" s="212">
        <v>154000</v>
      </c>
      <c r="E232" s="150" t="s">
        <v>252</v>
      </c>
      <c r="F232" s="217">
        <v>26552</v>
      </c>
      <c r="G232" s="218">
        <v>3915</v>
      </c>
      <c r="H232" s="218">
        <v>3896</v>
      </c>
      <c r="I232" s="218">
        <v>4886</v>
      </c>
      <c r="J232" s="218">
        <v>4772</v>
      </c>
      <c r="K232" s="218">
        <v>5146</v>
      </c>
      <c r="L232" s="219">
        <v>3937</v>
      </c>
      <c r="M232" s="218">
        <v>7811</v>
      </c>
      <c r="N232" s="218">
        <v>12697</v>
      </c>
      <c r="O232" s="219">
        <v>13855</v>
      </c>
      <c r="P232" s="218">
        <v>13801</v>
      </c>
      <c r="Q232" s="219">
        <v>12751</v>
      </c>
      <c r="R232" s="218">
        <v>2514</v>
      </c>
      <c r="S232" s="219">
        <v>2372</v>
      </c>
      <c r="T232" s="218">
        <v>7239</v>
      </c>
      <c r="U232" s="219">
        <v>6616</v>
      </c>
      <c r="V232" s="218">
        <v>9753</v>
      </c>
      <c r="W232" s="219">
        <v>8988</v>
      </c>
      <c r="X232" s="218">
        <v>18741</v>
      </c>
      <c r="Y232" s="218">
        <v>4886</v>
      </c>
      <c r="Z232" s="219">
        <v>13855</v>
      </c>
    </row>
    <row r="233" spans="1:26">
      <c r="A233" s="216">
        <v>3</v>
      </c>
      <c r="B233" s="150">
        <v>4</v>
      </c>
      <c r="C233" s="150">
        <v>2</v>
      </c>
      <c r="D233" s="212">
        <v>766000</v>
      </c>
      <c r="E233" s="150" t="s">
        <v>272</v>
      </c>
      <c r="F233" s="217">
        <v>30367</v>
      </c>
      <c r="G233" s="218">
        <v>4233</v>
      </c>
      <c r="H233" s="218">
        <v>4467</v>
      </c>
      <c r="I233" s="218">
        <v>5804</v>
      </c>
      <c r="J233" s="218">
        <v>5643</v>
      </c>
      <c r="K233" s="218">
        <v>5829</v>
      </c>
      <c r="L233" s="219">
        <v>4391</v>
      </c>
      <c r="M233" s="218">
        <v>8700</v>
      </c>
      <c r="N233" s="218">
        <v>14504</v>
      </c>
      <c r="O233" s="219">
        <v>15863</v>
      </c>
      <c r="P233" s="218">
        <v>15710</v>
      </c>
      <c r="Q233" s="219">
        <v>14657</v>
      </c>
      <c r="R233" s="218">
        <v>3065</v>
      </c>
      <c r="S233" s="219">
        <v>2739</v>
      </c>
      <c r="T233" s="218">
        <v>8213</v>
      </c>
      <c r="U233" s="219">
        <v>7650</v>
      </c>
      <c r="V233" s="218">
        <v>11278</v>
      </c>
      <c r="W233" s="219">
        <v>10389</v>
      </c>
      <c r="X233" s="218">
        <v>21667</v>
      </c>
      <c r="Y233" s="218">
        <v>5804</v>
      </c>
      <c r="Z233" s="219">
        <v>15863</v>
      </c>
    </row>
    <row r="234" spans="1:26">
      <c r="A234" s="216">
        <v>3</v>
      </c>
      <c r="B234" s="150">
        <v>4</v>
      </c>
      <c r="C234" s="150">
        <v>2</v>
      </c>
      <c r="D234" s="212">
        <v>962000</v>
      </c>
      <c r="E234" s="150" t="s">
        <v>276</v>
      </c>
      <c r="F234" s="217">
        <v>20491</v>
      </c>
      <c r="G234" s="218">
        <v>2900</v>
      </c>
      <c r="H234" s="218">
        <v>3049</v>
      </c>
      <c r="I234" s="218">
        <v>3813</v>
      </c>
      <c r="J234" s="218">
        <v>3670</v>
      </c>
      <c r="K234" s="218">
        <v>3946</v>
      </c>
      <c r="L234" s="219">
        <v>3113</v>
      </c>
      <c r="M234" s="218">
        <v>5949</v>
      </c>
      <c r="N234" s="218">
        <v>9762</v>
      </c>
      <c r="O234" s="219">
        <v>10729</v>
      </c>
      <c r="P234" s="218">
        <v>10615</v>
      </c>
      <c r="Q234" s="219">
        <v>9876</v>
      </c>
      <c r="R234" s="218">
        <v>1926</v>
      </c>
      <c r="S234" s="219">
        <v>1887</v>
      </c>
      <c r="T234" s="218">
        <v>5619</v>
      </c>
      <c r="U234" s="219">
        <v>5110</v>
      </c>
      <c r="V234" s="218">
        <v>7545</v>
      </c>
      <c r="W234" s="219">
        <v>6997</v>
      </c>
      <c r="X234" s="218">
        <v>14542</v>
      </c>
      <c r="Y234" s="218">
        <v>3813</v>
      </c>
      <c r="Z234" s="219">
        <v>10729</v>
      </c>
    </row>
    <row r="235" spans="1:26">
      <c r="A235" s="216">
        <v>3</v>
      </c>
      <c r="B235" s="150">
        <v>4</v>
      </c>
      <c r="C235" s="150">
        <v>2</v>
      </c>
      <c r="D235" s="212">
        <v>770000</v>
      </c>
      <c r="E235" s="150" t="s">
        <v>273</v>
      </c>
      <c r="F235" s="217">
        <v>30430</v>
      </c>
      <c r="G235" s="218">
        <v>4370</v>
      </c>
      <c r="H235" s="218">
        <v>4341</v>
      </c>
      <c r="I235" s="218">
        <v>5640</v>
      </c>
      <c r="J235" s="218">
        <v>5614</v>
      </c>
      <c r="K235" s="218">
        <v>5916</v>
      </c>
      <c r="L235" s="219">
        <v>4549</v>
      </c>
      <c r="M235" s="218">
        <v>8711</v>
      </c>
      <c r="N235" s="218">
        <v>14351</v>
      </c>
      <c r="O235" s="219">
        <v>16079</v>
      </c>
      <c r="P235" s="218">
        <v>15662</v>
      </c>
      <c r="Q235" s="219">
        <v>14768</v>
      </c>
      <c r="R235" s="218">
        <v>2910</v>
      </c>
      <c r="S235" s="219">
        <v>2730</v>
      </c>
      <c r="T235" s="218">
        <v>8228</v>
      </c>
      <c r="U235" s="219">
        <v>7851</v>
      </c>
      <c r="V235" s="218">
        <v>11138</v>
      </c>
      <c r="W235" s="219">
        <v>10581</v>
      </c>
      <c r="X235" s="218">
        <v>21719</v>
      </c>
      <c r="Y235" s="218">
        <v>5640</v>
      </c>
      <c r="Z235" s="219">
        <v>16079</v>
      </c>
    </row>
    <row r="236" spans="1:26">
      <c r="A236" s="216">
        <v>3</v>
      </c>
      <c r="B236" s="150">
        <v>4</v>
      </c>
      <c r="C236" s="150">
        <v>2</v>
      </c>
      <c r="D236" s="212">
        <v>162000</v>
      </c>
      <c r="E236" s="150" t="s">
        <v>253</v>
      </c>
      <c r="F236" s="217">
        <v>14066</v>
      </c>
      <c r="G236" s="218">
        <v>2057</v>
      </c>
      <c r="H236" s="218">
        <v>2296</v>
      </c>
      <c r="I236" s="218">
        <v>2842</v>
      </c>
      <c r="J236" s="218">
        <v>2545</v>
      </c>
      <c r="K236" s="218">
        <v>2495</v>
      </c>
      <c r="L236" s="219">
        <v>1831</v>
      </c>
      <c r="M236" s="218">
        <v>4353</v>
      </c>
      <c r="N236" s="218">
        <v>7195</v>
      </c>
      <c r="O236" s="219">
        <v>6871</v>
      </c>
      <c r="P236" s="218">
        <v>7246</v>
      </c>
      <c r="Q236" s="219">
        <v>6820</v>
      </c>
      <c r="R236" s="218">
        <v>1520</v>
      </c>
      <c r="S236" s="219">
        <v>1322</v>
      </c>
      <c r="T236" s="218">
        <v>3556</v>
      </c>
      <c r="U236" s="219">
        <v>3315</v>
      </c>
      <c r="V236" s="218">
        <v>5076</v>
      </c>
      <c r="W236" s="219">
        <v>4637</v>
      </c>
      <c r="X236" s="218">
        <v>9713</v>
      </c>
      <c r="Y236" s="218">
        <v>2842</v>
      </c>
      <c r="Z236" s="219">
        <v>6871</v>
      </c>
    </row>
    <row r="237" spans="1:26">
      <c r="A237" s="216">
        <v>3</v>
      </c>
      <c r="B237" s="150">
        <v>4</v>
      </c>
      <c r="C237" s="150">
        <v>2</v>
      </c>
      <c r="D237" s="212">
        <v>374000</v>
      </c>
      <c r="E237" s="150" t="s">
        <v>261</v>
      </c>
      <c r="F237" s="217">
        <v>32348</v>
      </c>
      <c r="G237" s="218">
        <v>4691</v>
      </c>
      <c r="H237" s="218">
        <v>4918</v>
      </c>
      <c r="I237" s="218">
        <v>6095</v>
      </c>
      <c r="J237" s="218">
        <v>5912</v>
      </c>
      <c r="K237" s="218">
        <v>6081</v>
      </c>
      <c r="L237" s="219">
        <v>4651</v>
      </c>
      <c r="M237" s="218">
        <v>9609</v>
      </c>
      <c r="N237" s="218">
        <v>15704</v>
      </c>
      <c r="O237" s="219">
        <v>16644</v>
      </c>
      <c r="P237" s="218">
        <v>16558</v>
      </c>
      <c r="Q237" s="219">
        <v>15790</v>
      </c>
      <c r="R237" s="218">
        <v>3145</v>
      </c>
      <c r="S237" s="219">
        <v>2950</v>
      </c>
      <c r="T237" s="218">
        <v>8476</v>
      </c>
      <c r="U237" s="219">
        <v>8168</v>
      </c>
      <c r="V237" s="218">
        <v>11621</v>
      </c>
      <c r="W237" s="219">
        <v>11118</v>
      </c>
      <c r="X237" s="218">
        <v>22739</v>
      </c>
      <c r="Y237" s="218">
        <v>6095</v>
      </c>
      <c r="Z237" s="219">
        <v>16644</v>
      </c>
    </row>
    <row r="238" spans="1:26">
      <c r="A238" s="216">
        <v>3</v>
      </c>
      <c r="B238" s="150">
        <v>4</v>
      </c>
      <c r="C238" s="150">
        <v>2</v>
      </c>
      <c r="D238" s="212">
        <v>966000</v>
      </c>
      <c r="E238" s="150" t="s">
        <v>277</v>
      </c>
      <c r="F238" s="217">
        <v>26727</v>
      </c>
      <c r="G238" s="218">
        <v>3777</v>
      </c>
      <c r="H238" s="218">
        <v>3826</v>
      </c>
      <c r="I238" s="218">
        <v>5033</v>
      </c>
      <c r="J238" s="218">
        <v>4822</v>
      </c>
      <c r="K238" s="218">
        <v>5303</v>
      </c>
      <c r="L238" s="219">
        <v>3966</v>
      </c>
      <c r="M238" s="218">
        <v>7603</v>
      </c>
      <c r="N238" s="218">
        <v>12636</v>
      </c>
      <c r="O238" s="219">
        <v>14091</v>
      </c>
      <c r="P238" s="218">
        <v>13959</v>
      </c>
      <c r="Q238" s="219">
        <v>12768</v>
      </c>
      <c r="R238" s="218">
        <v>2634</v>
      </c>
      <c r="S238" s="219">
        <v>2399</v>
      </c>
      <c r="T238" s="218">
        <v>7445</v>
      </c>
      <c r="U238" s="219">
        <v>6646</v>
      </c>
      <c r="V238" s="218">
        <v>10079</v>
      </c>
      <c r="W238" s="219">
        <v>9045</v>
      </c>
      <c r="X238" s="218">
        <v>19124</v>
      </c>
      <c r="Y238" s="218">
        <v>5033</v>
      </c>
      <c r="Z238" s="219">
        <v>14091</v>
      </c>
    </row>
    <row r="239" spans="1:26">
      <c r="A239" s="216">
        <v>3</v>
      </c>
      <c r="B239" s="150">
        <v>4</v>
      </c>
      <c r="C239" s="150">
        <v>2</v>
      </c>
      <c r="D239" s="212">
        <v>774000</v>
      </c>
      <c r="E239" s="150" t="s">
        <v>274</v>
      </c>
      <c r="F239" s="217">
        <v>34264</v>
      </c>
      <c r="G239" s="218">
        <v>4861</v>
      </c>
      <c r="H239" s="218">
        <v>5060</v>
      </c>
      <c r="I239" s="218">
        <v>6396</v>
      </c>
      <c r="J239" s="218">
        <v>6293</v>
      </c>
      <c r="K239" s="218">
        <v>6669</v>
      </c>
      <c r="L239" s="219">
        <v>4985</v>
      </c>
      <c r="M239" s="218">
        <v>9921</v>
      </c>
      <c r="N239" s="218">
        <v>16317</v>
      </c>
      <c r="O239" s="219">
        <v>17947</v>
      </c>
      <c r="P239" s="218">
        <v>17733</v>
      </c>
      <c r="Q239" s="219">
        <v>16531</v>
      </c>
      <c r="R239" s="218">
        <v>3273</v>
      </c>
      <c r="S239" s="219">
        <v>3123</v>
      </c>
      <c r="T239" s="218">
        <v>9336</v>
      </c>
      <c r="U239" s="219">
        <v>8611</v>
      </c>
      <c r="V239" s="218">
        <v>12609</v>
      </c>
      <c r="W239" s="219">
        <v>11734</v>
      </c>
      <c r="X239" s="218">
        <v>24343</v>
      </c>
      <c r="Y239" s="218">
        <v>6396</v>
      </c>
      <c r="Z239" s="219">
        <v>17947</v>
      </c>
    </row>
    <row r="240" spans="1:26">
      <c r="A240" s="216">
        <v>3</v>
      </c>
      <c r="B240" s="150">
        <v>4</v>
      </c>
      <c r="C240" s="150">
        <v>2</v>
      </c>
      <c r="D240" s="212">
        <v>378000</v>
      </c>
      <c r="E240" s="150" t="s">
        <v>262</v>
      </c>
      <c r="F240" s="217">
        <v>10856</v>
      </c>
      <c r="G240" s="218">
        <v>1548</v>
      </c>
      <c r="H240" s="218">
        <v>1585</v>
      </c>
      <c r="I240" s="218">
        <v>2090</v>
      </c>
      <c r="J240" s="218">
        <v>2039</v>
      </c>
      <c r="K240" s="218">
        <v>2075</v>
      </c>
      <c r="L240" s="219">
        <v>1519</v>
      </c>
      <c r="M240" s="218">
        <v>3133</v>
      </c>
      <c r="N240" s="218">
        <v>5223</v>
      </c>
      <c r="O240" s="219">
        <v>5633</v>
      </c>
      <c r="P240" s="218">
        <v>5548</v>
      </c>
      <c r="Q240" s="219">
        <v>5308</v>
      </c>
      <c r="R240" s="218">
        <v>1093</v>
      </c>
      <c r="S240" s="219">
        <v>997</v>
      </c>
      <c r="T240" s="218">
        <v>2850</v>
      </c>
      <c r="U240" s="219">
        <v>2783</v>
      </c>
      <c r="V240" s="218">
        <v>3943</v>
      </c>
      <c r="W240" s="219">
        <v>3780</v>
      </c>
      <c r="X240" s="218">
        <v>7723</v>
      </c>
      <c r="Y240" s="218">
        <v>2090</v>
      </c>
      <c r="Z240" s="219">
        <v>5633</v>
      </c>
    </row>
    <row r="241" spans="1:26">
      <c r="A241" s="216">
        <v>3</v>
      </c>
      <c r="B241" s="150">
        <v>4</v>
      </c>
      <c r="C241" s="150">
        <v>2</v>
      </c>
      <c r="D241" s="212">
        <v>382000</v>
      </c>
      <c r="E241" s="150" t="s">
        <v>263</v>
      </c>
      <c r="F241" s="217">
        <v>30137</v>
      </c>
      <c r="G241" s="218">
        <v>4069</v>
      </c>
      <c r="H241" s="218">
        <v>4405</v>
      </c>
      <c r="I241" s="218">
        <v>5689</v>
      </c>
      <c r="J241" s="218">
        <v>5718</v>
      </c>
      <c r="K241" s="218">
        <v>5887</v>
      </c>
      <c r="L241" s="219">
        <v>4369</v>
      </c>
      <c r="M241" s="218">
        <v>8474</v>
      </c>
      <c r="N241" s="218">
        <v>14163</v>
      </c>
      <c r="O241" s="219">
        <v>15974</v>
      </c>
      <c r="P241" s="218">
        <v>15516</v>
      </c>
      <c r="Q241" s="219">
        <v>14621</v>
      </c>
      <c r="R241" s="218">
        <v>2925</v>
      </c>
      <c r="S241" s="219">
        <v>2764</v>
      </c>
      <c r="T241" s="218">
        <v>8232</v>
      </c>
      <c r="U241" s="219">
        <v>7742</v>
      </c>
      <c r="V241" s="218">
        <v>11157</v>
      </c>
      <c r="W241" s="219">
        <v>10506</v>
      </c>
      <c r="X241" s="218">
        <v>21663</v>
      </c>
      <c r="Y241" s="218">
        <v>5689</v>
      </c>
      <c r="Z241" s="219">
        <v>15974</v>
      </c>
    </row>
    <row r="242" spans="1:26">
      <c r="A242" s="216">
        <v>3</v>
      </c>
      <c r="B242" s="150">
        <v>4</v>
      </c>
      <c r="C242" s="150">
        <v>2</v>
      </c>
      <c r="D242" s="212">
        <v>970000</v>
      </c>
      <c r="E242" s="150" t="s">
        <v>278</v>
      </c>
      <c r="F242" s="217">
        <v>34119</v>
      </c>
      <c r="G242" s="218">
        <v>4860</v>
      </c>
      <c r="H242" s="218">
        <v>5147</v>
      </c>
      <c r="I242" s="218">
        <v>6364</v>
      </c>
      <c r="J242" s="218">
        <v>6290</v>
      </c>
      <c r="K242" s="218">
        <v>6499</v>
      </c>
      <c r="L242" s="219">
        <v>4959</v>
      </c>
      <c r="M242" s="218">
        <v>10007</v>
      </c>
      <c r="N242" s="218">
        <v>16371</v>
      </c>
      <c r="O242" s="219">
        <v>17748</v>
      </c>
      <c r="P242" s="218">
        <v>17739</v>
      </c>
      <c r="Q242" s="219">
        <v>16380</v>
      </c>
      <c r="R242" s="218">
        <v>3295</v>
      </c>
      <c r="S242" s="219">
        <v>3069</v>
      </c>
      <c r="T242" s="218">
        <v>9343</v>
      </c>
      <c r="U242" s="219">
        <v>8405</v>
      </c>
      <c r="V242" s="218">
        <v>12638</v>
      </c>
      <c r="W242" s="219">
        <v>11474</v>
      </c>
      <c r="X242" s="218">
        <v>24112</v>
      </c>
      <c r="Y242" s="218">
        <v>6364</v>
      </c>
      <c r="Z242" s="219">
        <v>17748</v>
      </c>
    </row>
    <row r="243" spans="1:26">
      <c r="A243" s="216">
        <v>3</v>
      </c>
      <c r="B243" s="150">
        <v>4</v>
      </c>
      <c r="C243" s="150">
        <v>2</v>
      </c>
      <c r="D243" s="212">
        <v>974000</v>
      </c>
      <c r="E243" s="150" t="s">
        <v>279</v>
      </c>
      <c r="F243" s="217">
        <v>32866</v>
      </c>
      <c r="G243" s="218">
        <v>4561</v>
      </c>
      <c r="H243" s="218">
        <v>4657</v>
      </c>
      <c r="I243" s="218">
        <v>6174</v>
      </c>
      <c r="J243" s="218">
        <v>6139</v>
      </c>
      <c r="K243" s="218">
        <v>6537</v>
      </c>
      <c r="L243" s="219">
        <v>4798</v>
      </c>
      <c r="M243" s="218">
        <v>9218</v>
      </c>
      <c r="N243" s="218">
        <v>15392</v>
      </c>
      <c r="O243" s="219">
        <v>17474</v>
      </c>
      <c r="P243" s="218">
        <v>17085</v>
      </c>
      <c r="Q243" s="219">
        <v>15781</v>
      </c>
      <c r="R243" s="218">
        <v>3247</v>
      </c>
      <c r="S243" s="219">
        <v>2927</v>
      </c>
      <c r="T243" s="218">
        <v>9115</v>
      </c>
      <c r="U243" s="219">
        <v>8359</v>
      </c>
      <c r="V243" s="218">
        <v>12362</v>
      </c>
      <c r="W243" s="219">
        <v>11286</v>
      </c>
      <c r="X243" s="218">
        <v>23648</v>
      </c>
      <c r="Y243" s="218">
        <v>6174</v>
      </c>
      <c r="Z243" s="219">
        <v>17474</v>
      </c>
    </row>
    <row r="244" spans="1:26">
      <c r="A244" s="216">
        <v>3</v>
      </c>
      <c r="B244" s="150">
        <v>4</v>
      </c>
      <c r="C244" s="150">
        <v>2</v>
      </c>
      <c r="D244" s="212">
        <v>566000</v>
      </c>
      <c r="E244" s="150" t="s">
        <v>266</v>
      </c>
      <c r="F244" s="217">
        <v>53479</v>
      </c>
      <c r="G244" s="218">
        <v>7586</v>
      </c>
      <c r="H244" s="218">
        <v>7762</v>
      </c>
      <c r="I244" s="218">
        <v>9576</v>
      </c>
      <c r="J244" s="218">
        <v>9783</v>
      </c>
      <c r="K244" s="218">
        <v>10399</v>
      </c>
      <c r="L244" s="219">
        <v>8373</v>
      </c>
      <c r="M244" s="218">
        <v>15348</v>
      </c>
      <c r="N244" s="218">
        <v>24924</v>
      </c>
      <c r="O244" s="219">
        <v>28555</v>
      </c>
      <c r="P244" s="218">
        <v>27717</v>
      </c>
      <c r="Q244" s="219">
        <v>25762</v>
      </c>
      <c r="R244" s="218">
        <v>4931</v>
      </c>
      <c r="S244" s="219">
        <v>4645</v>
      </c>
      <c r="T244" s="218">
        <v>14939</v>
      </c>
      <c r="U244" s="219">
        <v>13616</v>
      </c>
      <c r="V244" s="218">
        <v>19870</v>
      </c>
      <c r="W244" s="219">
        <v>18261</v>
      </c>
      <c r="X244" s="218">
        <v>38131</v>
      </c>
      <c r="Y244" s="218">
        <v>9576</v>
      </c>
      <c r="Z244" s="219">
        <v>28555</v>
      </c>
    </row>
    <row r="245" spans="1:26">
      <c r="A245" s="216">
        <v>3</v>
      </c>
      <c r="B245" s="150">
        <v>3</v>
      </c>
      <c r="C245" s="150">
        <v>2</v>
      </c>
      <c r="D245" s="212">
        <v>978000</v>
      </c>
      <c r="E245" s="150" t="s">
        <v>280</v>
      </c>
      <c r="F245" s="217">
        <v>10834</v>
      </c>
      <c r="G245" s="218">
        <v>1608</v>
      </c>
      <c r="H245" s="218">
        <v>1560</v>
      </c>
      <c r="I245" s="218">
        <v>2009</v>
      </c>
      <c r="J245" s="218">
        <v>1974</v>
      </c>
      <c r="K245" s="218">
        <v>2078</v>
      </c>
      <c r="L245" s="219">
        <v>1605</v>
      </c>
      <c r="M245" s="218">
        <v>3168</v>
      </c>
      <c r="N245" s="218">
        <v>5177</v>
      </c>
      <c r="O245" s="219">
        <v>5657</v>
      </c>
      <c r="P245" s="218">
        <v>5625</v>
      </c>
      <c r="Q245" s="219">
        <v>5209</v>
      </c>
      <c r="R245" s="218">
        <v>1036</v>
      </c>
      <c r="S245" s="219">
        <v>973</v>
      </c>
      <c r="T245" s="218">
        <v>2940</v>
      </c>
      <c r="U245" s="219">
        <v>2717</v>
      </c>
      <c r="V245" s="218">
        <v>3976</v>
      </c>
      <c r="W245" s="219">
        <v>3690</v>
      </c>
      <c r="X245" s="218">
        <v>7666</v>
      </c>
      <c r="Y245" s="218">
        <v>2009</v>
      </c>
      <c r="Z245" s="219">
        <v>5657</v>
      </c>
    </row>
    <row r="246" spans="1:26">
      <c r="A246" s="216">
        <v>3</v>
      </c>
      <c r="B246" s="150">
        <v>4</v>
      </c>
      <c r="C246" s="150">
        <v>2</v>
      </c>
      <c r="D246" s="212">
        <v>166000</v>
      </c>
      <c r="E246" s="150" t="s">
        <v>254</v>
      </c>
      <c r="F246" s="217">
        <v>17655</v>
      </c>
      <c r="G246" s="218">
        <v>2477</v>
      </c>
      <c r="H246" s="218">
        <v>2598</v>
      </c>
      <c r="I246" s="218">
        <v>3316</v>
      </c>
      <c r="J246" s="218">
        <v>3230</v>
      </c>
      <c r="K246" s="218">
        <v>3449</v>
      </c>
      <c r="L246" s="219">
        <v>2585</v>
      </c>
      <c r="M246" s="218">
        <v>5075</v>
      </c>
      <c r="N246" s="218">
        <v>8391</v>
      </c>
      <c r="O246" s="219">
        <v>9264</v>
      </c>
      <c r="P246" s="218">
        <v>9068</v>
      </c>
      <c r="Q246" s="219">
        <v>8587</v>
      </c>
      <c r="R246" s="218">
        <v>1689</v>
      </c>
      <c r="S246" s="219">
        <v>1627</v>
      </c>
      <c r="T246" s="218">
        <v>4750</v>
      </c>
      <c r="U246" s="219">
        <v>4514</v>
      </c>
      <c r="V246" s="218">
        <v>6439</v>
      </c>
      <c r="W246" s="219">
        <v>6141</v>
      </c>
      <c r="X246" s="218">
        <v>12580</v>
      </c>
      <c r="Y246" s="218">
        <v>3316</v>
      </c>
      <c r="Z246" s="219">
        <v>9264</v>
      </c>
    </row>
    <row r="247" spans="1:26">
      <c r="A247" s="216">
        <v>3</v>
      </c>
      <c r="B247" s="150">
        <v>4</v>
      </c>
      <c r="C247" s="150">
        <v>2</v>
      </c>
      <c r="D247" s="212">
        <v>570000</v>
      </c>
      <c r="E247" s="150" t="s">
        <v>267</v>
      </c>
      <c r="F247" s="217">
        <v>33823</v>
      </c>
      <c r="G247" s="218">
        <v>4770</v>
      </c>
      <c r="H247" s="218">
        <v>4893</v>
      </c>
      <c r="I247" s="218">
        <v>6294</v>
      </c>
      <c r="J247" s="218">
        <v>6180</v>
      </c>
      <c r="K247" s="218">
        <v>6590</v>
      </c>
      <c r="L247" s="219">
        <v>5096</v>
      </c>
      <c r="M247" s="218">
        <v>9663</v>
      </c>
      <c r="N247" s="218">
        <v>15957</v>
      </c>
      <c r="O247" s="219">
        <v>17866</v>
      </c>
      <c r="P247" s="218">
        <v>17516</v>
      </c>
      <c r="Q247" s="219">
        <v>16307</v>
      </c>
      <c r="R247" s="218">
        <v>3277</v>
      </c>
      <c r="S247" s="219">
        <v>3017</v>
      </c>
      <c r="T247" s="218">
        <v>9272</v>
      </c>
      <c r="U247" s="219">
        <v>8594</v>
      </c>
      <c r="V247" s="218">
        <v>12549</v>
      </c>
      <c r="W247" s="219">
        <v>11611</v>
      </c>
      <c r="X247" s="218">
        <v>24160</v>
      </c>
      <c r="Y247" s="218">
        <v>6294</v>
      </c>
      <c r="Z247" s="219">
        <v>17866</v>
      </c>
    </row>
    <row r="248" spans="1:26">
      <c r="A248" s="216">
        <v>3</v>
      </c>
      <c r="B248" s="150">
        <v>4</v>
      </c>
      <c r="C248" s="150">
        <v>2</v>
      </c>
      <c r="D248" s="212">
        <v>170000</v>
      </c>
      <c r="E248" s="150" t="s">
        <v>256</v>
      </c>
      <c r="F248" s="217">
        <v>22817</v>
      </c>
      <c r="G248" s="218">
        <v>3251</v>
      </c>
      <c r="H248" s="218">
        <v>3375</v>
      </c>
      <c r="I248" s="218">
        <v>4226</v>
      </c>
      <c r="J248" s="218">
        <v>4188</v>
      </c>
      <c r="K248" s="218">
        <v>4464</v>
      </c>
      <c r="L248" s="219">
        <v>3313</v>
      </c>
      <c r="M248" s="218">
        <v>6626</v>
      </c>
      <c r="N248" s="218">
        <v>10852</v>
      </c>
      <c r="O248" s="219">
        <v>11965</v>
      </c>
      <c r="P248" s="218">
        <v>11764</v>
      </c>
      <c r="Q248" s="219">
        <v>11053</v>
      </c>
      <c r="R248" s="218">
        <v>2210</v>
      </c>
      <c r="S248" s="219">
        <v>2016</v>
      </c>
      <c r="T248" s="218">
        <v>6122</v>
      </c>
      <c r="U248" s="219">
        <v>5843</v>
      </c>
      <c r="V248" s="218">
        <v>8332</v>
      </c>
      <c r="W248" s="219">
        <v>7859</v>
      </c>
      <c r="X248" s="218">
        <v>16191</v>
      </c>
      <c r="Y248" s="218">
        <v>4226</v>
      </c>
      <c r="Z248" s="219">
        <v>11965</v>
      </c>
    </row>
    <row r="249" spans="1:26">
      <c r="A249" s="280"/>
      <c r="B249" s="281"/>
      <c r="C249" s="281"/>
      <c r="D249" s="281"/>
      <c r="E249" s="36" t="s">
        <v>210</v>
      </c>
      <c r="F249" s="283">
        <v>747712</v>
      </c>
      <c r="G249" s="286">
        <v>106514</v>
      </c>
      <c r="H249" s="37">
        <v>110146</v>
      </c>
      <c r="I249" s="37">
        <v>138430</v>
      </c>
      <c r="J249" s="37">
        <v>136966</v>
      </c>
      <c r="K249" s="37">
        <v>144790</v>
      </c>
      <c r="L249" s="283">
        <v>110866</v>
      </c>
      <c r="M249" s="286">
        <v>216660</v>
      </c>
      <c r="N249" s="37">
        <v>355090</v>
      </c>
      <c r="O249" s="283">
        <v>392622</v>
      </c>
      <c r="P249" s="286">
        <v>386945</v>
      </c>
      <c r="Q249" s="283">
        <v>360767</v>
      </c>
      <c r="R249" s="286">
        <v>71424</v>
      </c>
      <c r="S249" s="283">
        <v>67006</v>
      </c>
      <c r="T249" s="286">
        <v>204193</v>
      </c>
      <c r="U249" s="283">
        <v>188429</v>
      </c>
      <c r="V249" s="286">
        <v>275617</v>
      </c>
      <c r="W249" s="283">
        <v>255435</v>
      </c>
      <c r="X249" s="286">
        <v>531052</v>
      </c>
      <c r="Y249" s="285">
        <v>138430</v>
      </c>
      <c r="Z249" s="37">
        <v>392622</v>
      </c>
    </row>
    <row r="250" spans="1:26">
      <c r="A250" s="216">
        <v>4</v>
      </c>
      <c r="B250" s="150">
        <v>2</v>
      </c>
      <c r="C250" s="150">
        <v>3</v>
      </c>
      <c r="D250" s="212">
        <v>334004</v>
      </c>
      <c r="E250" s="150" t="s">
        <v>57</v>
      </c>
      <c r="F250" s="222">
        <v>9644</v>
      </c>
      <c r="G250" s="223">
        <v>1354</v>
      </c>
      <c r="H250" s="223">
        <v>1444</v>
      </c>
      <c r="I250" s="223">
        <v>1766</v>
      </c>
      <c r="J250" s="223">
        <v>1800</v>
      </c>
      <c r="K250" s="223">
        <v>1761</v>
      </c>
      <c r="L250" s="224">
        <v>1519</v>
      </c>
      <c r="M250" s="223">
        <v>2798</v>
      </c>
      <c r="N250" s="223">
        <v>4564</v>
      </c>
      <c r="O250" s="224">
        <v>5080</v>
      </c>
      <c r="P250" s="223">
        <v>5039</v>
      </c>
      <c r="Q250" s="224">
        <v>4605</v>
      </c>
      <c r="R250" s="223">
        <v>946</v>
      </c>
      <c r="S250" s="224">
        <v>820</v>
      </c>
      <c r="T250" s="223">
        <v>2659</v>
      </c>
      <c r="U250" s="224">
        <v>2421</v>
      </c>
      <c r="V250" s="223">
        <v>3605</v>
      </c>
      <c r="W250" s="224">
        <v>3241</v>
      </c>
      <c r="X250" s="223">
        <v>6846</v>
      </c>
      <c r="Y250" s="223">
        <v>1766</v>
      </c>
      <c r="Z250" s="224">
        <v>5080</v>
      </c>
    </row>
    <row r="251" spans="1:26">
      <c r="A251" s="216">
        <v>4</v>
      </c>
      <c r="B251" s="150">
        <v>2</v>
      </c>
      <c r="C251" s="150">
        <v>3</v>
      </c>
      <c r="D251" s="212">
        <v>962004</v>
      </c>
      <c r="E251" s="150" t="s">
        <v>149</v>
      </c>
      <c r="F251" s="222">
        <v>3076</v>
      </c>
      <c r="G251" s="223">
        <v>448</v>
      </c>
      <c r="H251" s="223">
        <v>430</v>
      </c>
      <c r="I251" s="223">
        <v>551</v>
      </c>
      <c r="J251" s="223">
        <v>545</v>
      </c>
      <c r="K251" s="223">
        <v>609</v>
      </c>
      <c r="L251" s="224">
        <v>493</v>
      </c>
      <c r="M251" s="223">
        <v>878</v>
      </c>
      <c r="N251" s="223">
        <v>1429</v>
      </c>
      <c r="O251" s="224">
        <v>1647</v>
      </c>
      <c r="P251" s="223">
        <v>1624</v>
      </c>
      <c r="Q251" s="224">
        <v>1452</v>
      </c>
      <c r="R251" s="223">
        <v>293</v>
      </c>
      <c r="S251" s="224">
        <v>258</v>
      </c>
      <c r="T251" s="223">
        <v>857</v>
      </c>
      <c r="U251" s="224">
        <v>790</v>
      </c>
      <c r="V251" s="223">
        <v>1150</v>
      </c>
      <c r="W251" s="224">
        <v>1048</v>
      </c>
      <c r="X251" s="223">
        <v>2198</v>
      </c>
      <c r="Y251" s="223">
        <v>551</v>
      </c>
      <c r="Z251" s="224">
        <v>1647</v>
      </c>
    </row>
    <row r="252" spans="1:26">
      <c r="A252" s="216">
        <v>4</v>
      </c>
      <c r="B252" s="150">
        <v>1</v>
      </c>
      <c r="C252" s="150">
        <v>3</v>
      </c>
      <c r="D252" s="212">
        <v>978004</v>
      </c>
      <c r="E252" s="150" t="s">
        <v>160</v>
      </c>
      <c r="F252" s="222">
        <v>9811</v>
      </c>
      <c r="G252" s="223">
        <v>1316</v>
      </c>
      <c r="H252" s="223">
        <v>1448</v>
      </c>
      <c r="I252" s="223">
        <v>1829</v>
      </c>
      <c r="J252" s="223">
        <v>1822</v>
      </c>
      <c r="K252" s="223">
        <v>1896</v>
      </c>
      <c r="L252" s="224">
        <v>1500</v>
      </c>
      <c r="M252" s="223">
        <v>2764</v>
      </c>
      <c r="N252" s="223">
        <v>4593</v>
      </c>
      <c r="O252" s="224">
        <v>5218</v>
      </c>
      <c r="P252" s="223">
        <v>5118</v>
      </c>
      <c r="Q252" s="224">
        <v>4693</v>
      </c>
      <c r="R252" s="223">
        <v>957</v>
      </c>
      <c r="S252" s="224">
        <v>872</v>
      </c>
      <c r="T252" s="223">
        <v>2736</v>
      </c>
      <c r="U252" s="224">
        <v>2482</v>
      </c>
      <c r="V252" s="223">
        <v>3693</v>
      </c>
      <c r="W252" s="224">
        <v>3354</v>
      </c>
      <c r="X252" s="223">
        <v>7047</v>
      </c>
      <c r="Y252" s="223">
        <v>1829</v>
      </c>
      <c r="Z252" s="224">
        <v>5218</v>
      </c>
    </row>
    <row r="253" spans="1:26">
      <c r="A253" s="216">
        <v>4</v>
      </c>
      <c r="B253" s="150">
        <v>2</v>
      </c>
      <c r="C253" s="150">
        <v>3</v>
      </c>
      <c r="D253" s="212">
        <v>562008</v>
      </c>
      <c r="E253" s="150" t="s">
        <v>105</v>
      </c>
      <c r="F253" s="222">
        <v>6592</v>
      </c>
      <c r="G253" s="223">
        <v>957</v>
      </c>
      <c r="H253" s="223">
        <v>1000</v>
      </c>
      <c r="I253" s="223">
        <v>1263</v>
      </c>
      <c r="J253" s="223">
        <v>1207</v>
      </c>
      <c r="K253" s="223">
        <v>1249</v>
      </c>
      <c r="L253" s="224">
        <v>916</v>
      </c>
      <c r="M253" s="223">
        <v>1957</v>
      </c>
      <c r="N253" s="223">
        <v>3220</v>
      </c>
      <c r="O253" s="224">
        <v>3372</v>
      </c>
      <c r="P253" s="223">
        <v>3390</v>
      </c>
      <c r="Q253" s="224">
        <v>3202</v>
      </c>
      <c r="R253" s="223">
        <v>643</v>
      </c>
      <c r="S253" s="224">
        <v>620</v>
      </c>
      <c r="T253" s="223">
        <v>1747</v>
      </c>
      <c r="U253" s="224">
        <v>1625</v>
      </c>
      <c r="V253" s="223">
        <v>2390</v>
      </c>
      <c r="W253" s="224">
        <v>2245</v>
      </c>
      <c r="X253" s="223">
        <v>4635</v>
      </c>
      <c r="Y253" s="223">
        <v>1263</v>
      </c>
      <c r="Z253" s="224">
        <v>3372</v>
      </c>
    </row>
    <row r="254" spans="1:26">
      <c r="A254" s="216">
        <v>4</v>
      </c>
      <c r="B254" s="150">
        <v>2</v>
      </c>
      <c r="C254" s="150">
        <v>3</v>
      </c>
      <c r="D254" s="212">
        <v>158004</v>
      </c>
      <c r="E254" s="150" t="s">
        <v>30</v>
      </c>
      <c r="F254" s="222">
        <v>8661</v>
      </c>
      <c r="G254" s="223">
        <v>1184</v>
      </c>
      <c r="H254" s="223">
        <v>1261</v>
      </c>
      <c r="I254" s="223">
        <v>1706</v>
      </c>
      <c r="J254" s="223">
        <v>1603</v>
      </c>
      <c r="K254" s="223">
        <v>1666</v>
      </c>
      <c r="L254" s="224">
        <v>1241</v>
      </c>
      <c r="M254" s="223">
        <v>2445</v>
      </c>
      <c r="N254" s="223">
        <v>4151</v>
      </c>
      <c r="O254" s="224">
        <v>4510</v>
      </c>
      <c r="P254" s="223">
        <v>4477</v>
      </c>
      <c r="Q254" s="224">
        <v>4184</v>
      </c>
      <c r="R254" s="223">
        <v>858</v>
      </c>
      <c r="S254" s="224">
        <v>848</v>
      </c>
      <c r="T254" s="223">
        <v>2361</v>
      </c>
      <c r="U254" s="224">
        <v>2149</v>
      </c>
      <c r="V254" s="223">
        <v>3219</v>
      </c>
      <c r="W254" s="224">
        <v>2997</v>
      </c>
      <c r="X254" s="223">
        <v>6216</v>
      </c>
      <c r="Y254" s="223">
        <v>1706</v>
      </c>
      <c r="Z254" s="224">
        <v>4510</v>
      </c>
    </row>
    <row r="255" spans="1:26">
      <c r="A255" s="216">
        <v>4</v>
      </c>
      <c r="B255" s="150">
        <v>2</v>
      </c>
      <c r="C255" s="150">
        <v>3</v>
      </c>
      <c r="D255" s="212">
        <v>954012</v>
      </c>
      <c r="E255" s="150" t="s">
        <v>139</v>
      </c>
      <c r="F255" s="222">
        <v>5646</v>
      </c>
      <c r="G255" s="223">
        <v>855</v>
      </c>
      <c r="H255" s="223">
        <v>869</v>
      </c>
      <c r="I255" s="223">
        <v>1055</v>
      </c>
      <c r="J255" s="223">
        <v>1009</v>
      </c>
      <c r="K255" s="223">
        <v>1026</v>
      </c>
      <c r="L255" s="224">
        <v>832</v>
      </c>
      <c r="M255" s="223">
        <v>1724</v>
      </c>
      <c r="N255" s="223">
        <v>2779</v>
      </c>
      <c r="O255" s="224">
        <v>2867</v>
      </c>
      <c r="P255" s="223">
        <v>2908</v>
      </c>
      <c r="Q255" s="224">
        <v>2738</v>
      </c>
      <c r="R255" s="223">
        <v>528</v>
      </c>
      <c r="S255" s="224">
        <v>527</v>
      </c>
      <c r="T255" s="223">
        <v>1527</v>
      </c>
      <c r="U255" s="224">
        <v>1340</v>
      </c>
      <c r="V255" s="223">
        <v>2055</v>
      </c>
      <c r="W255" s="224">
        <v>1867</v>
      </c>
      <c r="X255" s="223">
        <v>3922</v>
      </c>
      <c r="Y255" s="223">
        <v>1055</v>
      </c>
      <c r="Z255" s="224">
        <v>2867</v>
      </c>
    </row>
    <row r="256" spans="1:26">
      <c r="A256" s="216">
        <v>4</v>
      </c>
      <c r="B256" s="150">
        <v>2</v>
      </c>
      <c r="C256" s="150">
        <v>3</v>
      </c>
      <c r="D256" s="212">
        <v>370016</v>
      </c>
      <c r="E256" s="150" t="s">
        <v>73</v>
      </c>
      <c r="F256" s="222">
        <v>8468</v>
      </c>
      <c r="G256" s="223">
        <v>1208</v>
      </c>
      <c r="H256" s="223">
        <v>1304</v>
      </c>
      <c r="I256" s="223">
        <v>1577</v>
      </c>
      <c r="J256" s="223">
        <v>1520</v>
      </c>
      <c r="K256" s="223">
        <v>1579</v>
      </c>
      <c r="L256" s="224">
        <v>1280</v>
      </c>
      <c r="M256" s="223">
        <v>2512</v>
      </c>
      <c r="N256" s="223">
        <v>4089</v>
      </c>
      <c r="O256" s="224">
        <v>4379</v>
      </c>
      <c r="P256" s="223">
        <v>4382</v>
      </c>
      <c r="Q256" s="224">
        <v>4086</v>
      </c>
      <c r="R256" s="223">
        <v>793</v>
      </c>
      <c r="S256" s="224">
        <v>784</v>
      </c>
      <c r="T256" s="223">
        <v>2295</v>
      </c>
      <c r="U256" s="224">
        <v>2084</v>
      </c>
      <c r="V256" s="223">
        <v>3088</v>
      </c>
      <c r="W256" s="224">
        <v>2868</v>
      </c>
      <c r="X256" s="223">
        <v>5956</v>
      </c>
      <c r="Y256" s="223">
        <v>1577</v>
      </c>
      <c r="Z256" s="224">
        <v>4379</v>
      </c>
    </row>
    <row r="257" spans="1:26">
      <c r="A257" s="216">
        <v>4</v>
      </c>
      <c r="B257" s="150">
        <v>2</v>
      </c>
      <c r="C257" s="150">
        <v>3</v>
      </c>
      <c r="D257" s="212">
        <v>962016</v>
      </c>
      <c r="E257" s="150" t="s">
        <v>150</v>
      </c>
      <c r="F257" s="222">
        <v>6865</v>
      </c>
      <c r="G257" s="223">
        <v>928</v>
      </c>
      <c r="H257" s="223">
        <v>1023</v>
      </c>
      <c r="I257" s="223">
        <v>1332</v>
      </c>
      <c r="J257" s="223">
        <v>1251</v>
      </c>
      <c r="K257" s="223">
        <v>1325</v>
      </c>
      <c r="L257" s="224">
        <v>1006</v>
      </c>
      <c r="M257" s="223">
        <v>1951</v>
      </c>
      <c r="N257" s="223">
        <v>3283</v>
      </c>
      <c r="O257" s="224">
        <v>3582</v>
      </c>
      <c r="P257" s="223">
        <v>3640</v>
      </c>
      <c r="Q257" s="224">
        <v>3225</v>
      </c>
      <c r="R257" s="223">
        <v>723</v>
      </c>
      <c r="S257" s="224">
        <v>609</v>
      </c>
      <c r="T257" s="223">
        <v>1900</v>
      </c>
      <c r="U257" s="224">
        <v>1682</v>
      </c>
      <c r="V257" s="223">
        <v>2623</v>
      </c>
      <c r="W257" s="224">
        <v>2291</v>
      </c>
      <c r="X257" s="223">
        <v>4914</v>
      </c>
      <c r="Y257" s="223">
        <v>1332</v>
      </c>
      <c r="Z257" s="224">
        <v>3582</v>
      </c>
    </row>
    <row r="258" spans="1:26">
      <c r="A258" s="216">
        <v>4</v>
      </c>
      <c r="B258" s="150">
        <v>2</v>
      </c>
      <c r="C258" s="150">
        <v>3</v>
      </c>
      <c r="D258" s="212">
        <v>370020</v>
      </c>
      <c r="E258" s="150" t="s">
        <v>74</v>
      </c>
      <c r="F258" s="222">
        <v>8700</v>
      </c>
      <c r="G258" s="223">
        <v>1157</v>
      </c>
      <c r="H258" s="223">
        <v>1243</v>
      </c>
      <c r="I258" s="223">
        <v>1639</v>
      </c>
      <c r="J258" s="223">
        <v>1620</v>
      </c>
      <c r="K258" s="223">
        <v>1694</v>
      </c>
      <c r="L258" s="224">
        <v>1347</v>
      </c>
      <c r="M258" s="223">
        <v>2400</v>
      </c>
      <c r="N258" s="223">
        <v>4039</v>
      </c>
      <c r="O258" s="224">
        <v>4661</v>
      </c>
      <c r="P258" s="223">
        <v>4477</v>
      </c>
      <c r="Q258" s="224">
        <v>4223</v>
      </c>
      <c r="R258" s="223">
        <v>850</v>
      </c>
      <c r="S258" s="224">
        <v>789</v>
      </c>
      <c r="T258" s="223">
        <v>2420</v>
      </c>
      <c r="U258" s="224">
        <v>2241</v>
      </c>
      <c r="V258" s="223">
        <v>3270</v>
      </c>
      <c r="W258" s="224">
        <v>3030</v>
      </c>
      <c r="X258" s="223">
        <v>6300</v>
      </c>
      <c r="Y258" s="223">
        <v>1639</v>
      </c>
      <c r="Z258" s="224">
        <v>4661</v>
      </c>
    </row>
    <row r="259" spans="1:26">
      <c r="A259" s="216">
        <v>4</v>
      </c>
      <c r="B259" s="150">
        <v>2</v>
      </c>
      <c r="C259" s="150">
        <v>3</v>
      </c>
      <c r="D259" s="212">
        <v>978020</v>
      </c>
      <c r="E259" s="150" t="s">
        <v>161</v>
      </c>
      <c r="F259" s="222">
        <v>7832</v>
      </c>
      <c r="G259" s="223">
        <v>1123</v>
      </c>
      <c r="H259" s="223">
        <v>1168</v>
      </c>
      <c r="I259" s="223">
        <v>1420</v>
      </c>
      <c r="J259" s="223">
        <v>1450</v>
      </c>
      <c r="K259" s="223">
        <v>1516</v>
      </c>
      <c r="L259" s="224">
        <v>1155</v>
      </c>
      <c r="M259" s="223">
        <v>2291</v>
      </c>
      <c r="N259" s="223">
        <v>3711</v>
      </c>
      <c r="O259" s="224">
        <v>4121</v>
      </c>
      <c r="P259" s="223">
        <v>4145</v>
      </c>
      <c r="Q259" s="224">
        <v>3687</v>
      </c>
      <c r="R259" s="223">
        <v>724</v>
      </c>
      <c r="S259" s="224">
        <v>696</v>
      </c>
      <c r="T259" s="223">
        <v>2210</v>
      </c>
      <c r="U259" s="224">
        <v>1911</v>
      </c>
      <c r="V259" s="223">
        <v>2934</v>
      </c>
      <c r="W259" s="224">
        <v>2607</v>
      </c>
      <c r="X259" s="223">
        <v>5541</v>
      </c>
      <c r="Y259" s="223">
        <v>1420</v>
      </c>
      <c r="Z259" s="224">
        <v>4121</v>
      </c>
    </row>
    <row r="260" spans="1:26">
      <c r="A260" s="216">
        <v>4</v>
      </c>
      <c r="B260" s="150">
        <v>2</v>
      </c>
      <c r="C260" s="150">
        <v>3</v>
      </c>
      <c r="D260" s="212">
        <v>170020</v>
      </c>
      <c r="E260" s="150" t="s">
        <v>49</v>
      </c>
      <c r="F260" s="222">
        <v>7583</v>
      </c>
      <c r="G260" s="223">
        <v>1061</v>
      </c>
      <c r="H260" s="223">
        <v>1181</v>
      </c>
      <c r="I260" s="223">
        <v>1474</v>
      </c>
      <c r="J260" s="223">
        <v>1392</v>
      </c>
      <c r="K260" s="223">
        <v>1362</v>
      </c>
      <c r="L260" s="224">
        <v>1113</v>
      </c>
      <c r="M260" s="223">
        <v>2242</v>
      </c>
      <c r="N260" s="223">
        <v>3716</v>
      </c>
      <c r="O260" s="224">
        <v>3867</v>
      </c>
      <c r="P260" s="223">
        <v>3865</v>
      </c>
      <c r="Q260" s="224">
        <v>3718</v>
      </c>
      <c r="R260" s="223">
        <v>763</v>
      </c>
      <c r="S260" s="224">
        <v>711</v>
      </c>
      <c r="T260" s="223">
        <v>1979</v>
      </c>
      <c r="U260" s="224">
        <v>1888</v>
      </c>
      <c r="V260" s="223">
        <v>2742</v>
      </c>
      <c r="W260" s="224">
        <v>2599</v>
      </c>
      <c r="X260" s="223">
        <v>5341</v>
      </c>
      <c r="Y260" s="223">
        <v>1474</v>
      </c>
      <c r="Z260" s="224">
        <v>3867</v>
      </c>
    </row>
    <row r="261" spans="1:26">
      <c r="A261" s="216">
        <v>4</v>
      </c>
      <c r="B261" s="150">
        <v>2</v>
      </c>
      <c r="C261" s="150">
        <v>3</v>
      </c>
      <c r="D261" s="212">
        <v>154036</v>
      </c>
      <c r="E261" s="150" t="s">
        <v>29</v>
      </c>
      <c r="F261" s="222">
        <v>10150</v>
      </c>
      <c r="G261" s="223">
        <v>1384</v>
      </c>
      <c r="H261" s="223">
        <v>1497</v>
      </c>
      <c r="I261" s="223">
        <v>1838</v>
      </c>
      <c r="J261" s="223">
        <v>1853</v>
      </c>
      <c r="K261" s="223">
        <v>1859</v>
      </c>
      <c r="L261" s="224">
        <v>1719</v>
      </c>
      <c r="M261" s="223">
        <v>2881</v>
      </c>
      <c r="N261" s="223">
        <v>4719</v>
      </c>
      <c r="O261" s="224">
        <v>5431</v>
      </c>
      <c r="P261" s="223">
        <v>5173</v>
      </c>
      <c r="Q261" s="224">
        <v>4977</v>
      </c>
      <c r="R261" s="223">
        <v>916</v>
      </c>
      <c r="S261" s="224">
        <v>922</v>
      </c>
      <c r="T261" s="223">
        <v>2783</v>
      </c>
      <c r="U261" s="224">
        <v>2648</v>
      </c>
      <c r="V261" s="223">
        <v>3699</v>
      </c>
      <c r="W261" s="224">
        <v>3570</v>
      </c>
      <c r="X261" s="223">
        <v>7269</v>
      </c>
      <c r="Y261" s="223">
        <v>1838</v>
      </c>
      <c r="Z261" s="224">
        <v>5431</v>
      </c>
    </row>
    <row r="262" spans="1:26">
      <c r="A262" s="216">
        <v>4</v>
      </c>
      <c r="B262" s="150">
        <v>1</v>
      </c>
      <c r="C262" s="150">
        <v>3</v>
      </c>
      <c r="D262" s="212">
        <v>158026</v>
      </c>
      <c r="E262" s="150" t="s">
        <v>36</v>
      </c>
      <c r="F262" s="222">
        <v>9362</v>
      </c>
      <c r="G262" s="223">
        <v>1502</v>
      </c>
      <c r="H262" s="223">
        <v>1553</v>
      </c>
      <c r="I262" s="223">
        <v>1774</v>
      </c>
      <c r="J262" s="223">
        <v>1678</v>
      </c>
      <c r="K262" s="223">
        <v>1662</v>
      </c>
      <c r="L262" s="224">
        <v>1193</v>
      </c>
      <c r="M262" s="223">
        <v>3055</v>
      </c>
      <c r="N262" s="223">
        <v>4829</v>
      </c>
      <c r="O262" s="224">
        <v>4533</v>
      </c>
      <c r="P262" s="223">
        <v>4802</v>
      </c>
      <c r="Q262" s="224">
        <v>4560</v>
      </c>
      <c r="R262" s="223">
        <v>929</v>
      </c>
      <c r="S262" s="224">
        <v>845</v>
      </c>
      <c r="T262" s="223">
        <v>2289</v>
      </c>
      <c r="U262" s="224">
        <v>2244</v>
      </c>
      <c r="V262" s="223">
        <v>3218</v>
      </c>
      <c r="W262" s="224">
        <v>3089</v>
      </c>
      <c r="X262" s="223">
        <v>6307</v>
      </c>
      <c r="Y262" s="223">
        <v>1774</v>
      </c>
      <c r="Z262" s="224">
        <v>4533</v>
      </c>
    </row>
    <row r="263" spans="1:26">
      <c r="A263" s="216">
        <v>4</v>
      </c>
      <c r="B263" s="150">
        <v>1</v>
      </c>
      <c r="C263" s="150">
        <v>3</v>
      </c>
      <c r="D263" s="212">
        <v>562028</v>
      </c>
      <c r="E263" s="150" t="s">
        <v>111</v>
      </c>
      <c r="F263" s="222">
        <v>5965</v>
      </c>
      <c r="G263" s="223">
        <v>855</v>
      </c>
      <c r="H263" s="223">
        <v>879</v>
      </c>
      <c r="I263" s="223">
        <v>1010</v>
      </c>
      <c r="J263" s="223">
        <v>1106</v>
      </c>
      <c r="K263" s="223">
        <v>1145</v>
      </c>
      <c r="L263" s="224">
        <v>970</v>
      </c>
      <c r="M263" s="223">
        <v>1734</v>
      </c>
      <c r="N263" s="223">
        <v>2744</v>
      </c>
      <c r="O263" s="224">
        <v>3221</v>
      </c>
      <c r="P263" s="223">
        <v>3022</v>
      </c>
      <c r="Q263" s="224">
        <v>2943</v>
      </c>
      <c r="R263" s="223">
        <v>493</v>
      </c>
      <c r="S263" s="224">
        <v>517</v>
      </c>
      <c r="T263" s="223">
        <v>1656</v>
      </c>
      <c r="U263" s="224">
        <v>1565</v>
      </c>
      <c r="V263" s="223">
        <v>2149</v>
      </c>
      <c r="W263" s="224">
        <v>2082</v>
      </c>
      <c r="X263" s="223">
        <v>4231</v>
      </c>
      <c r="Y263" s="223">
        <v>1010</v>
      </c>
      <c r="Z263" s="224">
        <v>3221</v>
      </c>
    </row>
    <row r="264" spans="1:26">
      <c r="A264" s="216">
        <v>4</v>
      </c>
      <c r="B264" s="150">
        <v>2</v>
      </c>
      <c r="C264" s="150">
        <v>3</v>
      </c>
      <c r="D264" s="212">
        <v>954024</v>
      </c>
      <c r="E264" s="150" t="s">
        <v>142</v>
      </c>
      <c r="F264" s="222">
        <v>5610</v>
      </c>
      <c r="G264" s="223">
        <v>814</v>
      </c>
      <c r="H264" s="223">
        <v>848</v>
      </c>
      <c r="I264" s="223">
        <v>1107</v>
      </c>
      <c r="J264" s="223">
        <v>1016</v>
      </c>
      <c r="K264" s="223">
        <v>1041</v>
      </c>
      <c r="L264" s="224">
        <v>784</v>
      </c>
      <c r="M264" s="223">
        <v>1662</v>
      </c>
      <c r="N264" s="223">
        <v>2769</v>
      </c>
      <c r="O264" s="224">
        <v>2841</v>
      </c>
      <c r="P264" s="223">
        <v>2850</v>
      </c>
      <c r="Q264" s="224">
        <v>2760</v>
      </c>
      <c r="R264" s="223">
        <v>567</v>
      </c>
      <c r="S264" s="224">
        <v>540</v>
      </c>
      <c r="T264" s="223">
        <v>1473</v>
      </c>
      <c r="U264" s="224">
        <v>1368</v>
      </c>
      <c r="V264" s="223">
        <v>2040</v>
      </c>
      <c r="W264" s="224">
        <v>1908</v>
      </c>
      <c r="X264" s="223">
        <v>3948</v>
      </c>
      <c r="Y264" s="223">
        <v>1107</v>
      </c>
      <c r="Z264" s="224">
        <v>2841</v>
      </c>
    </row>
    <row r="265" spans="1:26">
      <c r="A265" s="216">
        <v>4</v>
      </c>
      <c r="B265" s="150">
        <v>2</v>
      </c>
      <c r="C265" s="150">
        <v>3</v>
      </c>
      <c r="D265" s="212">
        <v>978032</v>
      </c>
      <c r="E265" s="150" t="s">
        <v>164</v>
      </c>
      <c r="F265" s="222">
        <v>5195</v>
      </c>
      <c r="G265" s="223">
        <v>781</v>
      </c>
      <c r="H265" s="223">
        <v>753</v>
      </c>
      <c r="I265" s="223">
        <v>941</v>
      </c>
      <c r="J265" s="223">
        <v>944</v>
      </c>
      <c r="K265" s="223">
        <v>1034</v>
      </c>
      <c r="L265" s="224">
        <v>742</v>
      </c>
      <c r="M265" s="223">
        <v>1534</v>
      </c>
      <c r="N265" s="223">
        <v>2475</v>
      </c>
      <c r="O265" s="224">
        <v>2720</v>
      </c>
      <c r="P265" s="223">
        <v>2603</v>
      </c>
      <c r="Q265" s="224">
        <v>2592</v>
      </c>
      <c r="R265" s="223">
        <v>465</v>
      </c>
      <c r="S265" s="224">
        <v>476</v>
      </c>
      <c r="T265" s="223">
        <v>1360</v>
      </c>
      <c r="U265" s="224">
        <v>1360</v>
      </c>
      <c r="V265" s="223">
        <v>1825</v>
      </c>
      <c r="W265" s="224">
        <v>1836</v>
      </c>
      <c r="X265" s="223">
        <v>3661</v>
      </c>
      <c r="Y265" s="223">
        <v>941</v>
      </c>
      <c r="Z265" s="224">
        <v>2720</v>
      </c>
    </row>
    <row r="266" spans="1:26">
      <c r="A266" s="216">
        <v>4</v>
      </c>
      <c r="B266" s="150">
        <v>2</v>
      </c>
      <c r="C266" s="150">
        <v>3</v>
      </c>
      <c r="D266" s="212">
        <v>382060</v>
      </c>
      <c r="E266" s="150" t="s">
        <v>93</v>
      </c>
      <c r="F266" s="222">
        <v>8477</v>
      </c>
      <c r="G266" s="223">
        <v>1243</v>
      </c>
      <c r="H266" s="223">
        <v>1280</v>
      </c>
      <c r="I266" s="223">
        <v>1624</v>
      </c>
      <c r="J266" s="223">
        <v>1511</v>
      </c>
      <c r="K266" s="223">
        <v>1601</v>
      </c>
      <c r="L266" s="224">
        <v>1218</v>
      </c>
      <c r="M266" s="223">
        <v>2523</v>
      </c>
      <c r="N266" s="223">
        <v>4147</v>
      </c>
      <c r="O266" s="224">
        <v>4330</v>
      </c>
      <c r="P266" s="223">
        <v>4486</v>
      </c>
      <c r="Q266" s="224">
        <v>3991</v>
      </c>
      <c r="R266" s="223">
        <v>854</v>
      </c>
      <c r="S266" s="224">
        <v>770</v>
      </c>
      <c r="T266" s="223">
        <v>2339</v>
      </c>
      <c r="U266" s="224">
        <v>1991</v>
      </c>
      <c r="V266" s="223">
        <v>3193</v>
      </c>
      <c r="W266" s="224">
        <v>2761</v>
      </c>
      <c r="X266" s="223">
        <v>5954</v>
      </c>
      <c r="Y266" s="223">
        <v>1624</v>
      </c>
      <c r="Z266" s="224">
        <v>4330</v>
      </c>
    </row>
    <row r="267" spans="1:26">
      <c r="A267" s="216">
        <v>4</v>
      </c>
      <c r="B267" s="150">
        <v>2</v>
      </c>
      <c r="C267" s="150">
        <v>3</v>
      </c>
      <c r="D267" s="212">
        <v>962060</v>
      </c>
      <c r="E267" s="150" t="s">
        <v>155</v>
      </c>
      <c r="F267" s="222">
        <v>3885</v>
      </c>
      <c r="G267" s="223">
        <v>565</v>
      </c>
      <c r="H267" s="223">
        <v>591</v>
      </c>
      <c r="I267" s="223">
        <v>704</v>
      </c>
      <c r="J267" s="223">
        <v>703</v>
      </c>
      <c r="K267" s="223">
        <v>745</v>
      </c>
      <c r="L267" s="224">
        <v>577</v>
      </c>
      <c r="M267" s="223">
        <v>1156</v>
      </c>
      <c r="N267" s="223">
        <v>1860</v>
      </c>
      <c r="O267" s="224">
        <v>2025</v>
      </c>
      <c r="P267" s="223">
        <v>2020</v>
      </c>
      <c r="Q267" s="224">
        <v>1865</v>
      </c>
      <c r="R267" s="223">
        <v>362</v>
      </c>
      <c r="S267" s="224">
        <v>342</v>
      </c>
      <c r="T267" s="223">
        <v>1053</v>
      </c>
      <c r="U267" s="224">
        <v>972</v>
      </c>
      <c r="V267" s="223">
        <v>1415</v>
      </c>
      <c r="W267" s="224">
        <v>1314</v>
      </c>
      <c r="X267" s="223">
        <v>2729</v>
      </c>
      <c r="Y267" s="223">
        <v>704</v>
      </c>
      <c r="Z267" s="224">
        <v>2025</v>
      </c>
    </row>
    <row r="268" spans="1:26">
      <c r="A268" s="216">
        <v>4</v>
      </c>
      <c r="B268" s="150">
        <v>2</v>
      </c>
      <c r="C268" s="150">
        <v>3</v>
      </c>
      <c r="D268" s="212">
        <v>362040</v>
      </c>
      <c r="E268" s="150" t="s">
        <v>70</v>
      </c>
      <c r="F268" s="222">
        <v>7971</v>
      </c>
      <c r="G268" s="223">
        <v>1256</v>
      </c>
      <c r="H268" s="223">
        <v>1225</v>
      </c>
      <c r="I268" s="223">
        <v>1561</v>
      </c>
      <c r="J268" s="223">
        <v>1334</v>
      </c>
      <c r="K268" s="223">
        <v>1395</v>
      </c>
      <c r="L268" s="224">
        <v>1200</v>
      </c>
      <c r="M268" s="223">
        <v>2481</v>
      </c>
      <c r="N268" s="223">
        <v>4042</v>
      </c>
      <c r="O268" s="224">
        <v>3929</v>
      </c>
      <c r="P268" s="223">
        <v>4087</v>
      </c>
      <c r="Q268" s="224">
        <v>3884</v>
      </c>
      <c r="R268" s="223">
        <v>790</v>
      </c>
      <c r="S268" s="224">
        <v>771</v>
      </c>
      <c r="T268" s="223">
        <v>2007</v>
      </c>
      <c r="U268" s="224">
        <v>1922</v>
      </c>
      <c r="V268" s="223">
        <v>2797</v>
      </c>
      <c r="W268" s="224">
        <v>2693</v>
      </c>
      <c r="X268" s="223">
        <v>5490</v>
      </c>
      <c r="Y268" s="223">
        <v>1561</v>
      </c>
      <c r="Z268" s="224">
        <v>3929</v>
      </c>
    </row>
    <row r="269" spans="1:26">
      <c r="A269" s="280"/>
      <c r="B269" s="281"/>
      <c r="C269" s="281"/>
      <c r="D269" s="281"/>
      <c r="E269" s="36" t="s">
        <v>211</v>
      </c>
      <c r="F269" s="283">
        <v>139493</v>
      </c>
      <c r="G269" s="286">
        <v>19991</v>
      </c>
      <c r="H269" s="37">
        <v>20997</v>
      </c>
      <c r="I269" s="37">
        <v>26171</v>
      </c>
      <c r="J269" s="37">
        <v>25364</v>
      </c>
      <c r="K269" s="37">
        <v>26165</v>
      </c>
      <c r="L269" s="283">
        <v>20805</v>
      </c>
      <c r="M269" s="286">
        <v>40988</v>
      </c>
      <c r="N269" s="37">
        <v>67159</v>
      </c>
      <c r="O269" s="283">
        <v>72334</v>
      </c>
      <c r="P269" s="286">
        <v>72108</v>
      </c>
      <c r="Q269" s="283">
        <v>67385</v>
      </c>
      <c r="R269" s="286">
        <v>13454</v>
      </c>
      <c r="S269" s="283">
        <v>12717</v>
      </c>
      <c r="T269" s="286">
        <v>37651</v>
      </c>
      <c r="U269" s="283">
        <v>34683</v>
      </c>
      <c r="V269" s="286">
        <v>51105</v>
      </c>
      <c r="W269" s="283">
        <v>47400</v>
      </c>
      <c r="X269" s="286">
        <v>98505</v>
      </c>
      <c r="Y269" s="285">
        <v>26171</v>
      </c>
      <c r="Z269" s="37">
        <v>72334</v>
      </c>
    </row>
    <row r="270" spans="1:26">
      <c r="A270" s="216">
        <v>5</v>
      </c>
      <c r="B270" s="150">
        <v>3</v>
      </c>
      <c r="C270" s="150">
        <v>3</v>
      </c>
      <c r="D270" s="212">
        <v>770004</v>
      </c>
      <c r="E270" s="150" t="s">
        <v>129</v>
      </c>
      <c r="F270" s="222">
        <v>9657</v>
      </c>
      <c r="G270" s="223">
        <v>1380</v>
      </c>
      <c r="H270" s="223">
        <v>1434</v>
      </c>
      <c r="I270" s="223">
        <v>1774</v>
      </c>
      <c r="J270" s="223">
        <v>1752</v>
      </c>
      <c r="K270" s="223">
        <v>1915</v>
      </c>
      <c r="L270" s="224">
        <v>1402</v>
      </c>
      <c r="M270" s="223">
        <v>2814</v>
      </c>
      <c r="N270" s="223">
        <v>4588</v>
      </c>
      <c r="O270" s="224">
        <v>5069</v>
      </c>
      <c r="P270" s="223">
        <v>5105</v>
      </c>
      <c r="Q270" s="224">
        <v>4552</v>
      </c>
      <c r="R270" s="223">
        <v>884</v>
      </c>
      <c r="S270" s="224">
        <v>890</v>
      </c>
      <c r="T270" s="223">
        <v>2726</v>
      </c>
      <c r="U270" s="224">
        <v>2343</v>
      </c>
      <c r="V270" s="223">
        <v>3610</v>
      </c>
      <c r="W270" s="224">
        <v>3233</v>
      </c>
      <c r="X270" s="223">
        <v>6843</v>
      </c>
      <c r="Y270" s="223">
        <v>1774</v>
      </c>
      <c r="Z270" s="224">
        <v>5069</v>
      </c>
    </row>
    <row r="271" spans="1:26">
      <c r="A271" s="216">
        <v>5</v>
      </c>
      <c r="B271" s="150">
        <v>3</v>
      </c>
      <c r="C271" s="150">
        <v>3</v>
      </c>
      <c r="D271" s="212">
        <v>570008</v>
      </c>
      <c r="E271" s="150" t="s">
        <v>119</v>
      </c>
      <c r="F271" s="222">
        <v>7373</v>
      </c>
      <c r="G271" s="223">
        <v>1034</v>
      </c>
      <c r="H271" s="223">
        <v>1035</v>
      </c>
      <c r="I271" s="223">
        <v>1318</v>
      </c>
      <c r="J271" s="223">
        <v>1337</v>
      </c>
      <c r="K271" s="223">
        <v>1504</v>
      </c>
      <c r="L271" s="224">
        <v>1145</v>
      </c>
      <c r="M271" s="223">
        <v>2069</v>
      </c>
      <c r="N271" s="223">
        <v>3387</v>
      </c>
      <c r="O271" s="224">
        <v>3986</v>
      </c>
      <c r="P271" s="223">
        <v>3736</v>
      </c>
      <c r="Q271" s="224">
        <v>3637</v>
      </c>
      <c r="R271" s="223">
        <v>651</v>
      </c>
      <c r="S271" s="224">
        <v>667</v>
      </c>
      <c r="T271" s="223">
        <v>2065</v>
      </c>
      <c r="U271" s="224">
        <v>1921</v>
      </c>
      <c r="V271" s="223">
        <v>2716</v>
      </c>
      <c r="W271" s="224">
        <v>2588</v>
      </c>
      <c r="X271" s="223">
        <v>5304</v>
      </c>
      <c r="Y271" s="223">
        <v>1318</v>
      </c>
      <c r="Z271" s="224">
        <v>3986</v>
      </c>
    </row>
    <row r="272" spans="1:26">
      <c r="A272" s="216">
        <v>5</v>
      </c>
      <c r="B272" s="150">
        <v>3</v>
      </c>
      <c r="C272" s="150">
        <v>3</v>
      </c>
      <c r="D272" s="212">
        <v>362004</v>
      </c>
      <c r="E272" s="150" t="s">
        <v>238</v>
      </c>
      <c r="F272" s="222">
        <v>4682</v>
      </c>
      <c r="G272" s="223">
        <v>699</v>
      </c>
      <c r="H272" s="223">
        <v>781</v>
      </c>
      <c r="I272" s="223">
        <v>884</v>
      </c>
      <c r="J272" s="223">
        <v>833</v>
      </c>
      <c r="K272" s="223">
        <v>830</v>
      </c>
      <c r="L272" s="224">
        <v>655</v>
      </c>
      <c r="M272" s="223">
        <v>1480</v>
      </c>
      <c r="N272" s="223">
        <v>2364</v>
      </c>
      <c r="O272" s="224">
        <v>2318</v>
      </c>
      <c r="P272" s="223">
        <v>2461</v>
      </c>
      <c r="Q272" s="224">
        <v>2221</v>
      </c>
      <c r="R272" s="223">
        <v>476</v>
      </c>
      <c r="S272" s="224">
        <v>408</v>
      </c>
      <c r="T272" s="223">
        <v>1223</v>
      </c>
      <c r="U272" s="224">
        <v>1095</v>
      </c>
      <c r="V272" s="223">
        <v>1699</v>
      </c>
      <c r="W272" s="224">
        <v>1503</v>
      </c>
      <c r="X272" s="223">
        <v>3202</v>
      </c>
      <c r="Y272" s="223">
        <v>884</v>
      </c>
      <c r="Z272" s="224">
        <v>2318</v>
      </c>
    </row>
    <row r="273" spans="1:26">
      <c r="A273" s="216">
        <v>5</v>
      </c>
      <c r="B273" s="150">
        <v>3</v>
      </c>
      <c r="C273" s="150">
        <v>3</v>
      </c>
      <c r="D273" s="212">
        <v>362012</v>
      </c>
      <c r="E273" s="150" t="s">
        <v>64</v>
      </c>
      <c r="F273" s="222">
        <v>8674</v>
      </c>
      <c r="G273" s="223">
        <v>1189</v>
      </c>
      <c r="H273" s="223">
        <v>1293</v>
      </c>
      <c r="I273" s="223">
        <v>1697</v>
      </c>
      <c r="J273" s="223">
        <v>1680</v>
      </c>
      <c r="K273" s="223">
        <v>1542</v>
      </c>
      <c r="L273" s="224">
        <v>1273</v>
      </c>
      <c r="M273" s="223">
        <v>2482</v>
      </c>
      <c r="N273" s="223">
        <v>4179</v>
      </c>
      <c r="O273" s="224">
        <v>4495</v>
      </c>
      <c r="P273" s="223">
        <v>4475</v>
      </c>
      <c r="Q273" s="224">
        <v>4199</v>
      </c>
      <c r="R273" s="223">
        <v>899</v>
      </c>
      <c r="S273" s="224">
        <v>798</v>
      </c>
      <c r="T273" s="223">
        <v>2277</v>
      </c>
      <c r="U273" s="224">
        <v>2218</v>
      </c>
      <c r="V273" s="223">
        <v>3176</v>
      </c>
      <c r="W273" s="224">
        <v>3016</v>
      </c>
      <c r="X273" s="223">
        <v>6192</v>
      </c>
      <c r="Y273" s="223">
        <v>1697</v>
      </c>
      <c r="Z273" s="224">
        <v>4495</v>
      </c>
    </row>
    <row r="274" spans="1:26">
      <c r="A274" s="216">
        <v>5</v>
      </c>
      <c r="B274" s="150">
        <v>3</v>
      </c>
      <c r="C274" s="150">
        <v>3</v>
      </c>
      <c r="D274" s="212">
        <v>362016</v>
      </c>
      <c r="E274" s="225" t="s">
        <v>239</v>
      </c>
      <c r="F274" s="222">
        <v>4462</v>
      </c>
      <c r="G274" s="223">
        <v>687</v>
      </c>
      <c r="H274" s="223">
        <v>682</v>
      </c>
      <c r="I274" s="223">
        <v>826</v>
      </c>
      <c r="J274" s="223">
        <v>779</v>
      </c>
      <c r="K274" s="223">
        <v>833</v>
      </c>
      <c r="L274" s="224">
        <v>655</v>
      </c>
      <c r="M274" s="223">
        <v>1369</v>
      </c>
      <c r="N274" s="223">
        <v>2195</v>
      </c>
      <c r="O274" s="224">
        <v>2267</v>
      </c>
      <c r="P274" s="223">
        <v>2266</v>
      </c>
      <c r="Q274" s="224">
        <v>2196</v>
      </c>
      <c r="R274" s="223">
        <v>422</v>
      </c>
      <c r="S274" s="224">
        <v>404</v>
      </c>
      <c r="T274" s="223">
        <v>1151</v>
      </c>
      <c r="U274" s="224">
        <v>1116</v>
      </c>
      <c r="V274" s="223">
        <v>1573</v>
      </c>
      <c r="W274" s="224">
        <v>1520</v>
      </c>
      <c r="X274" s="223">
        <v>3093</v>
      </c>
      <c r="Y274" s="223">
        <v>826</v>
      </c>
      <c r="Z274" s="224">
        <v>2267</v>
      </c>
    </row>
    <row r="275" spans="1:26">
      <c r="A275" s="216">
        <v>5</v>
      </c>
      <c r="B275" s="150">
        <v>3</v>
      </c>
      <c r="C275" s="150">
        <v>3</v>
      </c>
      <c r="D275" s="212">
        <v>154008</v>
      </c>
      <c r="E275" s="150" t="s">
        <v>25</v>
      </c>
      <c r="F275" s="222">
        <v>6098</v>
      </c>
      <c r="G275" s="223">
        <v>933</v>
      </c>
      <c r="H275" s="223">
        <v>906</v>
      </c>
      <c r="I275" s="223">
        <v>1112</v>
      </c>
      <c r="J275" s="223">
        <v>1143</v>
      </c>
      <c r="K275" s="223">
        <v>1116</v>
      </c>
      <c r="L275" s="224">
        <v>888</v>
      </c>
      <c r="M275" s="223">
        <v>1839</v>
      </c>
      <c r="N275" s="223">
        <v>2951</v>
      </c>
      <c r="O275" s="224">
        <v>3147</v>
      </c>
      <c r="P275" s="223">
        <v>3167</v>
      </c>
      <c r="Q275" s="224">
        <v>2931</v>
      </c>
      <c r="R275" s="223">
        <v>570</v>
      </c>
      <c r="S275" s="224">
        <v>542</v>
      </c>
      <c r="T275" s="223">
        <v>1674</v>
      </c>
      <c r="U275" s="224">
        <v>1473</v>
      </c>
      <c r="V275" s="223">
        <v>2244</v>
      </c>
      <c r="W275" s="224">
        <v>2015</v>
      </c>
      <c r="X275" s="223">
        <v>4259</v>
      </c>
      <c r="Y275" s="223">
        <v>1112</v>
      </c>
      <c r="Z275" s="224">
        <v>3147</v>
      </c>
    </row>
    <row r="276" spans="1:26">
      <c r="A276" s="216">
        <v>5</v>
      </c>
      <c r="B276" s="150">
        <v>3</v>
      </c>
      <c r="C276" s="150">
        <v>3</v>
      </c>
      <c r="D276" s="212">
        <v>954008</v>
      </c>
      <c r="E276" s="150" t="s">
        <v>138</v>
      </c>
      <c r="F276" s="222">
        <v>7775</v>
      </c>
      <c r="G276" s="223">
        <v>1215</v>
      </c>
      <c r="H276" s="223">
        <v>1218</v>
      </c>
      <c r="I276" s="223">
        <v>1468</v>
      </c>
      <c r="J276" s="223">
        <v>1359</v>
      </c>
      <c r="K276" s="223">
        <v>1416</v>
      </c>
      <c r="L276" s="224">
        <v>1099</v>
      </c>
      <c r="M276" s="223">
        <v>2433</v>
      </c>
      <c r="N276" s="223">
        <v>3901</v>
      </c>
      <c r="O276" s="224">
        <v>3874</v>
      </c>
      <c r="P276" s="223">
        <v>4024</v>
      </c>
      <c r="Q276" s="224">
        <v>3751</v>
      </c>
      <c r="R276" s="223">
        <v>764</v>
      </c>
      <c r="S276" s="224">
        <v>704</v>
      </c>
      <c r="T276" s="223">
        <v>1975</v>
      </c>
      <c r="U276" s="224">
        <v>1899</v>
      </c>
      <c r="V276" s="223">
        <v>2739</v>
      </c>
      <c r="W276" s="224">
        <v>2603</v>
      </c>
      <c r="X276" s="223">
        <v>5342</v>
      </c>
      <c r="Y276" s="223">
        <v>1468</v>
      </c>
      <c r="Z276" s="224">
        <v>3874</v>
      </c>
    </row>
    <row r="277" spans="1:26">
      <c r="A277" s="216">
        <v>5</v>
      </c>
      <c r="B277" s="150">
        <v>3</v>
      </c>
      <c r="C277" s="150">
        <v>3</v>
      </c>
      <c r="D277" s="212">
        <v>362020</v>
      </c>
      <c r="E277" s="150" t="s">
        <v>65</v>
      </c>
      <c r="F277" s="222">
        <v>9474</v>
      </c>
      <c r="G277" s="223">
        <v>1277</v>
      </c>
      <c r="H277" s="223">
        <v>1398</v>
      </c>
      <c r="I277" s="223">
        <v>1784</v>
      </c>
      <c r="J277" s="223">
        <v>1791</v>
      </c>
      <c r="K277" s="223">
        <v>1845</v>
      </c>
      <c r="L277" s="224">
        <v>1379</v>
      </c>
      <c r="M277" s="223">
        <v>2675</v>
      </c>
      <c r="N277" s="223">
        <v>4459</v>
      </c>
      <c r="O277" s="224">
        <v>5015</v>
      </c>
      <c r="P277" s="223">
        <v>4892</v>
      </c>
      <c r="Q277" s="224">
        <v>4582</v>
      </c>
      <c r="R277" s="223">
        <v>923</v>
      </c>
      <c r="S277" s="224">
        <v>861</v>
      </c>
      <c r="T277" s="223">
        <v>2587</v>
      </c>
      <c r="U277" s="224">
        <v>2428</v>
      </c>
      <c r="V277" s="223">
        <v>3510</v>
      </c>
      <c r="W277" s="224">
        <v>3289</v>
      </c>
      <c r="X277" s="223">
        <v>6799</v>
      </c>
      <c r="Y277" s="223">
        <v>1784</v>
      </c>
      <c r="Z277" s="224">
        <v>5015</v>
      </c>
    </row>
    <row r="278" spans="1:26">
      <c r="A278" s="216">
        <v>5</v>
      </c>
      <c r="B278" s="150">
        <v>3</v>
      </c>
      <c r="C278" s="150">
        <v>3</v>
      </c>
      <c r="D278" s="212">
        <v>370012</v>
      </c>
      <c r="E278" s="150" t="s">
        <v>368</v>
      </c>
      <c r="F278" s="222">
        <v>5921</v>
      </c>
      <c r="G278" s="223">
        <v>821</v>
      </c>
      <c r="H278" s="223">
        <v>813</v>
      </c>
      <c r="I278" s="223">
        <v>1093</v>
      </c>
      <c r="J278" s="223">
        <v>1054</v>
      </c>
      <c r="K278" s="223">
        <v>1106</v>
      </c>
      <c r="L278" s="224">
        <v>1034</v>
      </c>
      <c r="M278" s="223">
        <v>1634</v>
      </c>
      <c r="N278" s="223">
        <v>2727</v>
      </c>
      <c r="O278" s="224">
        <v>3194</v>
      </c>
      <c r="P278" s="223">
        <v>3129</v>
      </c>
      <c r="Q278" s="224">
        <v>2792</v>
      </c>
      <c r="R278" s="223">
        <v>568</v>
      </c>
      <c r="S278" s="224">
        <v>525</v>
      </c>
      <c r="T278" s="223">
        <v>1731</v>
      </c>
      <c r="U278" s="224">
        <v>1463</v>
      </c>
      <c r="V278" s="223">
        <v>2299</v>
      </c>
      <c r="W278" s="224">
        <v>1988</v>
      </c>
      <c r="X278" s="223">
        <v>4287</v>
      </c>
      <c r="Y278" s="223">
        <v>1093</v>
      </c>
      <c r="Z278" s="224">
        <v>3194</v>
      </c>
    </row>
    <row r="279" spans="1:26">
      <c r="A279" s="216">
        <v>5</v>
      </c>
      <c r="B279" s="150">
        <v>3</v>
      </c>
      <c r="C279" s="150">
        <v>3</v>
      </c>
      <c r="D279" s="212">
        <v>154012</v>
      </c>
      <c r="E279" s="150" t="s">
        <v>26</v>
      </c>
      <c r="F279" s="222">
        <v>6521</v>
      </c>
      <c r="G279" s="223">
        <v>901</v>
      </c>
      <c r="H279" s="223">
        <v>926</v>
      </c>
      <c r="I279" s="223">
        <v>1275</v>
      </c>
      <c r="J279" s="223">
        <v>1176</v>
      </c>
      <c r="K279" s="223">
        <v>1274</v>
      </c>
      <c r="L279" s="224">
        <v>969</v>
      </c>
      <c r="M279" s="223">
        <v>1827</v>
      </c>
      <c r="N279" s="223">
        <v>3102</v>
      </c>
      <c r="O279" s="224">
        <v>3419</v>
      </c>
      <c r="P279" s="223">
        <v>3398</v>
      </c>
      <c r="Q279" s="224">
        <v>3123</v>
      </c>
      <c r="R279" s="223">
        <v>685</v>
      </c>
      <c r="S279" s="224">
        <v>590</v>
      </c>
      <c r="T279" s="223">
        <v>1798</v>
      </c>
      <c r="U279" s="224">
        <v>1621</v>
      </c>
      <c r="V279" s="223">
        <v>2483</v>
      </c>
      <c r="W279" s="224">
        <v>2211</v>
      </c>
      <c r="X279" s="223">
        <v>4694</v>
      </c>
      <c r="Y279" s="223">
        <v>1275</v>
      </c>
      <c r="Z279" s="224">
        <v>3419</v>
      </c>
    </row>
    <row r="280" spans="1:26">
      <c r="A280" s="216">
        <v>5</v>
      </c>
      <c r="B280" s="150">
        <v>3</v>
      </c>
      <c r="C280" s="150">
        <v>3</v>
      </c>
      <c r="D280" s="212">
        <v>154016</v>
      </c>
      <c r="E280" s="150" t="s">
        <v>27</v>
      </c>
      <c r="F280" s="222">
        <v>7035</v>
      </c>
      <c r="G280" s="223">
        <v>987</v>
      </c>
      <c r="H280" s="223">
        <v>1006</v>
      </c>
      <c r="I280" s="223">
        <v>1309</v>
      </c>
      <c r="J280" s="223">
        <v>1285</v>
      </c>
      <c r="K280" s="223">
        <v>1397</v>
      </c>
      <c r="L280" s="224">
        <v>1051</v>
      </c>
      <c r="M280" s="223">
        <v>1993</v>
      </c>
      <c r="N280" s="223">
        <v>3302</v>
      </c>
      <c r="O280" s="224">
        <v>3733</v>
      </c>
      <c r="P280" s="223">
        <v>3593</v>
      </c>
      <c r="Q280" s="224">
        <v>3442</v>
      </c>
      <c r="R280" s="223">
        <v>650</v>
      </c>
      <c r="S280" s="224">
        <v>659</v>
      </c>
      <c r="T280" s="223">
        <v>1920</v>
      </c>
      <c r="U280" s="224">
        <v>1813</v>
      </c>
      <c r="V280" s="223">
        <v>2570</v>
      </c>
      <c r="W280" s="224">
        <v>2472</v>
      </c>
      <c r="X280" s="223">
        <v>5042</v>
      </c>
      <c r="Y280" s="223">
        <v>1309</v>
      </c>
      <c r="Z280" s="224">
        <v>3733</v>
      </c>
    </row>
    <row r="281" spans="1:26">
      <c r="A281" s="216">
        <v>5</v>
      </c>
      <c r="B281" s="150">
        <v>3</v>
      </c>
      <c r="C281" s="150">
        <v>3</v>
      </c>
      <c r="D281" s="212">
        <v>566012</v>
      </c>
      <c r="E281" s="150" t="s">
        <v>115</v>
      </c>
      <c r="F281" s="222">
        <v>8253</v>
      </c>
      <c r="G281" s="223">
        <v>1210</v>
      </c>
      <c r="H281" s="223">
        <v>1323</v>
      </c>
      <c r="I281" s="223">
        <v>1627</v>
      </c>
      <c r="J281" s="223">
        <v>1448</v>
      </c>
      <c r="K281" s="223">
        <v>1494</v>
      </c>
      <c r="L281" s="224">
        <v>1151</v>
      </c>
      <c r="M281" s="223">
        <v>2533</v>
      </c>
      <c r="N281" s="223">
        <v>4160</v>
      </c>
      <c r="O281" s="224">
        <v>4093</v>
      </c>
      <c r="P281" s="223">
        <v>4236</v>
      </c>
      <c r="Q281" s="224">
        <v>4017</v>
      </c>
      <c r="R281" s="223">
        <v>828</v>
      </c>
      <c r="S281" s="224">
        <v>799</v>
      </c>
      <c r="T281" s="223">
        <v>2088</v>
      </c>
      <c r="U281" s="224">
        <v>2005</v>
      </c>
      <c r="V281" s="223">
        <v>2916</v>
      </c>
      <c r="W281" s="224">
        <v>2804</v>
      </c>
      <c r="X281" s="223">
        <v>5720</v>
      </c>
      <c r="Y281" s="223">
        <v>1627</v>
      </c>
      <c r="Z281" s="224">
        <v>4093</v>
      </c>
    </row>
    <row r="282" spans="1:26">
      <c r="A282" s="216">
        <v>5</v>
      </c>
      <c r="B282" s="150">
        <v>3</v>
      </c>
      <c r="C282" s="150">
        <v>3</v>
      </c>
      <c r="D282" s="212">
        <v>554020</v>
      </c>
      <c r="E282" s="150" t="s">
        <v>101</v>
      </c>
      <c r="F282" s="222">
        <v>11250</v>
      </c>
      <c r="G282" s="223">
        <v>1636</v>
      </c>
      <c r="H282" s="223">
        <v>1702</v>
      </c>
      <c r="I282" s="223">
        <v>2056</v>
      </c>
      <c r="J282" s="223">
        <v>2076</v>
      </c>
      <c r="K282" s="223">
        <v>2116</v>
      </c>
      <c r="L282" s="224">
        <v>1664</v>
      </c>
      <c r="M282" s="223">
        <v>3338</v>
      </c>
      <c r="N282" s="223">
        <v>5394</v>
      </c>
      <c r="O282" s="224">
        <v>5856</v>
      </c>
      <c r="P282" s="223">
        <v>5745</v>
      </c>
      <c r="Q282" s="224">
        <v>5505</v>
      </c>
      <c r="R282" s="223">
        <v>1037</v>
      </c>
      <c r="S282" s="224">
        <v>1019</v>
      </c>
      <c r="T282" s="223">
        <v>3013</v>
      </c>
      <c r="U282" s="224">
        <v>2843</v>
      </c>
      <c r="V282" s="223">
        <v>4050</v>
      </c>
      <c r="W282" s="224">
        <v>3862</v>
      </c>
      <c r="X282" s="223">
        <v>7912</v>
      </c>
      <c r="Y282" s="223">
        <v>2056</v>
      </c>
      <c r="Z282" s="224">
        <v>5856</v>
      </c>
    </row>
    <row r="283" spans="1:26">
      <c r="A283" s="216">
        <v>5</v>
      </c>
      <c r="B283" s="150">
        <v>3</v>
      </c>
      <c r="C283" s="150">
        <v>3</v>
      </c>
      <c r="D283" s="212">
        <v>374012</v>
      </c>
      <c r="E283" s="150" t="s">
        <v>75</v>
      </c>
      <c r="F283" s="222">
        <v>10679</v>
      </c>
      <c r="G283" s="223">
        <v>1603</v>
      </c>
      <c r="H283" s="223">
        <v>1584</v>
      </c>
      <c r="I283" s="223">
        <v>1934</v>
      </c>
      <c r="J283" s="223">
        <v>1918</v>
      </c>
      <c r="K283" s="223">
        <v>1998</v>
      </c>
      <c r="L283" s="224">
        <v>1642</v>
      </c>
      <c r="M283" s="223">
        <v>3187</v>
      </c>
      <c r="N283" s="223">
        <v>5121</v>
      </c>
      <c r="O283" s="224">
        <v>5558</v>
      </c>
      <c r="P283" s="223">
        <v>5431</v>
      </c>
      <c r="Q283" s="224">
        <v>5248</v>
      </c>
      <c r="R283" s="223">
        <v>948</v>
      </c>
      <c r="S283" s="224">
        <v>986</v>
      </c>
      <c r="T283" s="223">
        <v>2874</v>
      </c>
      <c r="U283" s="224">
        <v>2684</v>
      </c>
      <c r="V283" s="223">
        <v>3822</v>
      </c>
      <c r="W283" s="224">
        <v>3670</v>
      </c>
      <c r="X283" s="223">
        <v>7492</v>
      </c>
      <c r="Y283" s="223">
        <v>1934</v>
      </c>
      <c r="Z283" s="224">
        <v>5558</v>
      </c>
    </row>
    <row r="284" spans="1:26">
      <c r="A284" s="216">
        <v>5</v>
      </c>
      <c r="B284" s="150">
        <v>3</v>
      </c>
      <c r="C284" s="150">
        <v>3</v>
      </c>
      <c r="D284" s="212">
        <v>158008</v>
      </c>
      <c r="E284" s="150" t="s">
        <v>31</v>
      </c>
      <c r="F284" s="222">
        <v>5868</v>
      </c>
      <c r="G284" s="223">
        <v>776</v>
      </c>
      <c r="H284" s="223">
        <v>866</v>
      </c>
      <c r="I284" s="223">
        <v>1118</v>
      </c>
      <c r="J284" s="223">
        <v>1097</v>
      </c>
      <c r="K284" s="223">
        <v>1145</v>
      </c>
      <c r="L284" s="224">
        <v>866</v>
      </c>
      <c r="M284" s="223">
        <v>1642</v>
      </c>
      <c r="N284" s="223">
        <v>2760</v>
      </c>
      <c r="O284" s="224">
        <v>3108</v>
      </c>
      <c r="P284" s="223">
        <v>2932</v>
      </c>
      <c r="Q284" s="224">
        <v>2936</v>
      </c>
      <c r="R284" s="223">
        <v>573</v>
      </c>
      <c r="S284" s="224">
        <v>545</v>
      </c>
      <c r="T284" s="223">
        <v>1535</v>
      </c>
      <c r="U284" s="224">
        <v>1573</v>
      </c>
      <c r="V284" s="223">
        <v>2108</v>
      </c>
      <c r="W284" s="224">
        <v>2118</v>
      </c>
      <c r="X284" s="223">
        <v>4226</v>
      </c>
      <c r="Y284" s="223">
        <v>1118</v>
      </c>
      <c r="Z284" s="224">
        <v>3108</v>
      </c>
    </row>
    <row r="285" spans="1:26">
      <c r="A285" s="216">
        <v>5</v>
      </c>
      <c r="B285" s="150">
        <v>3</v>
      </c>
      <c r="C285" s="150">
        <v>3</v>
      </c>
      <c r="D285" s="212">
        <v>158012</v>
      </c>
      <c r="E285" s="150" t="s">
        <v>32</v>
      </c>
      <c r="F285" s="222">
        <v>5387</v>
      </c>
      <c r="G285" s="223">
        <v>734</v>
      </c>
      <c r="H285" s="223">
        <v>775</v>
      </c>
      <c r="I285" s="223">
        <v>1089</v>
      </c>
      <c r="J285" s="223">
        <v>1026</v>
      </c>
      <c r="K285" s="223">
        <v>1012</v>
      </c>
      <c r="L285" s="224">
        <v>751</v>
      </c>
      <c r="M285" s="223">
        <v>1509</v>
      </c>
      <c r="N285" s="223">
        <v>2598</v>
      </c>
      <c r="O285" s="224">
        <v>2789</v>
      </c>
      <c r="P285" s="223">
        <v>2797</v>
      </c>
      <c r="Q285" s="224">
        <v>2590</v>
      </c>
      <c r="R285" s="223">
        <v>571</v>
      </c>
      <c r="S285" s="224">
        <v>518</v>
      </c>
      <c r="T285" s="223">
        <v>1436</v>
      </c>
      <c r="U285" s="224">
        <v>1353</v>
      </c>
      <c r="V285" s="223">
        <v>2007</v>
      </c>
      <c r="W285" s="224">
        <v>1871</v>
      </c>
      <c r="X285" s="223">
        <v>3878</v>
      </c>
      <c r="Y285" s="223">
        <v>1089</v>
      </c>
      <c r="Z285" s="224">
        <v>2789</v>
      </c>
    </row>
    <row r="286" spans="1:26">
      <c r="A286" s="216">
        <v>5</v>
      </c>
      <c r="B286" s="150">
        <v>3</v>
      </c>
      <c r="C286" s="150">
        <v>3</v>
      </c>
      <c r="D286" s="212">
        <v>334016</v>
      </c>
      <c r="E286" s="150" t="s">
        <v>59</v>
      </c>
      <c r="F286" s="222">
        <v>8748</v>
      </c>
      <c r="G286" s="223">
        <v>1237</v>
      </c>
      <c r="H286" s="223">
        <v>1308</v>
      </c>
      <c r="I286" s="223">
        <v>1639</v>
      </c>
      <c r="J286" s="223">
        <v>1589</v>
      </c>
      <c r="K286" s="223">
        <v>1685</v>
      </c>
      <c r="L286" s="224">
        <v>1290</v>
      </c>
      <c r="M286" s="223">
        <v>2545</v>
      </c>
      <c r="N286" s="223">
        <v>4184</v>
      </c>
      <c r="O286" s="224">
        <v>4564</v>
      </c>
      <c r="P286" s="223">
        <v>4501</v>
      </c>
      <c r="Q286" s="224">
        <v>4247</v>
      </c>
      <c r="R286" s="223">
        <v>825</v>
      </c>
      <c r="S286" s="224">
        <v>814</v>
      </c>
      <c r="T286" s="223">
        <v>2378</v>
      </c>
      <c r="U286" s="224">
        <v>2186</v>
      </c>
      <c r="V286" s="223">
        <v>3203</v>
      </c>
      <c r="W286" s="224">
        <v>3000</v>
      </c>
      <c r="X286" s="223">
        <v>6203</v>
      </c>
      <c r="Y286" s="223">
        <v>1639</v>
      </c>
      <c r="Z286" s="224">
        <v>4564</v>
      </c>
    </row>
    <row r="287" spans="1:26">
      <c r="A287" s="216">
        <v>5</v>
      </c>
      <c r="B287" s="150">
        <v>3</v>
      </c>
      <c r="C287" s="150">
        <v>3</v>
      </c>
      <c r="D287" s="212">
        <v>166012</v>
      </c>
      <c r="E287" s="150" t="s">
        <v>45</v>
      </c>
      <c r="F287" s="222">
        <v>6407</v>
      </c>
      <c r="G287" s="223">
        <v>875</v>
      </c>
      <c r="H287" s="223">
        <v>931</v>
      </c>
      <c r="I287" s="223">
        <v>1177</v>
      </c>
      <c r="J287" s="223">
        <v>1214</v>
      </c>
      <c r="K287" s="223">
        <v>1274</v>
      </c>
      <c r="L287" s="224">
        <v>936</v>
      </c>
      <c r="M287" s="223">
        <v>1806</v>
      </c>
      <c r="N287" s="223">
        <v>2983</v>
      </c>
      <c r="O287" s="224">
        <v>3424</v>
      </c>
      <c r="P287" s="223">
        <v>3284</v>
      </c>
      <c r="Q287" s="224">
        <v>3123</v>
      </c>
      <c r="R287" s="223">
        <v>596</v>
      </c>
      <c r="S287" s="224">
        <v>581</v>
      </c>
      <c r="T287" s="223">
        <v>1733</v>
      </c>
      <c r="U287" s="224">
        <v>1691</v>
      </c>
      <c r="V287" s="223">
        <v>2329</v>
      </c>
      <c r="W287" s="224">
        <v>2272</v>
      </c>
      <c r="X287" s="223">
        <v>4601</v>
      </c>
      <c r="Y287" s="223">
        <v>1177</v>
      </c>
      <c r="Z287" s="224">
        <v>3424</v>
      </c>
    </row>
    <row r="288" spans="1:26">
      <c r="A288" s="216">
        <v>5</v>
      </c>
      <c r="B288" s="150">
        <v>3</v>
      </c>
      <c r="C288" s="150">
        <v>3</v>
      </c>
      <c r="D288" s="212">
        <v>766040</v>
      </c>
      <c r="E288" s="150" t="s">
        <v>127</v>
      </c>
      <c r="F288" s="222">
        <v>8348</v>
      </c>
      <c r="G288" s="223">
        <v>1186</v>
      </c>
      <c r="H288" s="223">
        <v>1261</v>
      </c>
      <c r="I288" s="223">
        <v>1638</v>
      </c>
      <c r="J288" s="223">
        <v>1551</v>
      </c>
      <c r="K288" s="223">
        <v>1557</v>
      </c>
      <c r="L288" s="224">
        <v>1155</v>
      </c>
      <c r="M288" s="223">
        <v>2447</v>
      </c>
      <c r="N288" s="223">
        <v>4085</v>
      </c>
      <c r="O288" s="224">
        <v>4263</v>
      </c>
      <c r="P288" s="223">
        <v>4270</v>
      </c>
      <c r="Q288" s="224">
        <v>4078</v>
      </c>
      <c r="R288" s="223">
        <v>827</v>
      </c>
      <c r="S288" s="224">
        <v>811</v>
      </c>
      <c r="T288" s="223">
        <v>2211</v>
      </c>
      <c r="U288" s="224">
        <v>2052</v>
      </c>
      <c r="V288" s="223">
        <v>3038</v>
      </c>
      <c r="W288" s="224">
        <v>2863</v>
      </c>
      <c r="X288" s="223">
        <v>5901</v>
      </c>
      <c r="Y288" s="223">
        <v>1638</v>
      </c>
      <c r="Z288" s="224">
        <v>4263</v>
      </c>
    </row>
    <row r="289" spans="1:26">
      <c r="A289" s="216">
        <v>5</v>
      </c>
      <c r="B289" s="150">
        <v>3</v>
      </c>
      <c r="C289" s="150">
        <v>3</v>
      </c>
      <c r="D289" s="212">
        <v>766044</v>
      </c>
      <c r="E289" s="150" t="s">
        <v>128</v>
      </c>
      <c r="F289" s="222">
        <v>7963</v>
      </c>
      <c r="G289" s="223">
        <v>1090</v>
      </c>
      <c r="H289" s="223">
        <v>1125</v>
      </c>
      <c r="I289" s="223">
        <v>1494</v>
      </c>
      <c r="J289" s="223">
        <v>1474</v>
      </c>
      <c r="K289" s="223">
        <v>1553</v>
      </c>
      <c r="L289" s="224">
        <v>1227</v>
      </c>
      <c r="M289" s="223">
        <v>2215</v>
      </c>
      <c r="N289" s="223">
        <v>3709</v>
      </c>
      <c r="O289" s="224">
        <v>4254</v>
      </c>
      <c r="P289" s="223">
        <v>4115</v>
      </c>
      <c r="Q289" s="224">
        <v>3848</v>
      </c>
      <c r="R289" s="223">
        <v>767</v>
      </c>
      <c r="S289" s="224">
        <v>727</v>
      </c>
      <c r="T289" s="223">
        <v>2199</v>
      </c>
      <c r="U289" s="224">
        <v>2055</v>
      </c>
      <c r="V289" s="223">
        <v>2966</v>
      </c>
      <c r="W289" s="224">
        <v>2782</v>
      </c>
      <c r="X289" s="223">
        <v>5748</v>
      </c>
      <c r="Y289" s="223">
        <v>1494</v>
      </c>
      <c r="Z289" s="224">
        <v>4254</v>
      </c>
    </row>
    <row r="290" spans="1:26">
      <c r="A290" s="216">
        <v>5</v>
      </c>
      <c r="B290" s="150">
        <v>3</v>
      </c>
      <c r="C290" s="150">
        <v>3</v>
      </c>
      <c r="D290" s="212">
        <v>758024</v>
      </c>
      <c r="E290" s="150" t="s">
        <v>124</v>
      </c>
      <c r="F290" s="222">
        <v>7947</v>
      </c>
      <c r="G290" s="223">
        <v>1107</v>
      </c>
      <c r="H290" s="223">
        <v>1160</v>
      </c>
      <c r="I290" s="223">
        <v>1471</v>
      </c>
      <c r="J290" s="223">
        <v>1478</v>
      </c>
      <c r="K290" s="223">
        <v>1540</v>
      </c>
      <c r="L290" s="224">
        <v>1191</v>
      </c>
      <c r="M290" s="223">
        <v>2267</v>
      </c>
      <c r="N290" s="223">
        <v>3738</v>
      </c>
      <c r="O290" s="224">
        <v>4209</v>
      </c>
      <c r="P290" s="223">
        <v>4084</v>
      </c>
      <c r="Q290" s="224">
        <v>3863</v>
      </c>
      <c r="R290" s="223">
        <v>757</v>
      </c>
      <c r="S290" s="224">
        <v>714</v>
      </c>
      <c r="T290" s="223">
        <v>2171</v>
      </c>
      <c r="U290" s="224">
        <v>2038</v>
      </c>
      <c r="V290" s="223">
        <v>2928</v>
      </c>
      <c r="W290" s="224">
        <v>2752</v>
      </c>
      <c r="X290" s="223">
        <v>5680</v>
      </c>
      <c r="Y290" s="223">
        <v>1471</v>
      </c>
      <c r="Z290" s="224">
        <v>4209</v>
      </c>
    </row>
    <row r="291" spans="1:26">
      <c r="A291" s="216">
        <v>5</v>
      </c>
      <c r="B291" s="150">
        <v>3</v>
      </c>
      <c r="C291" s="150">
        <v>3</v>
      </c>
      <c r="D291" s="212">
        <v>382032</v>
      </c>
      <c r="E291" s="150" t="s">
        <v>89</v>
      </c>
      <c r="F291" s="222">
        <v>5142</v>
      </c>
      <c r="G291" s="223">
        <v>740</v>
      </c>
      <c r="H291" s="223">
        <v>783</v>
      </c>
      <c r="I291" s="223">
        <v>1027</v>
      </c>
      <c r="J291" s="223">
        <v>1004</v>
      </c>
      <c r="K291" s="223">
        <v>941</v>
      </c>
      <c r="L291" s="224">
        <v>647</v>
      </c>
      <c r="M291" s="223">
        <v>1523</v>
      </c>
      <c r="N291" s="223">
        <v>2550</v>
      </c>
      <c r="O291" s="224">
        <v>2592</v>
      </c>
      <c r="P291" s="223">
        <v>2718</v>
      </c>
      <c r="Q291" s="224">
        <v>2424</v>
      </c>
      <c r="R291" s="223">
        <v>544</v>
      </c>
      <c r="S291" s="224">
        <v>483</v>
      </c>
      <c r="T291" s="223">
        <v>1347</v>
      </c>
      <c r="U291" s="224">
        <v>1245</v>
      </c>
      <c r="V291" s="223">
        <v>1891</v>
      </c>
      <c r="W291" s="224">
        <v>1728</v>
      </c>
      <c r="X291" s="223">
        <v>3619</v>
      </c>
      <c r="Y291" s="223">
        <v>1027</v>
      </c>
      <c r="Z291" s="224">
        <v>2592</v>
      </c>
    </row>
    <row r="292" spans="1:26">
      <c r="A292" s="216">
        <v>5</v>
      </c>
      <c r="B292" s="150">
        <v>3</v>
      </c>
      <c r="C292" s="150">
        <v>3</v>
      </c>
      <c r="D292" s="212">
        <v>158024</v>
      </c>
      <c r="E292" s="150" t="s">
        <v>35</v>
      </c>
      <c r="F292" s="222">
        <v>8009</v>
      </c>
      <c r="G292" s="223">
        <v>1126</v>
      </c>
      <c r="H292" s="223">
        <v>1200</v>
      </c>
      <c r="I292" s="223">
        <v>1495</v>
      </c>
      <c r="J292" s="223">
        <v>1438</v>
      </c>
      <c r="K292" s="223">
        <v>1619</v>
      </c>
      <c r="L292" s="224">
        <v>1131</v>
      </c>
      <c r="M292" s="223">
        <v>2326</v>
      </c>
      <c r="N292" s="223">
        <v>3821</v>
      </c>
      <c r="O292" s="224">
        <v>4188</v>
      </c>
      <c r="P292" s="223">
        <v>4129</v>
      </c>
      <c r="Q292" s="224">
        <v>3880</v>
      </c>
      <c r="R292" s="223">
        <v>730</v>
      </c>
      <c r="S292" s="224">
        <v>765</v>
      </c>
      <c r="T292" s="223">
        <v>2165</v>
      </c>
      <c r="U292" s="224">
        <v>2023</v>
      </c>
      <c r="V292" s="223">
        <v>2895</v>
      </c>
      <c r="W292" s="224">
        <v>2788</v>
      </c>
      <c r="X292" s="223">
        <v>5683</v>
      </c>
      <c r="Y292" s="223">
        <v>1495</v>
      </c>
      <c r="Z292" s="224">
        <v>4188</v>
      </c>
    </row>
    <row r="293" spans="1:26">
      <c r="A293" s="216">
        <v>5</v>
      </c>
      <c r="B293" s="150">
        <v>3</v>
      </c>
      <c r="C293" s="150">
        <v>3</v>
      </c>
      <c r="D293" s="212">
        <v>166016</v>
      </c>
      <c r="E293" s="226" t="s">
        <v>255</v>
      </c>
      <c r="F293" s="222">
        <v>7923</v>
      </c>
      <c r="G293" s="223">
        <v>1127</v>
      </c>
      <c r="H293" s="223">
        <v>1181</v>
      </c>
      <c r="I293" s="223">
        <v>1444</v>
      </c>
      <c r="J293" s="223">
        <v>1444</v>
      </c>
      <c r="K293" s="223">
        <v>1588</v>
      </c>
      <c r="L293" s="224">
        <v>1139</v>
      </c>
      <c r="M293" s="223">
        <v>2308</v>
      </c>
      <c r="N293" s="223">
        <v>3752</v>
      </c>
      <c r="O293" s="224">
        <v>4171</v>
      </c>
      <c r="P293" s="223">
        <v>4150</v>
      </c>
      <c r="Q293" s="224">
        <v>3773</v>
      </c>
      <c r="R293" s="223">
        <v>723</v>
      </c>
      <c r="S293" s="224">
        <v>721</v>
      </c>
      <c r="T293" s="223">
        <v>2211</v>
      </c>
      <c r="U293" s="224">
        <v>1960</v>
      </c>
      <c r="V293" s="223">
        <v>2934</v>
      </c>
      <c r="W293" s="224">
        <v>2681</v>
      </c>
      <c r="X293" s="223">
        <v>5615</v>
      </c>
      <c r="Y293" s="223">
        <v>1444</v>
      </c>
      <c r="Z293" s="224">
        <v>4171</v>
      </c>
    </row>
    <row r="294" spans="1:26">
      <c r="A294" s="216">
        <v>5</v>
      </c>
      <c r="B294" s="150">
        <v>3</v>
      </c>
      <c r="C294" s="150">
        <v>3</v>
      </c>
      <c r="D294" s="212">
        <v>978028</v>
      </c>
      <c r="E294" s="150" t="s">
        <v>163</v>
      </c>
      <c r="F294" s="222">
        <v>8559</v>
      </c>
      <c r="G294" s="223">
        <v>1210</v>
      </c>
      <c r="H294" s="223">
        <v>1275</v>
      </c>
      <c r="I294" s="223">
        <v>1628</v>
      </c>
      <c r="J294" s="223">
        <v>1570</v>
      </c>
      <c r="K294" s="223">
        <v>1605</v>
      </c>
      <c r="L294" s="224">
        <v>1271</v>
      </c>
      <c r="M294" s="223">
        <v>2485</v>
      </c>
      <c r="N294" s="223">
        <v>4113</v>
      </c>
      <c r="O294" s="224">
        <v>4446</v>
      </c>
      <c r="P294" s="223">
        <v>4437</v>
      </c>
      <c r="Q294" s="224">
        <v>4122</v>
      </c>
      <c r="R294" s="223">
        <v>833</v>
      </c>
      <c r="S294" s="224">
        <v>795</v>
      </c>
      <c r="T294" s="223">
        <v>2322</v>
      </c>
      <c r="U294" s="224">
        <v>2124</v>
      </c>
      <c r="V294" s="223">
        <v>3155</v>
      </c>
      <c r="W294" s="224">
        <v>2919</v>
      </c>
      <c r="X294" s="223">
        <v>6074</v>
      </c>
      <c r="Y294" s="223">
        <v>1628</v>
      </c>
      <c r="Z294" s="224">
        <v>4446</v>
      </c>
    </row>
    <row r="295" spans="1:26">
      <c r="A295" s="216">
        <v>5</v>
      </c>
      <c r="B295" s="150">
        <v>3</v>
      </c>
      <c r="C295" s="150">
        <v>3</v>
      </c>
      <c r="D295" s="212">
        <v>974040</v>
      </c>
      <c r="E295" s="150" t="s">
        <v>158</v>
      </c>
      <c r="F295" s="222">
        <v>9705</v>
      </c>
      <c r="G295" s="223">
        <v>1399</v>
      </c>
      <c r="H295" s="223">
        <v>1462</v>
      </c>
      <c r="I295" s="223">
        <v>1815</v>
      </c>
      <c r="J295" s="223">
        <v>1748</v>
      </c>
      <c r="K295" s="223">
        <v>1804</v>
      </c>
      <c r="L295" s="224">
        <v>1477</v>
      </c>
      <c r="M295" s="223">
        <v>2861</v>
      </c>
      <c r="N295" s="223">
        <v>4676</v>
      </c>
      <c r="O295" s="224">
        <v>5029</v>
      </c>
      <c r="P295" s="223">
        <v>4987</v>
      </c>
      <c r="Q295" s="224">
        <v>4718</v>
      </c>
      <c r="R295" s="223">
        <v>952</v>
      </c>
      <c r="S295" s="224">
        <v>863</v>
      </c>
      <c r="T295" s="223">
        <v>2550</v>
      </c>
      <c r="U295" s="224">
        <v>2479</v>
      </c>
      <c r="V295" s="223">
        <v>3502</v>
      </c>
      <c r="W295" s="224">
        <v>3342</v>
      </c>
      <c r="X295" s="223">
        <v>6844</v>
      </c>
      <c r="Y295" s="223">
        <v>1815</v>
      </c>
      <c r="Z295" s="224">
        <v>5029</v>
      </c>
    </row>
    <row r="296" spans="1:26">
      <c r="A296" s="216">
        <v>5</v>
      </c>
      <c r="B296" s="150">
        <v>3</v>
      </c>
      <c r="C296" s="150">
        <v>3</v>
      </c>
      <c r="D296" s="212">
        <v>170044</v>
      </c>
      <c r="E296" s="150" t="s">
        <v>52</v>
      </c>
      <c r="F296" s="222">
        <v>6546</v>
      </c>
      <c r="G296" s="223">
        <v>971</v>
      </c>
      <c r="H296" s="223">
        <v>1001</v>
      </c>
      <c r="I296" s="223">
        <v>1198</v>
      </c>
      <c r="J296" s="223">
        <v>1146</v>
      </c>
      <c r="K296" s="223">
        <v>1277</v>
      </c>
      <c r="L296" s="224">
        <v>953</v>
      </c>
      <c r="M296" s="223">
        <v>1972</v>
      </c>
      <c r="N296" s="223">
        <v>3170</v>
      </c>
      <c r="O296" s="224">
        <v>3376</v>
      </c>
      <c r="P296" s="223">
        <v>3371</v>
      </c>
      <c r="Q296" s="224">
        <v>3175</v>
      </c>
      <c r="R296" s="223">
        <v>624</v>
      </c>
      <c r="S296" s="224">
        <v>574</v>
      </c>
      <c r="T296" s="223">
        <v>1732</v>
      </c>
      <c r="U296" s="224">
        <v>1644</v>
      </c>
      <c r="V296" s="223">
        <v>2356</v>
      </c>
      <c r="W296" s="224">
        <v>2218</v>
      </c>
      <c r="X296" s="223">
        <v>4574</v>
      </c>
      <c r="Y296" s="223">
        <v>1198</v>
      </c>
      <c r="Z296" s="224">
        <v>3376</v>
      </c>
    </row>
    <row r="297" spans="1:26">
      <c r="A297" s="216">
        <v>5</v>
      </c>
      <c r="B297" s="150">
        <v>3</v>
      </c>
      <c r="C297" s="150">
        <v>3</v>
      </c>
      <c r="D297" s="212">
        <v>562036</v>
      </c>
      <c r="E297" s="150" t="s">
        <v>113</v>
      </c>
      <c r="F297" s="222">
        <v>5232</v>
      </c>
      <c r="G297" s="223">
        <v>769</v>
      </c>
      <c r="H297" s="223">
        <v>791</v>
      </c>
      <c r="I297" s="223">
        <v>990</v>
      </c>
      <c r="J297" s="223">
        <v>990</v>
      </c>
      <c r="K297" s="223">
        <v>979</v>
      </c>
      <c r="L297" s="224">
        <v>713</v>
      </c>
      <c r="M297" s="223">
        <v>1560</v>
      </c>
      <c r="N297" s="223">
        <v>2550</v>
      </c>
      <c r="O297" s="224">
        <v>2682</v>
      </c>
      <c r="P297" s="223">
        <v>2664</v>
      </c>
      <c r="Q297" s="224">
        <v>2568</v>
      </c>
      <c r="R297" s="223">
        <v>517</v>
      </c>
      <c r="S297" s="224">
        <v>473</v>
      </c>
      <c r="T297" s="223">
        <v>1378</v>
      </c>
      <c r="U297" s="224">
        <v>1304</v>
      </c>
      <c r="V297" s="223">
        <v>1895</v>
      </c>
      <c r="W297" s="224">
        <v>1777</v>
      </c>
      <c r="X297" s="223">
        <v>3672</v>
      </c>
      <c r="Y297" s="223">
        <v>990</v>
      </c>
      <c r="Z297" s="224">
        <v>2682</v>
      </c>
    </row>
    <row r="298" spans="1:26">
      <c r="A298" s="216">
        <v>5</v>
      </c>
      <c r="B298" s="150">
        <v>3</v>
      </c>
      <c r="C298" s="150">
        <v>3</v>
      </c>
      <c r="D298" s="212">
        <v>978040</v>
      </c>
      <c r="E298" s="150" t="s">
        <v>166</v>
      </c>
      <c r="F298" s="222">
        <v>5440</v>
      </c>
      <c r="G298" s="223">
        <v>735</v>
      </c>
      <c r="H298" s="223">
        <v>797</v>
      </c>
      <c r="I298" s="223">
        <v>1002</v>
      </c>
      <c r="J298" s="223">
        <v>1010</v>
      </c>
      <c r="K298" s="223">
        <v>1078</v>
      </c>
      <c r="L298" s="224">
        <v>818</v>
      </c>
      <c r="M298" s="223">
        <v>1532</v>
      </c>
      <c r="N298" s="223">
        <v>2534</v>
      </c>
      <c r="O298" s="224">
        <v>2906</v>
      </c>
      <c r="P298" s="223">
        <v>2820</v>
      </c>
      <c r="Q298" s="224">
        <v>2620</v>
      </c>
      <c r="R298" s="223">
        <v>512</v>
      </c>
      <c r="S298" s="224">
        <v>490</v>
      </c>
      <c r="T298" s="223">
        <v>1551</v>
      </c>
      <c r="U298" s="224">
        <v>1355</v>
      </c>
      <c r="V298" s="223">
        <v>2063</v>
      </c>
      <c r="W298" s="224">
        <v>1845</v>
      </c>
      <c r="X298" s="223">
        <v>3908</v>
      </c>
      <c r="Y298" s="223">
        <v>1002</v>
      </c>
      <c r="Z298" s="224">
        <v>2906</v>
      </c>
    </row>
    <row r="299" spans="1:26">
      <c r="A299" s="216">
        <v>5</v>
      </c>
      <c r="B299" s="150">
        <v>3</v>
      </c>
      <c r="C299" s="150">
        <v>3</v>
      </c>
      <c r="D299" s="212">
        <v>158036</v>
      </c>
      <c r="E299" s="150" t="s">
        <v>39</v>
      </c>
      <c r="F299" s="222">
        <v>4028</v>
      </c>
      <c r="G299" s="223">
        <v>574</v>
      </c>
      <c r="H299" s="223">
        <v>625</v>
      </c>
      <c r="I299" s="223">
        <v>775</v>
      </c>
      <c r="J299" s="223">
        <v>769</v>
      </c>
      <c r="K299" s="223">
        <v>723</v>
      </c>
      <c r="L299" s="224">
        <v>562</v>
      </c>
      <c r="M299" s="223">
        <v>1199</v>
      </c>
      <c r="N299" s="223">
        <v>1974</v>
      </c>
      <c r="O299" s="224">
        <v>2054</v>
      </c>
      <c r="P299" s="223">
        <v>2073</v>
      </c>
      <c r="Q299" s="224">
        <v>1955</v>
      </c>
      <c r="R299" s="223">
        <v>395</v>
      </c>
      <c r="S299" s="224">
        <v>380</v>
      </c>
      <c r="T299" s="223">
        <v>1059</v>
      </c>
      <c r="U299" s="224">
        <v>995</v>
      </c>
      <c r="V299" s="223">
        <v>1454</v>
      </c>
      <c r="W299" s="224">
        <v>1375</v>
      </c>
      <c r="X299" s="223">
        <v>2829</v>
      </c>
      <c r="Y299" s="223">
        <v>775</v>
      </c>
      <c r="Z299" s="224">
        <v>2054</v>
      </c>
    </row>
    <row r="300" spans="1:26">
      <c r="A300" s="216">
        <v>5</v>
      </c>
      <c r="B300" s="150">
        <v>3</v>
      </c>
      <c r="C300" s="150">
        <v>3</v>
      </c>
      <c r="D300" s="212">
        <v>334036</v>
      </c>
      <c r="E300" s="150" t="s">
        <v>61</v>
      </c>
      <c r="F300" s="222">
        <v>7563</v>
      </c>
      <c r="G300" s="223">
        <v>1031</v>
      </c>
      <c r="H300" s="223">
        <v>1079</v>
      </c>
      <c r="I300" s="223">
        <v>1465</v>
      </c>
      <c r="J300" s="223">
        <v>1439</v>
      </c>
      <c r="K300" s="223">
        <v>1446</v>
      </c>
      <c r="L300" s="224">
        <v>1103</v>
      </c>
      <c r="M300" s="223">
        <v>2110</v>
      </c>
      <c r="N300" s="223">
        <v>3575</v>
      </c>
      <c r="O300" s="224">
        <v>3988</v>
      </c>
      <c r="P300" s="223">
        <v>3883</v>
      </c>
      <c r="Q300" s="224">
        <v>3680</v>
      </c>
      <c r="R300" s="223">
        <v>758</v>
      </c>
      <c r="S300" s="224">
        <v>707</v>
      </c>
      <c r="T300" s="223">
        <v>2058</v>
      </c>
      <c r="U300" s="224">
        <v>1930</v>
      </c>
      <c r="V300" s="223">
        <v>2816</v>
      </c>
      <c r="W300" s="224">
        <v>2637</v>
      </c>
      <c r="X300" s="223">
        <v>5453</v>
      </c>
      <c r="Y300" s="223">
        <v>1465</v>
      </c>
      <c r="Z300" s="224">
        <v>3988</v>
      </c>
    </row>
    <row r="301" spans="1:26">
      <c r="A301" s="280"/>
      <c r="B301" s="281"/>
      <c r="C301" s="281"/>
      <c r="D301" s="281"/>
      <c r="E301" s="36" t="s">
        <v>212</v>
      </c>
      <c r="F301" s="283">
        <v>226669</v>
      </c>
      <c r="G301" s="286">
        <v>32259</v>
      </c>
      <c r="H301" s="37">
        <v>33721</v>
      </c>
      <c r="I301" s="37">
        <v>42622</v>
      </c>
      <c r="J301" s="37">
        <v>41618</v>
      </c>
      <c r="K301" s="37">
        <v>43212</v>
      </c>
      <c r="L301" s="283">
        <v>33237</v>
      </c>
      <c r="M301" s="286">
        <v>65980</v>
      </c>
      <c r="N301" s="37">
        <v>108602</v>
      </c>
      <c r="O301" s="283">
        <v>118067</v>
      </c>
      <c r="P301" s="286">
        <v>116873</v>
      </c>
      <c r="Q301" s="283">
        <v>109796</v>
      </c>
      <c r="R301" s="286">
        <v>21809</v>
      </c>
      <c r="S301" s="283">
        <v>20813</v>
      </c>
      <c r="T301" s="286">
        <v>61138</v>
      </c>
      <c r="U301" s="283">
        <v>56929</v>
      </c>
      <c r="V301" s="286">
        <v>82947</v>
      </c>
      <c r="W301" s="283">
        <v>77742</v>
      </c>
      <c r="X301" s="286">
        <v>160689</v>
      </c>
      <c r="Y301" s="285">
        <v>42622</v>
      </c>
      <c r="Z301" s="37">
        <v>118067</v>
      </c>
    </row>
    <row r="302" spans="1:26">
      <c r="A302" s="216">
        <v>6</v>
      </c>
      <c r="B302" s="150">
        <v>4</v>
      </c>
      <c r="C302" s="150">
        <v>3</v>
      </c>
      <c r="D302" s="212">
        <v>554004</v>
      </c>
      <c r="E302" s="150" t="s">
        <v>98</v>
      </c>
      <c r="F302" s="222">
        <v>8905</v>
      </c>
      <c r="G302" s="223">
        <v>1339</v>
      </c>
      <c r="H302" s="223">
        <v>1221</v>
      </c>
      <c r="I302" s="223">
        <v>1640</v>
      </c>
      <c r="J302" s="223">
        <v>1677</v>
      </c>
      <c r="K302" s="223">
        <v>1743</v>
      </c>
      <c r="L302" s="224">
        <v>1285</v>
      </c>
      <c r="M302" s="223">
        <v>2560</v>
      </c>
      <c r="N302" s="223">
        <v>4200</v>
      </c>
      <c r="O302" s="224">
        <v>4705</v>
      </c>
      <c r="P302" s="223">
        <v>4587</v>
      </c>
      <c r="Q302" s="224">
        <v>4318</v>
      </c>
      <c r="R302" s="223">
        <v>803</v>
      </c>
      <c r="S302" s="224">
        <v>837</v>
      </c>
      <c r="T302" s="223">
        <v>2468</v>
      </c>
      <c r="U302" s="224">
        <v>2237</v>
      </c>
      <c r="V302" s="223">
        <v>3271</v>
      </c>
      <c r="W302" s="224">
        <v>3074</v>
      </c>
      <c r="X302" s="223">
        <v>6345</v>
      </c>
      <c r="Y302" s="223">
        <v>1640</v>
      </c>
      <c r="Z302" s="224">
        <v>4705</v>
      </c>
    </row>
    <row r="303" spans="1:26">
      <c r="A303" s="216">
        <v>6</v>
      </c>
      <c r="B303" s="150">
        <v>4</v>
      </c>
      <c r="C303" s="150">
        <v>3</v>
      </c>
      <c r="D303" s="212">
        <v>382008</v>
      </c>
      <c r="E303" s="150" t="s">
        <v>84</v>
      </c>
      <c r="F303" s="222">
        <v>4821</v>
      </c>
      <c r="G303" s="223">
        <v>587</v>
      </c>
      <c r="H303" s="223">
        <v>577</v>
      </c>
      <c r="I303" s="223">
        <v>838</v>
      </c>
      <c r="J303" s="223">
        <v>890</v>
      </c>
      <c r="K303" s="223">
        <v>1003</v>
      </c>
      <c r="L303" s="224">
        <v>926</v>
      </c>
      <c r="M303" s="223">
        <v>1164</v>
      </c>
      <c r="N303" s="223">
        <v>2002</v>
      </c>
      <c r="O303" s="224">
        <v>2819</v>
      </c>
      <c r="P303" s="223">
        <v>2562</v>
      </c>
      <c r="Q303" s="224">
        <v>2259</v>
      </c>
      <c r="R303" s="223">
        <v>426</v>
      </c>
      <c r="S303" s="224">
        <v>412</v>
      </c>
      <c r="T303" s="223">
        <v>1515</v>
      </c>
      <c r="U303" s="224">
        <v>1304</v>
      </c>
      <c r="V303" s="223">
        <v>1941</v>
      </c>
      <c r="W303" s="224">
        <v>1716</v>
      </c>
      <c r="X303" s="223">
        <v>3657</v>
      </c>
      <c r="Y303" s="223">
        <v>838</v>
      </c>
      <c r="Z303" s="224">
        <v>2819</v>
      </c>
    </row>
    <row r="304" spans="1:26">
      <c r="A304" s="216">
        <v>6</v>
      </c>
      <c r="B304" s="150">
        <v>4</v>
      </c>
      <c r="C304" s="150">
        <v>3</v>
      </c>
      <c r="D304" s="212">
        <v>554012</v>
      </c>
      <c r="E304" s="150" t="s">
        <v>100</v>
      </c>
      <c r="F304" s="222">
        <v>8945</v>
      </c>
      <c r="G304" s="223">
        <v>1271</v>
      </c>
      <c r="H304" s="223">
        <v>1292</v>
      </c>
      <c r="I304" s="223">
        <v>1732</v>
      </c>
      <c r="J304" s="223">
        <v>1604</v>
      </c>
      <c r="K304" s="223">
        <v>1715</v>
      </c>
      <c r="L304" s="224">
        <v>1331</v>
      </c>
      <c r="M304" s="223">
        <v>2563</v>
      </c>
      <c r="N304" s="223">
        <v>4295</v>
      </c>
      <c r="O304" s="224">
        <v>4650</v>
      </c>
      <c r="P304" s="223">
        <v>4619</v>
      </c>
      <c r="Q304" s="224">
        <v>4326</v>
      </c>
      <c r="R304" s="223">
        <v>887</v>
      </c>
      <c r="S304" s="224">
        <v>845</v>
      </c>
      <c r="T304" s="223">
        <v>2420</v>
      </c>
      <c r="U304" s="224">
        <v>2230</v>
      </c>
      <c r="V304" s="223">
        <v>3307</v>
      </c>
      <c r="W304" s="224">
        <v>3075</v>
      </c>
      <c r="X304" s="223">
        <v>6382</v>
      </c>
      <c r="Y304" s="223">
        <v>1732</v>
      </c>
      <c r="Z304" s="224">
        <v>4650</v>
      </c>
    </row>
    <row r="305" spans="1:26">
      <c r="A305" s="216">
        <v>6</v>
      </c>
      <c r="B305" s="150">
        <v>4</v>
      </c>
      <c r="C305" s="150">
        <v>3</v>
      </c>
      <c r="D305" s="212">
        <v>382012</v>
      </c>
      <c r="E305" s="150" t="s">
        <v>85</v>
      </c>
      <c r="F305" s="222">
        <v>9694</v>
      </c>
      <c r="G305" s="223">
        <v>1358</v>
      </c>
      <c r="H305" s="223">
        <v>1468</v>
      </c>
      <c r="I305" s="223">
        <v>1785</v>
      </c>
      <c r="J305" s="223">
        <v>1790</v>
      </c>
      <c r="K305" s="223">
        <v>1804</v>
      </c>
      <c r="L305" s="224">
        <v>1489</v>
      </c>
      <c r="M305" s="223">
        <v>2826</v>
      </c>
      <c r="N305" s="223">
        <v>4611</v>
      </c>
      <c r="O305" s="224">
        <v>5083</v>
      </c>
      <c r="P305" s="223">
        <v>5070</v>
      </c>
      <c r="Q305" s="224">
        <v>4624</v>
      </c>
      <c r="R305" s="223">
        <v>933</v>
      </c>
      <c r="S305" s="224">
        <v>852</v>
      </c>
      <c r="T305" s="223">
        <v>2672</v>
      </c>
      <c r="U305" s="224">
        <v>2411</v>
      </c>
      <c r="V305" s="223">
        <v>3605</v>
      </c>
      <c r="W305" s="224">
        <v>3263</v>
      </c>
      <c r="X305" s="223">
        <v>6868</v>
      </c>
      <c r="Y305" s="223">
        <v>1785</v>
      </c>
      <c r="Z305" s="224">
        <v>5083</v>
      </c>
    </row>
    <row r="306" spans="1:26">
      <c r="A306" s="216">
        <v>6</v>
      </c>
      <c r="B306" s="150">
        <v>4</v>
      </c>
      <c r="C306" s="150">
        <v>3</v>
      </c>
      <c r="D306" s="212">
        <v>758004</v>
      </c>
      <c r="E306" s="150" t="s">
        <v>122</v>
      </c>
      <c r="F306" s="222">
        <v>9068</v>
      </c>
      <c r="G306" s="223">
        <v>1291</v>
      </c>
      <c r="H306" s="223">
        <v>1299</v>
      </c>
      <c r="I306" s="223">
        <v>1650</v>
      </c>
      <c r="J306" s="223">
        <v>1700</v>
      </c>
      <c r="K306" s="223">
        <v>1784</v>
      </c>
      <c r="L306" s="224">
        <v>1344</v>
      </c>
      <c r="M306" s="223">
        <v>2590</v>
      </c>
      <c r="N306" s="223">
        <v>4240</v>
      </c>
      <c r="O306" s="224">
        <v>4828</v>
      </c>
      <c r="P306" s="223">
        <v>4646</v>
      </c>
      <c r="Q306" s="224">
        <v>4422</v>
      </c>
      <c r="R306" s="223">
        <v>844</v>
      </c>
      <c r="S306" s="224">
        <v>806</v>
      </c>
      <c r="T306" s="223">
        <v>2483</v>
      </c>
      <c r="U306" s="224">
        <v>2345</v>
      </c>
      <c r="V306" s="223">
        <v>3327</v>
      </c>
      <c r="W306" s="224">
        <v>3151</v>
      </c>
      <c r="X306" s="223">
        <v>6478</v>
      </c>
      <c r="Y306" s="223">
        <v>1650</v>
      </c>
      <c r="Z306" s="224">
        <v>4828</v>
      </c>
    </row>
    <row r="307" spans="1:26">
      <c r="A307" s="216">
        <v>6</v>
      </c>
      <c r="B307" s="150">
        <v>4</v>
      </c>
      <c r="C307" s="150">
        <v>3</v>
      </c>
      <c r="D307" s="212">
        <v>558012</v>
      </c>
      <c r="E307" s="150" t="s">
        <v>102</v>
      </c>
      <c r="F307" s="222">
        <v>7434</v>
      </c>
      <c r="G307" s="223">
        <v>1125</v>
      </c>
      <c r="H307" s="223">
        <v>1128</v>
      </c>
      <c r="I307" s="223">
        <v>1432</v>
      </c>
      <c r="J307" s="223">
        <v>1272</v>
      </c>
      <c r="K307" s="223">
        <v>1339</v>
      </c>
      <c r="L307" s="224">
        <v>1138</v>
      </c>
      <c r="M307" s="223">
        <v>2253</v>
      </c>
      <c r="N307" s="223">
        <v>3685</v>
      </c>
      <c r="O307" s="224">
        <v>3749</v>
      </c>
      <c r="P307" s="223">
        <v>3816</v>
      </c>
      <c r="Q307" s="224">
        <v>3618</v>
      </c>
      <c r="R307" s="223">
        <v>747</v>
      </c>
      <c r="S307" s="224">
        <v>685</v>
      </c>
      <c r="T307" s="223">
        <v>1948</v>
      </c>
      <c r="U307" s="224">
        <v>1801</v>
      </c>
      <c r="V307" s="223">
        <v>2695</v>
      </c>
      <c r="W307" s="224">
        <v>2486</v>
      </c>
      <c r="X307" s="223">
        <v>5181</v>
      </c>
      <c r="Y307" s="223">
        <v>1432</v>
      </c>
      <c r="Z307" s="224">
        <v>3749</v>
      </c>
    </row>
    <row r="308" spans="1:26">
      <c r="A308" s="216">
        <v>6</v>
      </c>
      <c r="B308" s="150">
        <v>4</v>
      </c>
      <c r="C308" s="150">
        <v>3</v>
      </c>
      <c r="D308" s="212">
        <v>558016</v>
      </c>
      <c r="E308" s="150" t="s">
        <v>103</v>
      </c>
      <c r="F308" s="222">
        <v>9273</v>
      </c>
      <c r="G308" s="223">
        <v>1280</v>
      </c>
      <c r="H308" s="223">
        <v>1355</v>
      </c>
      <c r="I308" s="223">
        <v>1773</v>
      </c>
      <c r="J308" s="223">
        <v>1632</v>
      </c>
      <c r="K308" s="223">
        <v>1843</v>
      </c>
      <c r="L308" s="224">
        <v>1390</v>
      </c>
      <c r="M308" s="223">
        <v>2635</v>
      </c>
      <c r="N308" s="223">
        <v>4408</v>
      </c>
      <c r="O308" s="224">
        <v>4865</v>
      </c>
      <c r="P308" s="223">
        <v>4856</v>
      </c>
      <c r="Q308" s="224">
        <v>4417</v>
      </c>
      <c r="R308" s="223">
        <v>915</v>
      </c>
      <c r="S308" s="224">
        <v>858</v>
      </c>
      <c r="T308" s="223">
        <v>2564</v>
      </c>
      <c r="U308" s="224">
        <v>2301</v>
      </c>
      <c r="V308" s="223">
        <v>3479</v>
      </c>
      <c r="W308" s="224">
        <v>3159</v>
      </c>
      <c r="X308" s="223">
        <v>6638</v>
      </c>
      <c r="Y308" s="223">
        <v>1773</v>
      </c>
      <c r="Z308" s="224">
        <v>4865</v>
      </c>
    </row>
    <row r="309" spans="1:26">
      <c r="A309" s="216">
        <v>6</v>
      </c>
      <c r="B309" s="150">
        <v>4</v>
      </c>
      <c r="C309" s="150">
        <v>3</v>
      </c>
      <c r="D309" s="212">
        <v>566008</v>
      </c>
      <c r="E309" s="150" t="s">
        <v>114</v>
      </c>
      <c r="F309" s="222">
        <v>7163</v>
      </c>
      <c r="G309" s="223">
        <v>1054</v>
      </c>
      <c r="H309" s="223">
        <v>1060</v>
      </c>
      <c r="I309" s="223">
        <v>1252</v>
      </c>
      <c r="J309" s="223">
        <v>1254</v>
      </c>
      <c r="K309" s="223">
        <v>1403</v>
      </c>
      <c r="L309" s="224">
        <v>1140</v>
      </c>
      <c r="M309" s="223">
        <v>2114</v>
      </c>
      <c r="N309" s="223">
        <v>3366</v>
      </c>
      <c r="O309" s="224">
        <v>3797</v>
      </c>
      <c r="P309" s="223">
        <v>3642</v>
      </c>
      <c r="Q309" s="224">
        <v>3521</v>
      </c>
      <c r="R309" s="223">
        <v>663</v>
      </c>
      <c r="S309" s="224">
        <v>589</v>
      </c>
      <c r="T309" s="223">
        <v>1901</v>
      </c>
      <c r="U309" s="224">
        <v>1896</v>
      </c>
      <c r="V309" s="223">
        <v>2564</v>
      </c>
      <c r="W309" s="224">
        <v>2485</v>
      </c>
      <c r="X309" s="223">
        <v>5049</v>
      </c>
      <c r="Y309" s="223">
        <v>1252</v>
      </c>
      <c r="Z309" s="224">
        <v>3797</v>
      </c>
    </row>
    <row r="310" spans="1:26">
      <c r="A310" s="216">
        <v>6</v>
      </c>
      <c r="B310" s="150">
        <v>4</v>
      </c>
      <c r="C310" s="150">
        <v>3</v>
      </c>
      <c r="D310" s="212">
        <v>370004</v>
      </c>
      <c r="E310" s="150" t="s">
        <v>71</v>
      </c>
      <c r="F310" s="222">
        <v>8492</v>
      </c>
      <c r="G310" s="223">
        <v>1237</v>
      </c>
      <c r="H310" s="223">
        <v>1307</v>
      </c>
      <c r="I310" s="223">
        <v>1548</v>
      </c>
      <c r="J310" s="223">
        <v>1626</v>
      </c>
      <c r="K310" s="223">
        <v>1603</v>
      </c>
      <c r="L310" s="224">
        <v>1171</v>
      </c>
      <c r="M310" s="223">
        <v>2544</v>
      </c>
      <c r="N310" s="223">
        <v>4092</v>
      </c>
      <c r="O310" s="224">
        <v>4400</v>
      </c>
      <c r="P310" s="223">
        <v>4347</v>
      </c>
      <c r="Q310" s="224">
        <v>4145</v>
      </c>
      <c r="R310" s="223">
        <v>805</v>
      </c>
      <c r="S310" s="224">
        <v>743</v>
      </c>
      <c r="T310" s="223">
        <v>2217</v>
      </c>
      <c r="U310" s="224">
        <v>2183</v>
      </c>
      <c r="V310" s="223">
        <v>3022</v>
      </c>
      <c r="W310" s="224">
        <v>2926</v>
      </c>
      <c r="X310" s="223">
        <v>5948</v>
      </c>
      <c r="Y310" s="223">
        <v>1548</v>
      </c>
      <c r="Z310" s="224">
        <v>4400</v>
      </c>
    </row>
    <row r="311" spans="1:26">
      <c r="A311" s="216">
        <v>6</v>
      </c>
      <c r="B311" s="150">
        <v>4</v>
      </c>
      <c r="C311" s="150">
        <v>3</v>
      </c>
      <c r="D311" s="212">
        <v>562016</v>
      </c>
      <c r="E311" s="150" t="s">
        <v>108</v>
      </c>
      <c r="F311" s="222">
        <v>7073</v>
      </c>
      <c r="G311" s="223">
        <v>979</v>
      </c>
      <c r="H311" s="223">
        <v>1039</v>
      </c>
      <c r="I311" s="223">
        <v>1362</v>
      </c>
      <c r="J311" s="223">
        <v>1273</v>
      </c>
      <c r="K311" s="223">
        <v>1415</v>
      </c>
      <c r="L311" s="224">
        <v>1005</v>
      </c>
      <c r="M311" s="223">
        <v>2018</v>
      </c>
      <c r="N311" s="223">
        <v>3380</v>
      </c>
      <c r="O311" s="224">
        <v>3693</v>
      </c>
      <c r="P311" s="223">
        <v>3625</v>
      </c>
      <c r="Q311" s="224">
        <v>3448</v>
      </c>
      <c r="R311" s="223">
        <v>683</v>
      </c>
      <c r="S311" s="224">
        <v>679</v>
      </c>
      <c r="T311" s="223">
        <v>1884</v>
      </c>
      <c r="U311" s="224">
        <v>1809</v>
      </c>
      <c r="V311" s="223">
        <v>2567</v>
      </c>
      <c r="W311" s="224">
        <v>2488</v>
      </c>
      <c r="X311" s="223">
        <v>5055</v>
      </c>
      <c r="Y311" s="223">
        <v>1362</v>
      </c>
      <c r="Z311" s="224">
        <v>3693</v>
      </c>
    </row>
    <row r="312" spans="1:26">
      <c r="A312" s="216">
        <v>6</v>
      </c>
      <c r="B312" s="150">
        <v>4</v>
      </c>
      <c r="C312" s="150">
        <v>3</v>
      </c>
      <c r="D312" s="212">
        <v>382020</v>
      </c>
      <c r="E312" s="150" t="s">
        <v>86</v>
      </c>
      <c r="F312" s="222">
        <v>10253</v>
      </c>
      <c r="G312" s="223">
        <v>1478</v>
      </c>
      <c r="H312" s="223">
        <v>1439</v>
      </c>
      <c r="I312" s="223">
        <v>2000</v>
      </c>
      <c r="J312" s="223">
        <v>1930</v>
      </c>
      <c r="K312" s="223">
        <v>1969</v>
      </c>
      <c r="L312" s="224">
        <v>1437</v>
      </c>
      <c r="M312" s="223">
        <v>2917</v>
      </c>
      <c r="N312" s="223">
        <v>4917</v>
      </c>
      <c r="O312" s="224">
        <v>5336</v>
      </c>
      <c r="P312" s="223">
        <v>5270</v>
      </c>
      <c r="Q312" s="224">
        <v>4983</v>
      </c>
      <c r="R312" s="223">
        <v>1018</v>
      </c>
      <c r="S312" s="224">
        <v>982</v>
      </c>
      <c r="T312" s="223">
        <v>2771</v>
      </c>
      <c r="U312" s="224">
        <v>2565</v>
      </c>
      <c r="V312" s="223">
        <v>3789</v>
      </c>
      <c r="W312" s="224">
        <v>3547</v>
      </c>
      <c r="X312" s="223">
        <v>7336</v>
      </c>
      <c r="Y312" s="223">
        <v>2000</v>
      </c>
      <c r="Z312" s="224">
        <v>5336</v>
      </c>
    </row>
    <row r="313" spans="1:26">
      <c r="A313" s="216">
        <v>6</v>
      </c>
      <c r="B313" s="150">
        <v>4</v>
      </c>
      <c r="C313" s="150">
        <v>3</v>
      </c>
      <c r="D313" s="212">
        <v>954020</v>
      </c>
      <c r="E313" s="150" t="s">
        <v>141</v>
      </c>
      <c r="F313" s="222">
        <v>3992</v>
      </c>
      <c r="G313" s="223">
        <v>628</v>
      </c>
      <c r="H313" s="223">
        <v>623</v>
      </c>
      <c r="I313" s="223">
        <v>745</v>
      </c>
      <c r="J313" s="223">
        <v>728</v>
      </c>
      <c r="K313" s="223">
        <v>725</v>
      </c>
      <c r="L313" s="224">
        <v>543</v>
      </c>
      <c r="M313" s="223">
        <v>1251</v>
      </c>
      <c r="N313" s="223">
        <v>1996</v>
      </c>
      <c r="O313" s="224">
        <v>1996</v>
      </c>
      <c r="P313" s="223">
        <v>2038</v>
      </c>
      <c r="Q313" s="224">
        <v>1954</v>
      </c>
      <c r="R313" s="223">
        <v>389</v>
      </c>
      <c r="S313" s="224">
        <v>356</v>
      </c>
      <c r="T313" s="223">
        <v>1019</v>
      </c>
      <c r="U313" s="224">
        <v>977</v>
      </c>
      <c r="V313" s="223">
        <v>1408</v>
      </c>
      <c r="W313" s="224">
        <v>1333</v>
      </c>
      <c r="X313" s="223">
        <v>2741</v>
      </c>
      <c r="Y313" s="223">
        <v>745</v>
      </c>
      <c r="Z313" s="224">
        <v>1996</v>
      </c>
    </row>
    <row r="314" spans="1:26">
      <c r="A314" s="216">
        <v>6</v>
      </c>
      <c r="B314" s="150">
        <v>4</v>
      </c>
      <c r="C314" s="150">
        <v>3</v>
      </c>
      <c r="D314" s="212">
        <v>162016</v>
      </c>
      <c r="E314" s="150" t="s">
        <v>42</v>
      </c>
      <c r="F314" s="222">
        <v>8662</v>
      </c>
      <c r="G314" s="223">
        <v>1220</v>
      </c>
      <c r="H314" s="223">
        <v>1295</v>
      </c>
      <c r="I314" s="223">
        <v>1714</v>
      </c>
      <c r="J314" s="223">
        <v>1670</v>
      </c>
      <c r="K314" s="223">
        <v>1662</v>
      </c>
      <c r="L314" s="224">
        <v>1101</v>
      </c>
      <c r="M314" s="223">
        <v>2515</v>
      </c>
      <c r="N314" s="223">
        <v>4229</v>
      </c>
      <c r="O314" s="224">
        <v>4433</v>
      </c>
      <c r="P314" s="223">
        <v>4512</v>
      </c>
      <c r="Q314" s="224">
        <v>4150</v>
      </c>
      <c r="R314" s="223">
        <v>888</v>
      </c>
      <c r="S314" s="224">
        <v>826</v>
      </c>
      <c r="T314" s="223">
        <v>2331</v>
      </c>
      <c r="U314" s="224">
        <v>2102</v>
      </c>
      <c r="V314" s="223">
        <v>3219</v>
      </c>
      <c r="W314" s="224">
        <v>2928</v>
      </c>
      <c r="X314" s="223">
        <v>6147</v>
      </c>
      <c r="Y314" s="223">
        <v>1714</v>
      </c>
      <c r="Z314" s="224">
        <v>4433</v>
      </c>
    </row>
    <row r="315" spans="1:26">
      <c r="A315" s="216">
        <v>6</v>
      </c>
      <c r="B315" s="150">
        <v>4</v>
      </c>
      <c r="C315" s="150">
        <v>3</v>
      </c>
      <c r="D315" s="212">
        <v>154032</v>
      </c>
      <c r="E315" s="150" t="s">
        <v>28</v>
      </c>
      <c r="F315" s="222">
        <v>5667</v>
      </c>
      <c r="G315" s="223">
        <v>743</v>
      </c>
      <c r="H315" s="223">
        <v>780</v>
      </c>
      <c r="I315" s="223">
        <v>1077</v>
      </c>
      <c r="J315" s="223">
        <v>1104</v>
      </c>
      <c r="K315" s="223">
        <v>1101</v>
      </c>
      <c r="L315" s="224">
        <v>862</v>
      </c>
      <c r="M315" s="223">
        <v>1523</v>
      </c>
      <c r="N315" s="223">
        <v>2600</v>
      </c>
      <c r="O315" s="224">
        <v>3067</v>
      </c>
      <c r="P315" s="223">
        <v>2968</v>
      </c>
      <c r="Q315" s="224">
        <v>2699</v>
      </c>
      <c r="R315" s="223">
        <v>578</v>
      </c>
      <c r="S315" s="224">
        <v>499</v>
      </c>
      <c r="T315" s="223">
        <v>1581</v>
      </c>
      <c r="U315" s="224">
        <v>1486</v>
      </c>
      <c r="V315" s="223">
        <v>2159</v>
      </c>
      <c r="W315" s="224">
        <v>1985</v>
      </c>
      <c r="X315" s="223">
        <v>4144</v>
      </c>
      <c r="Y315" s="223">
        <v>1077</v>
      </c>
      <c r="Z315" s="224">
        <v>3067</v>
      </c>
    </row>
    <row r="316" spans="1:26">
      <c r="A316" s="216">
        <v>6</v>
      </c>
      <c r="B316" s="150">
        <v>4</v>
      </c>
      <c r="C316" s="150">
        <v>3</v>
      </c>
      <c r="D316" s="212">
        <v>382024</v>
      </c>
      <c r="E316" s="150" t="s">
        <v>87</v>
      </c>
      <c r="F316" s="222">
        <v>8330</v>
      </c>
      <c r="G316" s="223">
        <v>1106</v>
      </c>
      <c r="H316" s="223">
        <v>1152</v>
      </c>
      <c r="I316" s="223">
        <v>1517</v>
      </c>
      <c r="J316" s="223">
        <v>1562</v>
      </c>
      <c r="K316" s="223">
        <v>1720</v>
      </c>
      <c r="L316" s="224">
        <v>1273</v>
      </c>
      <c r="M316" s="223">
        <v>2258</v>
      </c>
      <c r="N316" s="223">
        <v>3775</v>
      </c>
      <c r="O316" s="224">
        <v>4555</v>
      </c>
      <c r="P316" s="223">
        <v>4249</v>
      </c>
      <c r="Q316" s="224">
        <v>4081</v>
      </c>
      <c r="R316" s="223">
        <v>797</v>
      </c>
      <c r="S316" s="224">
        <v>720</v>
      </c>
      <c r="T316" s="223">
        <v>2326</v>
      </c>
      <c r="U316" s="224">
        <v>2229</v>
      </c>
      <c r="V316" s="223">
        <v>3123</v>
      </c>
      <c r="W316" s="224">
        <v>2949</v>
      </c>
      <c r="X316" s="223">
        <v>6072</v>
      </c>
      <c r="Y316" s="223">
        <v>1517</v>
      </c>
      <c r="Z316" s="224">
        <v>4555</v>
      </c>
    </row>
    <row r="317" spans="1:26">
      <c r="A317" s="216">
        <v>6</v>
      </c>
      <c r="B317" s="150">
        <v>4</v>
      </c>
      <c r="C317" s="150">
        <v>3</v>
      </c>
      <c r="D317" s="212">
        <v>378016</v>
      </c>
      <c r="E317" s="150" t="s">
        <v>80</v>
      </c>
      <c r="F317" s="222">
        <v>5307</v>
      </c>
      <c r="G317" s="223">
        <v>727</v>
      </c>
      <c r="H317" s="223">
        <v>825</v>
      </c>
      <c r="I317" s="223">
        <v>996</v>
      </c>
      <c r="J317" s="223">
        <v>915</v>
      </c>
      <c r="K317" s="223">
        <v>1051</v>
      </c>
      <c r="L317" s="224">
        <v>793</v>
      </c>
      <c r="M317" s="223">
        <v>1552</v>
      </c>
      <c r="N317" s="223">
        <v>2548</v>
      </c>
      <c r="O317" s="224">
        <v>2759</v>
      </c>
      <c r="P317" s="223">
        <v>2757</v>
      </c>
      <c r="Q317" s="224">
        <v>2550</v>
      </c>
      <c r="R317" s="223">
        <v>513</v>
      </c>
      <c r="S317" s="224">
        <v>483</v>
      </c>
      <c r="T317" s="223">
        <v>1452</v>
      </c>
      <c r="U317" s="224">
        <v>1307</v>
      </c>
      <c r="V317" s="223">
        <v>1965</v>
      </c>
      <c r="W317" s="224">
        <v>1790</v>
      </c>
      <c r="X317" s="223">
        <v>3755</v>
      </c>
      <c r="Y317" s="223">
        <v>996</v>
      </c>
      <c r="Z317" s="224">
        <v>2759</v>
      </c>
    </row>
    <row r="318" spans="1:26">
      <c r="A318" s="216">
        <v>6</v>
      </c>
      <c r="B318" s="150">
        <v>4</v>
      </c>
      <c r="C318" s="150">
        <v>3</v>
      </c>
      <c r="D318" s="212">
        <v>382028</v>
      </c>
      <c r="E318" s="150" t="s">
        <v>88</v>
      </c>
      <c r="F318" s="222">
        <v>6504</v>
      </c>
      <c r="G318" s="223">
        <v>848</v>
      </c>
      <c r="H318" s="223">
        <v>982</v>
      </c>
      <c r="I318" s="223">
        <v>1246</v>
      </c>
      <c r="J318" s="223">
        <v>1266</v>
      </c>
      <c r="K318" s="223">
        <v>1219</v>
      </c>
      <c r="L318" s="224">
        <v>943</v>
      </c>
      <c r="M318" s="223">
        <v>1830</v>
      </c>
      <c r="N318" s="223">
        <v>3076</v>
      </c>
      <c r="O318" s="224">
        <v>3428</v>
      </c>
      <c r="P318" s="223">
        <v>3425</v>
      </c>
      <c r="Q318" s="224">
        <v>3079</v>
      </c>
      <c r="R318" s="223">
        <v>642</v>
      </c>
      <c r="S318" s="224">
        <v>604</v>
      </c>
      <c r="T318" s="223">
        <v>1797</v>
      </c>
      <c r="U318" s="224">
        <v>1631</v>
      </c>
      <c r="V318" s="223">
        <v>2439</v>
      </c>
      <c r="W318" s="224">
        <v>2235</v>
      </c>
      <c r="X318" s="223">
        <v>4674</v>
      </c>
      <c r="Y318" s="223">
        <v>1246</v>
      </c>
      <c r="Z318" s="224">
        <v>3428</v>
      </c>
    </row>
    <row r="319" spans="1:26">
      <c r="A319" s="216">
        <v>6</v>
      </c>
      <c r="B319" s="150">
        <v>4</v>
      </c>
      <c r="C319" s="150">
        <v>3</v>
      </c>
      <c r="D319" s="212">
        <v>382044</v>
      </c>
      <c r="E319" s="150" t="s">
        <v>90</v>
      </c>
      <c r="F319" s="222">
        <v>8120</v>
      </c>
      <c r="G319" s="223">
        <v>1093</v>
      </c>
      <c r="H319" s="223">
        <v>1253</v>
      </c>
      <c r="I319" s="223">
        <v>1602</v>
      </c>
      <c r="J319" s="223">
        <v>1498</v>
      </c>
      <c r="K319" s="223">
        <v>1530</v>
      </c>
      <c r="L319" s="224">
        <v>1144</v>
      </c>
      <c r="M319" s="223">
        <v>2346</v>
      </c>
      <c r="N319" s="223">
        <v>3948</v>
      </c>
      <c r="O319" s="224">
        <v>4172</v>
      </c>
      <c r="P319" s="223">
        <v>4239</v>
      </c>
      <c r="Q319" s="224">
        <v>3881</v>
      </c>
      <c r="R319" s="223">
        <v>873</v>
      </c>
      <c r="S319" s="224">
        <v>729</v>
      </c>
      <c r="T319" s="223">
        <v>2155</v>
      </c>
      <c r="U319" s="224">
        <v>2017</v>
      </c>
      <c r="V319" s="223">
        <v>3028</v>
      </c>
      <c r="W319" s="224">
        <v>2746</v>
      </c>
      <c r="X319" s="223">
        <v>5774</v>
      </c>
      <c r="Y319" s="223">
        <v>1602</v>
      </c>
      <c r="Z319" s="224">
        <v>4172</v>
      </c>
    </row>
    <row r="320" spans="1:26">
      <c r="A320" s="216">
        <v>6</v>
      </c>
      <c r="B320" s="150">
        <v>4</v>
      </c>
      <c r="C320" s="150">
        <v>3</v>
      </c>
      <c r="D320" s="212">
        <v>570028</v>
      </c>
      <c r="E320" s="150" t="s">
        <v>120</v>
      </c>
      <c r="F320" s="222">
        <v>5875</v>
      </c>
      <c r="G320" s="223">
        <v>876</v>
      </c>
      <c r="H320" s="223">
        <v>782</v>
      </c>
      <c r="I320" s="223">
        <v>1096</v>
      </c>
      <c r="J320" s="223">
        <v>1015</v>
      </c>
      <c r="K320" s="223">
        <v>1181</v>
      </c>
      <c r="L320" s="224">
        <v>925</v>
      </c>
      <c r="M320" s="223">
        <v>1658</v>
      </c>
      <c r="N320" s="223">
        <v>2754</v>
      </c>
      <c r="O320" s="224">
        <v>3121</v>
      </c>
      <c r="P320" s="223">
        <v>3055</v>
      </c>
      <c r="Q320" s="224">
        <v>2820</v>
      </c>
      <c r="R320" s="223">
        <v>532</v>
      </c>
      <c r="S320" s="224">
        <v>564</v>
      </c>
      <c r="T320" s="223">
        <v>1647</v>
      </c>
      <c r="U320" s="224">
        <v>1474</v>
      </c>
      <c r="V320" s="223">
        <v>2179</v>
      </c>
      <c r="W320" s="224">
        <v>2038</v>
      </c>
      <c r="X320" s="223">
        <v>4217</v>
      </c>
      <c r="Y320" s="223">
        <v>1096</v>
      </c>
      <c r="Z320" s="224">
        <v>3121</v>
      </c>
    </row>
    <row r="321" spans="1:26">
      <c r="A321" s="216">
        <v>6</v>
      </c>
      <c r="B321" s="150">
        <v>4</v>
      </c>
      <c r="C321" s="150">
        <v>3</v>
      </c>
      <c r="D321" s="212">
        <v>378024</v>
      </c>
      <c r="E321" s="150" t="s">
        <v>81</v>
      </c>
      <c r="F321" s="222">
        <v>5571</v>
      </c>
      <c r="G321" s="223">
        <v>758</v>
      </c>
      <c r="H321" s="223">
        <v>784</v>
      </c>
      <c r="I321" s="223">
        <v>1071</v>
      </c>
      <c r="J321" s="223">
        <v>1041</v>
      </c>
      <c r="K321" s="223">
        <v>1054</v>
      </c>
      <c r="L321" s="224">
        <v>863</v>
      </c>
      <c r="M321" s="223">
        <v>1542</v>
      </c>
      <c r="N321" s="223">
        <v>2613</v>
      </c>
      <c r="O321" s="224">
        <v>2958</v>
      </c>
      <c r="P321" s="223">
        <v>2863</v>
      </c>
      <c r="Q321" s="224">
        <v>2708</v>
      </c>
      <c r="R321" s="223">
        <v>538</v>
      </c>
      <c r="S321" s="224">
        <v>533</v>
      </c>
      <c r="T321" s="223">
        <v>1542</v>
      </c>
      <c r="U321" s="224">
        <v>1416</v>
      </c>
      <c r="V321" s="223">
        <v>2080</v>
      </c>
      <c r="W321" s="224">
        <v>1949</v>
      </c>
      <c r="X321" s="223">
        <v>4029</v>
      </c>
      <c r="Y321" s="223">
        <v>1071</v>
      </c>
      <c r="Z321" s="224">
        <v>2958</v>
      </c>
    </row>
    <row r="322" spans="1:26">
      <c r="A322" s="216">
        <v>6</v>
      </c>
      <c r="B322" s="150">
        <v>4</v>
      </c>
      <c r="C322" s="150">
        <v>3</v>
      </c>
      <c r="D322" s="212">
        <v>962052</v>
      </c>
      <c r="E322" s="150" t="s">
        <v>154</v>
      </c>
      <c r="F322" s="222">
        <v>4924</v>
      </c>
      <c r="G322" s="223">
        <v>707</v>
      </c>
      <c r="H322" s="223">
        <v>705</v>
      </c>
      <c r="I322" s="223">
        <v>879</v>
      </c>
      <c r="J322" s="223">
        <v>899</v>
      </c>
      <c r="K322" s="223">
        <v>1008</v>
      </c>
      <c r="L322" s="224">
        <v>726</v>
      </c>
      <c r="M322" s="223">
        <v>1412</v>
      </c>
      <c r="N322" s="223">
        <v>2291</v>
      </c>
      <c r="O322" s="224">
        <v>2633</v>
      </c>
      <c r="P322" s="223">
        <v>2594</v>
      </c>
      <c r="Q322" s="224">
        <v>2330</v>
      </c>
      <c r="R322" s="223">
        <v>465</v>
      </c>
      <c r="S322" s="224">
        <v>414</v>
      </c>
      <c r="T322" s="223">
        <v>1394</v>
      </c>
      <c r="U322" s="224">
        <v>1239</v>
      </c>
      <c r="V322" s="223">
        <v>1859</v>
      </c>
      <c r="W322" s="224">
        <v>1653</v>
      </c>
      <c r="X322" s="223">
        <v>3512</v>
      </c>
      <c r="Y322" s="223">
        <v>879</v>
      </c>
      <c r="Z322" s="224">
        <v>2633</v>
      </c>
    </row>
    <row r="323" spans="1:26">
      <c r="A323" s="216">
        <v>6</v>
      </c>
      <c r="B323" s="150">
        <v>4</v>
      </c>
      <c r="C323" s="150">
        <v>3</v>
      </c>
      <c r="D323" s="212">
        <v>770032</v>
      </c>
      <c r="E323" s="150" t="s">
        <v>131</v>
      </c>
      <c r="F323" s="222">
        <v>7299</v>
      </c>
      <c r="G323" s="223">
        <v>983</v>
      </c>
      <c r="H323" s="223">
        <v>1015</v>
      </c>
      <c r="I323" s="223">
        <v>1362</v>
      </c>
      <c r="J323" s="223">
        <v>1383</v>
      </c>
      <c r="K323" s="223">
        <v>1520</v>
      </c>
      <c r="L323" s="224">
        <v>1036</v>
      </c>
      <c r="M323" s="223">
        <v>1998</v>
      </c>
      <c r="N323" s="223">
        <v>3360</v>
      </c>
      <c r="O323" s="224">
        <v>3939</v>
      </c>
      <c r="P323" s="223">
        <v>3765</v>
      </c>
      <c r="Q323" s="224">
        <v>3534</v>
      </c>
      <c r="R323" s="223">
        <v>683</v>
      </c>
      <c r="S323" s="224">
        <v>679</v>
      </c>
      <c r="T323" s="223">
        <v>2007</v>
      </c>
      <c r="U323" s="224">
        <v>1932</v>
      </c>
      <c r="V323" s="223">
        <v>2690</v>
      </c>
      <c r="W323" s="224">
        <v>2611</v>
      </c>
      <c r="X323" s="223">
        <v>5301</v>
      </c>
      <c r="Y323" s="223">
        <v>1362</v>
      </c>
      <c r="Z323" s="224">
        <v>3939</v>
      </c>
    </row>
    <row r="324" spans="1:26">
      <c r="A324" s="216">
        <v>6</v>
      </c>
      <c r="B324" s="150">
        <v>4</v>
      </c>
      <c r="C324" s="150">
        <v>3</v>
      </c>
      <c r="D324" s="212">
        <v>374036</v>
      </c>
      <c r="E324" s="150" t="s">
        <v>76</v>
      </c>
      <c r="F324" s="222">
        <v>4161</v>
      </c>
      <c r="G324" s="223">
        <v>602</v>
      </c>
      <c r="H324" s="223">
        <v>612</v>
      </c>
      <c r="I324" s="223">
        <v>774</v>
      </c>
      <c r="J324" s="223">
        <v>774</v>
      </c>
      <c r="K324" s="223">
        <v>777</v>
      </c>
      <c r="L324" s="224">
        <v>622</v>
      </c>
      <c r="M324" s="223">
        <v>1214</v>
      </c>
      <c r="N324" s="223">
        <v>1988</v>
      </c>
      <c r="O324" s="224">
        <v>2173</v>
      </c>
      <c r="P324" s="223">
        <v>2137</v>
      </c>
      <c r="Q324" s="224">
        <v>2024</v>
      </c>
      <c r="R324" s="223">
        <v>403</v>
      </c>
      <c r="S324" s="224">
        <v>371</v>
      </c>
      <c r="T324" s="223">
        <v>1112</v>
      </c>
      <c r="U324" s="224">
        <v>1061</v>
      </c>
      <c r="V324" s="223">
        <v>1515</v>
      </c>
      <c r="W324" s="224">
        <v>1432</v>
      </c>
      <c r="X324" s="223">
        <v>2947</v>
      </c>
      <c r="Y324" s="223">
        <v>774</v>
      </c>
      <c r="Z324" s="224">
        <v>2173</v>
      </c>
    </row>
    <row r="325" spans="1:26">
      <c r="A325" s="216">
        <v>6</v>
      </c>
      <c r="B325" s="150">
        <v>4</v>
      </c>
      <c r="C325" s="150">
        <v>3</v>
      </c>
      <c r="D325" s="212">
        <v>754028</v>
      </c>
      <c r="E325" s="150" t="s">
        <v>269</v>
      </c>
      <c r="F325" s="222">
        <v>9971</v>
      </c>
      <c r="G325" s="223">
        <v>1428</v>
      </c>
      <c r="H325" s="223">
        <v>1389</v>
      </c>
      <c r="I325" s="223">
        <v>1699</v>
      </c>
      <c r="J325" s="223">
        <v>1803</v>
      </c>
      <c r="K325" s="223">
        <v>1995</v>
      </c>
      <c r="L325" s="224">
        <v>1657</v>
      </c>
      <c r="M325" s="223">
        <v>2817</v>
      </c>
      <c r="N325" s="223">
        <v>4516</v>
      </c>
      <c r="O325" s="224">
        <v>5455</v>
      </c>
      <c r="P325" s="223">
        <v>5192</v>
      </c>
      <c r="Q325" s="224">
        <v>4779</v>
      </c>
      <c r="R325" s="223">
        <v>869</v>
      </c>
      <c r="S325" s="224">
        <v>830</v>
      </c>
      <c r="T325" s="223">
        <v>2895</v>
      </c>
      <c r="U325" s="224">
        <v>2560</v>
      </c>
      <c r="V325" s="223">
        <v>3764</v>
      </c>
      <c r="W325" s="224">
        <v>3390</v>
      </c>
      <c r="X325" s="223">
        <v>7154</v>
      </c>
      <c r="Y325" s="223">
        <v>1699</v>
      </c>
      <c r="Z325" s="224">
        <v>5455</v>
      </c>
    </row>
    <row r="326" spans="1:26">
      <c r="A326" s="216">
        <v>6</v>
      </c>
      <c r="B326" s="150">
        <v>4</v>
      </c>
      <c r="C326" s="150">
        <v>3</v>
      </c>
      <c r="D326" s="212">
        <v>382048</v>
      </c>
      <c r="E326" s="150" t="s">
        <v>91</v>
      </c>
      <c r="F326" s="222">
        <v>5250</v>
      </c>
      <c r="G326" s="223">
        <v>653</v>
      </c>
      <c r="H326" s="223">
        <v>736</v>
      </c>
      <c r="I326" s="223">
        <v>965</v>
      </c>
      <c r="J326" s="223">
        <v>1088</v>
      </c>
      <c r="K326" s="223">
        <v>1015</v>
      </c>
      <c r="L326" s="224">
        <v>793</v>
      </c>
      <c r="M326" s="223">
        <v>1389</v>
      </c>
      <c r="N326" s="223">
        <v>2354</v>
      </c>
      <c r="O326" s="224">
        <v>2896</v>
      </c>
      <c r="P326" s="223">
        <v>2800</v>
      </c>
      <c r="Q326" s="224">
        <v>2450</v>
      </c>
      <c r="R326" s="223">
        <v>522</v>
      </c>
      <c r="S326" s="224">
        <v>443</v>
      </c>
      <c r="T326" s="223">
        <v>1547</v>
      </c>
      <c r="U326" s="224">
        <v>1349</v>
      </c>
      <c r="V326" s="223">
        <v>2069</v>
      </c>
      <c r="W326" s="224">
        <v>1792</v>
      </c>
      <c r="X326" s="223">
        <v>3861</v>
      </c>
      <c r="Y326" s="223">
        <v>965</v>
      </c>
      <c r="Z326" s="224">
        <v>2896</v>
      </c>
    </row>
    <row r="327" spans="1:26">
      <c r="A327" s="216">
        <v>6</v>
      </c>
      <c r="B327" s="150">
        <v>4</v>
      </c>
      <c r="C327" s="150">
        <v>3</v>
      </c>
      <c r="D327" s="212">
        <v>170032</v>
      </c>
      <c r="E327" s="150" t="s">
        <v>51</v>
      </c>
      <c r="F327" s="222">
        <v>5825</v>
      </c>
      <c r="G327" s="223">
        <v>812</v>
      </c>
      <c r="H327" s="223">
        <v>870</v>
      </c>
      <c r="I327" s="223">
        <v>1058</v>
      </c>
      <c r="J327" s="223">
        <v>1052</v>
      </c>
      <c r="K327" s="223">
        <v>1182</v>
      </c>
      <c r="L327" s="224">
        <v>851</v>
      </c>
      <c r="M327" s="223">
        <v>1682</v>
      </c>
      <c r="N327" s="223">
        <v>2740</v>
      </c>
      <c r="O327" s="224">
        <v>3085</v>
      </c>
      <c r="P327" s="223">
        <v>2970</v>
      </c>
      <c r="Q327" s="224">
        <v>2855</v>
      </c>
      <c r="R327" s="223">
        <v>519</v>
      </c>
      <c r="S327" s="224">
        <v>539</v>
      </c>
      <c r="T327" s="223">
        <v>1586</v>
      </c>
      <c r="U327" s="224">
        <v>1499</v>
      </c>
      <c r="V327" s="223">
        <v>2105</v>
      </c>
      <c r="W327" s="224">
        <v>2038</v>
      </c>
      <c r="X327" s="223">
        <v>4143</v>
      </c>
      <c r="Y327" s="223">
        <v>1058</v>
      </c>
      <c r="Z327" s="224">
        <v>3085</v>
      </c>
    </row>
    <row r="328" spans="1:26">
      <c r="A328" s="216">
        <v>6</v>
      </c>
      <c r="B328" s="150">
        <v>4</v>
      </c>
      <c r="C328" s="150">
        <v>3</v>
      </c>
      <c r="D328" s="212">
        <v>378028</v>
      </c>
      <c r="E328" s="150" t="s">
        <v>82</v>
      </c>
      <c r="F328" s="222">
        <v>5943</v>
      </c>
      <c r="G328" s="223">
        <v>796</v>
      </c>
      <c r="H328" s="223">
        <v>883</v>
      </c>
      <c r="I328" s="223">
        <v>1145</v>
      </c>
      <c r="J328" s="223">
        <v>1139</v>
      </c>
      <c r="K328" s="223">
        <v>1144</v>
      </c>
      <c r="L328" s="224">
        <v>836</v>
      </c>
      <c r="M328" s="223">
        <v>1679</v>
      </c>
      <c r="N328" s="223">
        <v>2824</v>
      </c>
      <c r="O328" s="224">
        <v>3119</v>
      </c>
      <c r="P328" s="223">
        <v>3119</v>
      </c>
      <c r="Q328" s="224">
        <v>2824</v>
      </c>
      <c r="R328" s="223">
        <v>583</v>
      </c>
      <c r="S328" s="224">
        <v>562</v>
      </c>
      <c r="T328" s="223">
        <v>1700</v>
      </c>
      <c r="U328" s="224">
        <v>1419</v>
      </c>
      <c r="V328" s="223">
        <v>2283</v>
      </c>
      <c r="W328" s="224">
        <v>1981</v>
      </c>
      <c r="X328" s="223">
        <v>4264</v>
      </c>
      <c r="Y328" s="223">
        <v>1145</v>
      </c>
      <c r="Z328" s="224">
        <v>3119</v>
      </c>
    </row>
    <row r="329" spans="1:26">
      <c r="A329" s="216">
        <v>6</v>
      </c>
      <c r="B329" s="150">
        <v>4</v>
      </c>
      <c r="C329" s="150">
        <v>3</v>
      </c>
      <c r="D329" s="212">
        <v>958040</v>
      </c>
      <c r="E329" s="150" t="s">
        <v>147</v>
      </c>
      <c r="F329" s="222">
        <v>4771</v>
      </c>
      <c r="G329" s="223">
        <v>606</v>
      </c>
      <c r="H329" s="223">
        <v>644</v>
      </c>
      <c r="I329" s="223">
        <v>823</v>
      </c>
      <c r="J329" s="223">
        <v>900</v>
      </c>
      <c r="K329" s="223">
        <v>1036</v>
      </c>
      <c r="L329" s="224">
        <v>762</v>
      </c>
      <c r="M329" s="223">
        <v>1250</v>
      </c>
      <c r="N329" s="223">
        <v>2073</v>
      </c>
      <c r="O329" s="224">
        <v>2698</v>
      </c>
      <c r="P329" s="223">
        <v>2558</v>
      </c>
      <c r="Q329" s="224">
        <v>2213</v>
      </c>
      <c r="R329" s="223">
        <v>419</v>
      </c>
      <c r="S329" s="224">
        <v>404</v>
      </c>
      <c r="T329" s="223">
        <v>1487</v>
      </c>
      <c r="U329" s="224">
        <v>1211</v>
      </c>
      <c r="V329" s="223">
        <v>1906</v>
      </c>
      <c r="W329" s="224">
        <v>1615</v>
      </c>
      <c r="X329" s="223">
        <v>3521</v>
      </c>
      <c r="Y329" s="223">
        <v>823</v>
      </c>
      <c r="Z329" s="224">
        <v>2698</v>
      </c>
    </row>
    <row r="330" spans="1:26">
      <c r="A330" s="216">
        <v>6</v>
      </c>
      <c r="B330" s="150">
        <v>4</v>
      </c>
      <c r="C330" s="150">
        <v>3</v>
      </c>
      <c r="D330" s="212">
        <v>954028</v>
      </c>
      <c r="E330" s="150" t="s">
        <v>143</v>
      </c>
      <c r="F330" s="222">
        <v>4320</v>
      </c>
      <c r="G330" s="223">
        <v>619</v>
      </c>
      <c r="H330" s="223">
        <v>678</v>
      </c>
      <c r="I330" s="223">
        <v>787</v>
      </c>
      <c r="J330" s="223">
        <v>772</v>
      </c>
      <c r="K330" s="223">
        <v>805</v>
      </c>
      <c r="L330" s="224">
        <v>659</v>
      </c>
      <c r="M330" s="223">
        <v>1297</v>
      </c>
      <c r="N330" s="223">
        <v>2084</v>
      </c>
      <c r="O330" s="224">
        <v>2236</v>
      </c>
      <c r="P330" s="223">
        <v>2296</v>
      </c>
      <c r="Q330" s="224">
        <v>2024</v>
      </c>
      <c r="R330" s="223">
        <v>399</v>
      </c>
      <c r="S330" s="224">
        <v>388</v>
      </c>
      <c r="T330" s="223">
        <v>1189</v>
      </c>
      <c r="U330" s="224">
        <v>1047</v>
      </c>
      <c r="V330" s="223">
        <v>1588</v>
      </c>
      <c r="W330" s="224">
        <v>1435</v>
      </c>
      <c r="X330" s="223">
        <v>3023</v>
      </c>
      <c r="Y330" s="223">
        <v>787</v>
      </c>
      <c r="Z330" s="224">
        <v>2236</v>
      </c>
    </row>
    <row r="331" spans="1:26">
      <c r="A331" s="216">
        <v>6</v>
      </c>
      <c r="B331" s="150">
        <v>4</v>
      </c>
      <c r="C331" s="150">
        <v>3</v>
      </c>
      <c r="D331" s="212">
        <v>958044</v>
      </c>
      <c r="E331" s="150" t="s">
        <v>148</v>
      </c>
      <c r="F331" s="222">
        <v>5435</v>
      </c>
      <c r="G331" s="223">
        <v>768</v>
      </c>
      <c r="H331" s="223">
        <v>790</v>
      </c>
      <c r="I331" s="223">
        <v>961</v>
      </c>
      <c r="J331" s="223">
        <v>985</v>
      </c>
      <c r="K331" s="223">
        <v>1122</v>
      </c>
      <c r="L331" s="224">
        <v>809</v>
      </c>
      <c r="M331" s="223">
        <v>1558</v>
      </c>
      <c r="N331" s="223">
        <v>2519</v>
      </c>
      <c r="O331" s="224">
        <v>2916</v>
      </c>
      <c r="P331" s="223">
        <v>2781</v>
      </c>
      <c r="Q331" s="224">
        <v>2654</v>
      </c>
      <c r="R331" s="223">
        <v>492</v>
      </c>
      <c r="S331" s="224">
        <v>469</v>
      </c>
      <c r="T331" s="223">
        <v>1511</v>
      </c>
      <c r="U331" s="224">
        <v>1405</v>
      </c>
      <c r="V331" s="223">
        <v>2003</v>
      </c>
      <c r="W331" s="224">
        <v>1874</v>
      </c>
      <c r="X331" s="223">
        <v>3877</v>
      </c>
      <c r="Y331" s="223">
        <v>961</v>
      </c>
      <c r="Z331" s="224">
        <v>2916</v>
      </c>
    </row>
    <row r="332" spans="1:26">
      <c r="A332" s="216">
        <v>6</v>
      </c>
      <c r="B332" s="150">
        <v>4</v>
      </c>
      <c r="C332" s="150">
        <v>3</v>
      </c>
      <c r="D332" s="212">
        <v>754044</v>
      </c>
      <c r="E332" s="150" t="s">
        <v>220</v>
      </c>
      <c r="F332" s="222">
        <v>5465</v>
      </c>
      <c r="G332" s="223">
        <v>764</v>
      </c>
      <c r="H332" s="223">
        <v>831</v>
      </c>
      <c r="I332" s="223">
        <v>1021</v>
      </c>
      <c r="J332" s="223">
        <v>987</v>
      </c>
      <c r="K332" s="223">
        <v>1012</v>
      </c>
      <c r="L332" s="224">
        <v>850</v>
      </c>
      <c r="M332" s="223">
        <v>1595</v>
      </c>
      <c r="N332" s="223">
        <v>2616</v>
      </c>
      <c r="O332" s="224">
        <v>2849</v>
      </c>
      <c r="P332" s="223">
        <v>2788</v>
      </c>
      <c r="Q332" s="224">
        <v>2677</v>
      </c>
      <c r="R332" s="223">
        <v>513</v>
      </c>
      <c r="S332" s="224">
        <v>508</v>
      </c>
      <c r="T332" s="223">
        <v>1437</v>
      </c>
      <c r="U332" s="224">
        <v>1412</v>
      </c>
      <c r="V332" s="223">
        <v>1950</v>
      </c>
      <c r="W332" s="224">
        <v>1920</v>
      </c>
      <c r="X332" s="223">
        <v>3870</v>
      </c>
      <c r="Y332" s="223">
        <v>1021</v>
      </c>
      <c r="Z332" s="224">
        <v>2849</v>
      </c>
    </row>
    <row r="333" spans="1:26">
      <c r="A333" s="216">
        <v>6</v>
      </c>
      <c r="B333" s="150">
        <v>4</v>
      </c>
      <c r="C333" s="150">
        <v>3</v>
      </c>
      <c r="D333" s="212">
        <v>974044</v>
      </c>
      <c r="E333" s="150" t="s">
        <v>159</v>
      </c>
      <c r="F333" s="222">
        <v>4495</v>
      </c>
      <c r="G333" s="223">
        <v>570</v>
      </c>
      <c r="H333" s="223">
        <v>664</v>
      </c>
      <c r="I333" s="223">
        <v>870</v>
      </c>
      <c r="J333" s="223">
        <v>800</v>
      </c>
      <c r="K333" s="223">
        <v>925</v>
      </c>
      <c r="L333" s="224">
        <v>666</v>
      </c>
      <c r="M333" s="223">
        <v>1234</v>
      </c>
      <c r="N333" s="223">
        <v>2104</v>
      </c>
      <c r="O333" s="224">
        <v>2391</v>
      </c>
      <c r="P333" s="223">
        <v>2346</v>
      </c>
      <c r="Q333" s="224">
        <v>2149</v>
      </c>
      <c r="R333" s="223">
        <v>434</v>
      </c>
      <c r="S333" s="224">
        <v>436</v>
      </c>
      <c r="T333" s="223">
        <v>1249</v>
      </c>
      <c r="U333" s="224">
        <v>1142</v>
      </c>
      <c r="V333" s="223">
        <v>1683</v>
      </c>
      <c r="W333" s="224">
        <v>1578</v>
      </c>
      <c r="X333" s="223">
        <v>3261</v>
      </c>
      <c r="Y333" s="223">
        <v>870</v>
      </c>
      <c r="Z333" s="224">
        <v>2391</v>
      </c>
    </row>
    <row r="334" spans="1:26">
      <c r="A334" s="216">
        <v>6</v>
      </c>
      <c r="B334" s="150">
        <v>4</v>
      </c>
      <c r="C334" s="150">
        <v>3</v>
      </c>
      <c r="D334" s="212">
        <v>378032</v>
      </c>
      <c r="E334" s="226" t="s">
        <v>83</v>
      </c>
      <c r="F334" s="222">
        <v>6501</v>
      </c>
      <c r="G334" s="223">
        <v>940</v>
      </c>
      <c r="H334" s="223">
        <v>1007</v>
      </c>
      <c r="I334" s="223">
        <v>1260</v>
      </c>
      <c r="J334" s="223">
        <v>1183</v>
      </c>
      <c r="K334" s="223">
        <v>1218</v>
      </c>
      <c r="L334" s="224">
        <v>893</v>
      </c>
      <c r="M334" s="223">
        <v>1947</v>
      </c>
      <c r="N334" s="223">
        <v>3207</v>
      </c>
      <c r="O334" s="224">
        <v>3294</v>
      </c>
      <c r="P334" s="223">
        <v>3414</v>
      </c>
      <c r="Q334" s="224">
        <v>3087</v>
      </c>
      <c r="R334" s="223">
        <v>667</v>
      </c>
      <c r="S334" s="224">
        <v>593</v>
      </c>
      <c r="T334" s="223">
        <v>1733</v>
      </c>
      <c r="U334" s="224">
        <v>1561</v>
      </c>
      <c r="V334" s="223">
        <v>2400</v>
      </c>
      <c r="W334" s="224">
        <v>2154</v>
      </c>
      <c r="X334" s="223">
        <v>4554</v>
      </c>
      <c r="Y334" s="223">
        <v>1260</v>
      </c>
      <c r="Z334" s="224">
        <v>3294</v>
      </c>
    </row>
    <row r="335" spans="1:26">
      <c r="A335" s="216">
        <v>6</v>
      </c>
      <c r="B335" s="150">
        <v>4</v>
      </c>
      <c r="C335" s="150">
        <v>3</v>
      </c>
      <c r="D335" s="212">
        <v>954032</v>
      </c>
      <c r="E335" s="150" t="s">
        <v>144</v>
      </c>
      <c r="F335" s="222">
        <v>5056</v>
      </c>
      <c r="G335" s="223">
        <v>694</v>
      </c>
      <c r="H335" s="223">
        <v>750</v>
      </c>
      <c r="I335" s="223">
        <v>926</v>
      </c>
      <c r="J335" s="223">
        <v>930</v>
      </c>
      <c r="K335" s="223">
        <v>994</v>
      </c>
      <c r="L335" s="224">
        <v>762</v>
      </c>
      <c r="M335" s="223">
        <v>1444</v>
      </c>
      <c r="N335" s="223">
        <v>2370</v>
      </c>
      <c r="O335" s="224">
        <v>2686</v>
      </c>
      <c r="P335" s="223">
        <v>2622</v>
      </c>
      <c r="Q335" s="224">
        <v>2434</v>
      </c>
      <c r="R335" s="223">
        <v>473</v>
      </c>
      <c r="S335" s="224">
        <v>453</v>
      </c>
      <c r="T335" s="223">
        <v>1441</v>
      </c>
      <c r="U335" s="224">
        <v>1245</v>
      </c>
      <c r="V335" s="223">
        <v>1914</v>
      </c>
      <c r="W335" s="224">
        <v>1698</v>
      </c>
      <c r="X335" s="223">
        <v>3612</v>
      </c>
      <c r="Y335" s="223">
        <v>926</v>
      </c>
      <c r="Z335" s="224">
        <v>2686</v>
      </c>
    </row>
    <row r="336" spans="1:26">
      <c r="A336" s="216">
        <v>6</v>
      </c>
      <c r="B336" s="150">
        <v>4</v>
      </c>
      <c r="C336" s="150">
        <v>3</v>
      </c>
      <c r="D336" s="212">
        <v>374048</v>
      </c>
      <c r="E336" s="150" t="s">
        <v>77</v>
      </c>
      <c r="F336" s="222">
        <v>4881</v>
      </c>
      <c r="G336" s="223">
        <v>671</v>
      </c>
      <c r="H336" s="223">
        <v>744</v>
      </c>
      <c r="I336" s="223">
        <v>893</v>
      </c>
      <c r="J336" s="223">
        <v>887</v>
      </c>
      <c r="K336" s="223">
        <v>923</v>
      </c>
      <c r="L336" s="224">
        <v>763</v>
      </c>
      <c r="M336" s="223">
        <v>1415</v>
      </c>
      <c r="N336" s="223">
        <v>2308</v>
      </c>
      <c r="O336" s="224">
        <v>2573</v>
      </c>
      <c r="P336" s="223">
        <v>2517</v>
      </c>
      <c r="Q336" s="224">
        <v>2364</v>
      </c>
      <c r="R336" s="223">
        <v>466</v>
      </c>
      <c r="S336" s="224">
        <v>427</v>
      </c>
      <c r="T336" s="223">
        <v>1302</v>
      </c>
      <c r="U336" s="224">
        <v>1271</v>
      </c>
      <c r="V336" s="223">
        <v>1768</v>
      </c>
      <c r="W336" s="224">
        <v>1698</v>
      </c>
      <c r="X336" s="223">
        <v>3466</v>
      </c>
      <c r="Y336" s="223">
        <v>893</v>
      </c>
      <c r="Z336" s="224">
        <v>2573</v>
      </c>
    </row>
    <row r="337" spans="1:26">
      <c r="A337" s="216">
        <v>6</v>
      </c>
      <c r="B337" s="150">
        <v>4</v>
      </c>
      <c r="C337" s="150">
        <v>3</v>
      </c>
      <c r="D337" s="212">
        <v>374052</v>
      </c>
      <c r="E337" s="150" t="s">
        <v>78</v>
      </c>
      <c r="F337" s="222">
        <v>4270</v>
      </c>
      <c r="G337" s="223">
        <v>643</v>
      </c>
      <c r="H337" s="223">
        <v>593</v>
      </c>
      <c r="I337" s="223">
        <v>762</v>
      </c>
      <c r="J337" s="223">
        <v>818</v>
      </c>
      <c r="K337" s="223">
        <v>851</v>
      </c>
      <c r="L337" s="224">
        <v>603</v>
      </c>
      <c r="M337" s="223">
        <v>1236</v>
      </c>
      <c r="N337" s="223">
        <v>1998</v>
      </c>
      <c r="O337" s="224">
        <v>2272</v>
      </c>
      <c r="P337" s="223">
        <v>2237</v>
      </c>
      <c r="Q337" s="224">
        <v>2033</v>
      </c>
      <c r="R337" s="223">
        <v>409</v>
      </c>
      <c r="S337" s="224">
        <v>353</v>
      </c>
      <c r="T337" s="223">
        <v>1191</v>
      </c>
      <c r="U337" s="224">
        <v>1081</v>
      </c>
      <c r="V337" s="223">
        <v>1600</v>
      </c>
      <c r="W337" s="224">
        <v>1434</v>
      </c>
      <c r="X337" s="223">
        <v>3034</v>
      </c>
      <c r="Y337" s="223">
        <v>762</v>
      </c>
      <c r="Z337" s="224">
        <v>2272</v>
      </c>
    </row>
    <row r="338" spans="1:26">
      <c r="A338" s="280"/>
      <c r="B338" s="281"/>
      <c r="C338" s="281"/>
      <c r="D338" s="281"/>
      <c r="E338" s="36" t="s">
        <v>213</v>
      </c>
      <c r="F338" s="287">
        <v>237716</v>
      </c>
      <c r="G338" s="288">
        <v>33254</v>
      </c>
      <c r="H338" s="289">
        <v>34572</v>
      </c>
      <c r="I338" s="289">
        <v>44261</v>
      </c>
      <c r="J338" s="289">
        <v>43847</v>
      </c>
      <c r="K338" s="289">
        <v>46391</v>
      </c>
      <c r="L338" s="287">
        <v>35391</v>
      </c>
      <c r="M338" s="288">
        <v>67826</v>
      </c>
      <c r="N338" s="289">
        <v>112087</v>
      </c>
      <c r="O338" s="287">
        <v>125629</v>
      </c>
      <c r="P338" s="288">
        <v>123282</v>
      </c>
      <c r="Q338" s="287">
        <v>114434</v>
      </c>
      <c r="R338" s="288">
        <v>22790</v>
      </c>
      <c r="S338" s="287">
        <v>21471</v>
      </c>
      <c r="T338" s="288">
        <v>65474</v>
      </c>
      <c r="U338" s="287">
        <v>60155</v>
      </c>
      <c r="V338" s="288">
        <v>88264</v>
      </c>
      <c r="W338" s="287">
        <v>81626</v>
      </c>
      <c r="X338" s="288">
        <v>169890</v>
      </c>
      <c r="Y338" s="290">
        <v>44261</v>
      </c>
      <c r="Z338" s="289">
        <v>125629</v>
      </c>
    </row>
    <row r="339" spans="1:26">
      <c r="A339" s="216">
        <v>7</v>
      </c>
      <c r="B339" s="150">
        <v>1</v>
      </c>
      <c r="C339" s="150">
        <v>4</v>
      </c>
      <c r="D339" s="212">
        <v>362008</v>
      </c>
      <c r="E339" s="150" t="s">
        <v>63</v>
      </c>
      <c r="F339" s="222">
        <v>13779</v>
      </c>
      <c r="G339" s="223">
        <v>2008</v>
      </c>
      <c r="H339" s="223">
        <v>2207</v>
      </c>
      <c r="I339" s="223">
        <v>2612</v>
      </c>
      <c r="J339" s="223">
        <v>2534</v>
      </c>
      <c r="K339" s="223">
        <v>2516</v>
      </c>
      <c r="L339" s="224">
        <v>1902</v>
      </c>
      <c r="M339" s="223">
        <v>4215</v>
      </c>
      <c r="N339" s="223">
        <v>6827</v>
      </c>
      <c r="O339" s="224">
        <v>6952</v>
      </c>
      <c r="P339" s="223">
        <v>7104</v>
      </c>
      <c r="Q339" s="224">
        <v>6675</v>
      </c>
      <c r="R339" s="223">
        <v>1354</v>
      </c>
      <c r="S339" s="224">
        <v>1258</v>
      </c>
      <c r="T339" s="223">
        <v>3574</v>
      </c>
      <c r="U339" s="224">
        <v>3378</v>
      </c>
      <c r="V339" s="223">
        <v>4928</v>
      </c>
      <c r="W339" s="224">
        <v>4636</v>
      </c>
      <c r="X339" s="223">
        <v>9564</v>
      </c>
      <c r="Y339" s="223">
        <v>2612</v>
      </c>
      <c r="Z339" s="224">
        <v>6952</v>
      </c>
    </row>
    <row r="340" spans="1:26">
      <c r="A340" s="216">
        <v>7</v>
      </c>
      <c r="B340" s="150">
        <v>1</v>
      </c>
      <c r="C340" s="150">
        <v>4</v>
      </c>
      <c r="D340" s="212">
        <v>562004</v>
      </c>
      <c r="E340" s="150" t="s">
        <v>104</v>
      </c>
      <c r="F340" s="222">
        <v>13850</v>
      </c>
      <c r="G340" s="223">
        <v>1977</v>
      </c>
      <c r="H340" s="223">
        <v>2087</v>
      </c>
      <c r="I340" s="223">
        <v>2626</v>
      </c>
      <c r="J340" s="223">
        <v>2477</v>
      </c>
      <c r="K340" s="223">
        <v>2595</v>
      </c>
      <c r="L340" s="224">
        <v>2088</v>
      </c>
      <c r="M340" s="223">
        <v>4064</v>
      </c>
      <c r="N340" s="223">
        <v>6690</v>
      </c>
      <c r="O340" s="224">
        <v>7160</v>
      </c>
      <c r="P340" s="223">
        <v>7141</v>
      </c>
      <c r="Q340" s="224">
        <v>6709</v>
      </c>
      <c r="R340" s="223">
        <v>1320</v>
      </c>
      <c r="S340" s="224">
        <v>1306</v>
      </c>
      <c r="T340" s="223">
        <v>3732</v>
      </c>
      <c r="U340" s="224">
        <v>3428</v>
      </c>
      <c r="V340" s="223">
        <v>5052</v>
      </c>
      <c r="W340" s="224">
        <v>4734</v>
      </c>
      <c r="X340" s="223">
        <v>9786</v>
      </c>
      <c r="Y340" s="223">
        <v>2626</v>
      </c>
      <c r="Z340" s="224">
        <v>7160</v>
      </c>
    </row>
    <row r="341" spans="1:26">
      <c r="A341" s="216">
        <v>7</v>
      </c>
      <c r="B341" s="150">
        <v>1</v>
      </c>
      <c r="C341" s="150">
        <v>4</v>
      </c>
      <c r="D341" s="212">
        <v>358008</v>
      </c>
      <c r="E341" s="150" t="s">
        <v>62</v>
      </c>
      <c r="F341" s="222">
        <v>19317</v>
      </c>
      <c r="G341" s="223">
        <v>2894</v>
      </c>
      <c r="H341" s="223">
        <v>2778</v>
      </c>
      <c r="I341" s="223">
        <v>3402</v>
      </c>
      <c r="J341" s="223">
        <v>3590</v>
      </c>
      <c r="K341" s="223">
        <v>3746</v>
      </c>
      <c r="L341" s="224">
        <v>2907</v>
      </c>
      <c r="M341" s="223">
        <v>5672</v>
      </c>
      <c r="N341" s="223">
        <v>9074</v>
      </c>
      <c r="O341" s="224">
        <v>10243</v>
      </c>
      <c r="P341" s="223">
        <v>9996</v>
      </c>
      <c r="Q341" s="224">
        <v>9321</v>
      </c>
      <c r="R341" s="223">
        <v>1769</v>
      </c>
      <c r="S341" s="224">
        <v>1633</v>
      </c>
      <c r="T341" s="223">
        <v>5298</v>
      </c>
      <c r="U341" s="224">
        <v>4945</v>
      </c>
      <c r="V341" s="223">
        <v>7067</v>
      </c>
      <c r="W341" s="224">
        <v>6578</v>
      </c>
      <c r="X341" s="223">
        <v>13645</v>
      </c>
      <c r="Y341" s="223">
        <v>3402</v>
      </c>
      <c r="Z341" s="224">
        <v>10243</v>
      </c>
    </row>
    <row r="342" spans="1:26">
      <c r="A342" s="216">
        <v>7</v>
      </c>
      <c r="B342" s="150">
        <v>1</v>
      </c>
      <c r="C342" s="150">
        <v>4</v>
      </c>
      <c r="D342" s="212">
        <v>334012</v>
      </c>
      <c r="E342" s="150" t="s">
        <v>58</v>
      </c>
      <c r="F342" s="222">
        <v>11326</v>
      </c>
      <c r="G342" s="223">
        <v>1706</v>
      </c>
      <c r="H342" s="223">
        <v>1717</v>
      </c>
      <c r="I342" s="223">
        <v>2104</v>
      </c>
      <c r="J342" s="223">
        <v>2044</v>
      </c>
      <c r="K342" s="223">
        <v>2100</v>
      </c>
      <c r="L342" s="224">
        <v>1655</v>
      </c>
      <c r="M342" s="223">
        <v>3423</v>
      </c>
      <c r="N342" s="223">
        <v>5527</v>
      </c>
      <c r="O342" s="224">
        <v>5799</v>
      </c>
      <c r="P342" s="223">
        <v>5721</v>
      </c>
      <c r="Q342" s="224">
        <v>5605</v>
      </c>
      <c r="R342" s="223">
        <v>1077</v>
      </c>
      <c r="S342" s="224">
        <v>1027</v>
      </c>
      <c r="T342" s="223">
        <v>2903</v>
      </c>
      <c r="U342" s="224">
        <v>2896</v>
      </c>
      <c r="V342" s="223">
        <v>3980</v>
      </c>
      <c r="W342" s="224">
        <v>3923</v>
      </c>
      <c r="X342" s="223">
        <v>7903</v>
      </c>
      <c r="Y342" s="223">
        <v>2104</v>
      </c>
      <c r="Z342" s="224">
        <v>5799</v>
      </c>
    </row>
    <row r="343" spans="1:26">
      <c r="A343" s="216">
        <v>7</v>
      </c>
      <c r="B343" s="150">
        <v>1</v>
      </c>
      <c r="C343" s="150">
        <v>4</v>
      </c>
      <c r="D343" s="212">
        <v>562014</v>
      </c>
      <c r="E343" s="150" t="s">
        <v>107</v>
      </c>
      <c r="F343" s="222">
        <v>16514</v>
      </c>
      <c r="G343" s="223">
        <v>2451</v>
      </c>
      <c r="H343" s="223">
        <v>2437</v>
      </c>
      <c r="I343" s="223">
        <v>3029</v>
      </c>
      <c r="J343" s="223">
        <v>3062</v>
      </c>
      <c r="K343" s="223">
        <v>3156</v>
      </c>
      <c r="L343" s="224">
        <v>2379</v>
      </c>
      <c r="M343" s="223">
        <v>4888</v>
      </c>
      <c r="N343" s="223">
        <v>7917</v>
      </c>
      <c r="O343" s="224">
        <v>8597</v>
      </c>
      <c r="P343" s="223">
        <v>8492</v>
      </c>
      <c r="Q343" s="224">
        <v>8022</v>
      </c>
      <c r="R343" s="223">
        <v>1576</v>
      </c>
      <c r="S343" s="224">
        <v>1453</v>
      </c>
      <c r="T343" s="223">
        <v>4383</v>
      </c>
      <c r="U343" s="224">
        <v>4214</v>
      </c>
      <c r="V343" s="223">
        <v>5959</v>
      </c>
      <c r="W343" s="224">
        <v>5667</v>
      </c>
      <c r="X343" s="223">
        <v>11626</v>
      </c>
      <c r="Y343" s="223">
        <v>3029</v>
      </c>
      <c r="Z343" s="224">
        <v>8597</v>
      </c>
    </row>
    <row r="344" spans="1:26">
      <c r="A344" s="216">
        <v>7</v>
      </c>
      <c r="B344" s="150">
        <v>1</v>
      </c>
      <c r="C344" s="150">
        <v>4</v>
      </c>
      <c r="D344" s="212">
        <v>562020</v>
      </c>
      <c r="E344" s="150" t="s">
        <v>109</v>
      </c>
      <c r="F344" s="222">
        <v>11948</v>
      </c>
      <c r="G344" s="223">
        <v>1690</v>
      </c>
      <c r="H344" s="223">
        <v>1901</v>
      </c>
      <c r="I344" s="223">
        <v>2322</v>
      </c>
      <c r="J344" s="223">
        <v>2143</v>
      </c>
      <c r="K344" s="223">
        <v>2208</v>
      </c>
      <c r="L344" s="224">
        <v>1684</v>
      </c>
      <c r="M344" s="223">
        <v>3591</v>
      </c>
      <c r="N344" s="223">
        <v>5913</v>
      </c>
      <c r="O344" s="224">
        <v>6035</v>
      </c>
      <c r="P344" s="223">
        <v>6215</v>
      </c>
      <c r="Q344" s="224">
        <v>5733</v>
      </c>
      <c r="R344" s="223">
        <v>1226</v>
      </c>
      <c r="S344" s="224">
        <v>1096</v>
      </c>
      <c r="T344" s="223">
        <v>3166</v>
      </c>
      <c r="U344" s="224">
        <v>2869</v>
      </c>
      <c r="V344" s="223">
        <v>4392</v>
      </c>
      <c r="W344" s="224">
        <v>3965</v>
      </c>
      <c r="X344" s="223">
        <v>8357</v>
      </c>
      <c r="Y344" s="223">
        <v>2322</v>
      </c>
      <c r="Z344" s="224">
        <v>6035</v>
      </c>
    </row>
    <row r="345" spans="1:26">
      <c r="A345" s="216">
        <v>7</v>
      </c>
      <c r="B345" s="150">
        <v>1</v>
      </c>
      <c r="C345" s="150">
        <v>4</v>
      </c>
      <c r="D345" s="212">
        <v>978024</v>
      </c>
      <c r="E345" s="150" t="s">
        <v>162</v>
      </c>
      <c r="F345" s="222">
        <v>17200</v>
      </c>
      <c r="G345" s="223">
        <v>2442</v>
      </c>
      <c r="H345" s="223">
        <v>2654</v>
      </c>
      <c r="I345" s="223">
        <v>3270</v>
      </c>
      <c r="J345" s="223">
        <v>3142</v>
      </c>
      <c r="K345" s="223">
        <v>3171</v>
      </c>
      <c r="L345" s="224">
        <v>2521</v>
      </c>
      <c r="M345" s="223">
        <v>5096</v>
      </c>
      <c r="N345" s="223">
        <v>8366</v>
      </c>
      <c r="O345" s="224">
        <v>8834</v>
      </c>
      <c r="P345" s="223">
        <v>8879</v>
      </c>
      <c r="Q345" s="224">
        <v>8321</v>
      </c>
      <c r="R345" s="223">
        <v>1668</v>
      </c>
      <c r="S345" s="224">
        <v>1602</v>
      </c>
      <c r="T345" s="223">
        <v>4612</v>
      </c>
      <c r="U345" s="224">
        <v>4222</v>
      </c>
      <c r="V345" s="223">
        <v>6280</v>
      </c>
      <c r="W345" s="224">
        <v>5824</v>
      </c>
      <c r="X345" s="223">
        <v>12104</v>
      </c>
      <c r="Y345" s="223">
        <v>3270</v>
      </c>
      <c r="Z345" s="224">
        <v>8834</v>
      </c>
    </row>
    <row r="346" spans="1:26">
      <c r="A346" s="216">
        <v>7</v>
      </c>
      <c r="B346" s="150">
        <v>1</v>
      </c>
      <c r="C346" s="150">
        <v>4</v>
      </c>
      <c r="D346" s="212">
        <v>562024</v>
      </c>
      <c r="E346" s="150" t="s">
        <v>110</v>
      </c>
      <c r="F346" s="222">
        <v>16265</v>
      </c>
      <c r="G346" s="223">
        <v>2426</v>
      </c>
      <c r="H346" s="223">
        <v>2576</v>
      </c>
      <c r="I346" s="223">
        <v>3020</v>
      </c>
      <c r="J346" s="223">
        <v>2946</v>
      </c>
      <c r="K346" s="223">
        <v>2977</v>
      </c>
      <c r="L346" s="224">
        <v>2320</v>
      </c>
      <c r="M346" s="223">
        <v>5002</v>
      </c>
      <c r="N346" s="223">
        <v>8022</v>
      </c>
      <c r="O346" s="224">
        <v>8243</v>
      </c>
      <c r="P346" s="223">
        <v>8421</v>
      </c>
      <c r="Q346" s="224">
        <v>7844</v>
      </c>
      <c r="R346" s="223">
        <v>1586</v>
      </c>
      <c r="S346" s="224">
        <v>1434</v>
      </c>
      <c r="T346" s="223">
        <v>4252</v>
      </c>
      <c r="U346" s="224">
        <v>3991</v>
      </c>
      <c r="V346" s="223">
        <v>5838</v>
      </c>
      <c r="W346" s="224">
        <v>5425</v>
      </c>
      <c r="X346" s="223">
        <v>11263</v>
      </c>
      <c r="Y346" s="223">
        <v>3020</v>
      </c>
      <c r="Z346" s="224">
        <v>8243</v>
      </c>
    </row>
    <row r="347" spans="1:26">
      <c r="A347" s="216">
        <v>7</v>
      </c>
      <c r="B347" s="150">
        <v>1</v>
      </c>
      <c r="C347" s="150">
        <v>4</v>
      </c>
      <c r="D347" s="212">
        <v>770024</v>
      </c>
      <c r="E347" s="150" t="s">
        <v>130</v>
      </c>
      <c r="F347" s="222">
        <v>17269</v>
      </c>
      <c r="G347" s="223">
        <v>2415</v>
      </c>
      <c r="H347" s="223">
        <v>2578</v>
      </c>
      <c r="I347" s="223">
        <v>3217</v>
      </c>
      <c r="J347" s="223">
        <v>3181</v>
      </c>
      <c r="K347" s="223">
        <v>3269</v>
      </c>
      <c r="L347" s="224">
        <v>2609</v>
      </c>
      <c r="M347" s="223">
        <v>4993</v>
      </c>
      <c r="N347" s="223">
        <v>8210</v>
      </c>
      <c r="O347" s="224">
        <v>9059</v>
      </c>
      <c r="P347" s="223">
        <v>9062</v>
      </c>
      <c r="Q347" s="224">
        <v>8207</v>
      </c>
      <c r="R347" s="223">
        <v>1635</v>
      </c>
      <c r="S347" s="224">
        <v>1582</v>
      </c>
      <c r="T347" s="223">
        <v>4783</v>
      </c>
      <c r="U347" s="224">
        <v>4276</v>
      </c>
      <c r="V347" s="223">
        <v>6418</v>
      </c>
      <c r="W347" s="224">
        <v>5858</v>
      </c>
      <c r="X347" s="223">
        <v>12276</v>
      </c>
      <c r="Y347" s="223">
        <v>3217</v>
      </c>
      <c r="Z347" s="224">
        <v>9059</v>
      </c>
    </row>
    <row r="348" spans="1:26">
      <c r="A348" s="216">
        <v>7</v>
      </c>
      <c r="B348" s="150">
        <v>1</v>
      </c>
      <c r="C348" s="150">
        <v>4</v>
      </c>
      <c r="D348" s="212">
        <v>562032</v>
      </c>
      <c r="E348" s="150" t="s">
        <v>112</v>
      </c>
      <c r="F348" s="222">
        <v>21705</v>
      </c>
      <c r="G348" s="223">
        <v>3253</v>
      </c>
      <c r="H348" s="223">
        <v>3258</v>
      </c>
      <c r="I348" s="223">
        <v>4081</v>
      </c>
      <c r="J348" s="223">
        <v>3795</v>
      </c>
      <c r="K348" s="223">
        <v>4090</v>
      </c>
      <c r="L348" s="224">
        <v>3228</v>
      </c>
      <c r="M348" s="223">
        <v>6511</v>
      </c>
      <c r="N348" s="223">
        <v>10592</v>
      </c>
      <c r="O348" s="224">
        <v>11113</v>
      </c>
      <c r="P348" s="223">
        <v>11324</v>
      </c>
      <c r="Q348" s="224">
        <v>10381</v>
      </c>
      <c r="R348" s="223">
        <v>2104</v>
      </c>
      <c r="S348" s="224">
        <v>1977</v>
      </c>
      <c r="T348" s="223">
        <v>5863</v>
      </c>
      <c r="U348" s="224">
        <v>5250</v>
      </c>
      <c r="V348" s="223">
        <v>7967</v>
      </c>
      <c r="W348" s="224">
        <v>7227</v>
      </c>
      <c r="X348" s="223">
        <v>15194</v>
      </c>
      <c r="Y348" s="223">
        <v>4081</v>
      </c>
      <c r="Z348" s="224">
        <v>11113</v>
      </c>
    </row>
    <row r="349" spans="1:26">
      <c r="A349" s="216">
        <v>7</v>
      </c>
      <c r="B349" s="150">
        <v>1</v>
      </c>
      <c r="C349" s="150">
        <v>4</v>
      </c>
      <c r="D349" s="212">
        <v>334032</v>
      </c>
      <c r="E349" s="150" t="s">
        <v>60</v>
      </c>
      <c r="F349" s="222">
        <v>11473</v>
      </c>
      <c r="G349" s="223">
        <v>1636</v>
      </c>
      <c r="H349" s="223">
        <v>1668</v>
      </c>
      <c r="I349" s="223">
        <v>2090</v>
      </c>
      <c r="J349" s="223">
        <v>2084</v>
      </c>
      <c r="K349" s="223">
        <v>2191</v>
      </c>
      <c r="L349" s="224">
        <v>1804</v>
      </c>
      <c r="M349" s="223">
        <v>3304</v>
      </c>
      <c r="N349" s="223">
        <v>5394</v>
      </c>
      <c r="O349" s="224">
        <v>6079</v>
      </c>
      <c r="P349" s="223">
        <v>6046</v>
      </c>
      <c r="Q349" s="224">
        <v>5427</v>
      </c>
      <c r="R349" s="223">
        <v>1154</v>
      </c>
      <c r="S349" s="224">
        <v>936</v>
      </c>
      <c r="T349" s="223">
        <v>3188</v>
      </c>
      <c r="U349" s="224">
        <v>2891</v>
      </c>
      <c r="V349" s="223">
        <v>4342</v>
      </c>
      <c r="W349" s="224">
        <v>3827</v>
      </c>
      <c r="X349" s="223">
        <v>8169</v>
      </c>
      <c r="Y349" s="223">
        <v>2090</v>
      </c>
      <c r="Z349" s="224">
        <v>6079</v>
      </c>
    </row>
    <row r="350" spans="1:26">
      <c r="A350" s="280"/>
      <c r="B350" s="281"/>
      <c r="C350" s="281"/>
      <c r="D350" s="281"/>
      <c r="E350" s="36" t="s">
        <v>214</v>
      </c>
      <c r="F350" s="283">
        <v>170646</v>
      </c>
      <c r="G350" s="286">
        <v>24898</v>
      </c>
      <c r="H350" s="37">
        <v>25861</v>
      </c>
      <c r="I350" s="37">
        <v>31773</v>
      </c>
      <c r="J350" s="37">
        <v>30998</v>
      </c>
      <c r="K350" s="37">
        <v>32019</v>
      </c>
      <c r="L350" s="283">
        <v>25097</v>
      </c>
      <c r="M350" s="286">
        <v>50759</v>
      </c>
      <c r="N350" s="37">
        <v>82532</v>
      </c>
      <c r="O350" s="283">
        <v>88114</v>
      </c>
      <c r="P350" s="286">
        <v>88401</v>
      </c>
      <c r="Q350" s="283">
        <v>82245</v>
      </c>
      <c r="R350" s="286">
        <v>16469</v>
      </c>
      <c r="S350" s="283">
        <v>15304</v>
      </c>
      <c r="T350" s="286">
        <v>45754</v>
      </c>
      <c r="U350" s="283">
        <v>42360</v>
      </c>
      <c r="V350" s="286">
        <v>62223</v>
      </c>
      <c r="W350" s="283">
        <v>57664</v>
      </c>
      <c r="X350" s="286">
        <v>119887</v>
      </c>
      <c r="Y350" s="285">
        <v>31773</v>
      </c>
      <c r="Z350" s="37">
        <v>88114</v>
      </c>
    </row>
    <row r="351" spans="1:26">
      <c r="A351" s="216">
        <v>8</v>
      </c>
      <c r="B351" s="150">
        <v>2</v>
      </c>
      <c r="C351" s="150">
        <v>4</v>
      </c>
      <c r="D351" s="212">
        <v>570004</v>
      </c>
      <c r="E351" s="150" t="s">
        <v>118</v>
      </c>
      <c r="F351" s="222">
        <v>11319</v>
      </c>
      <c r="G351" s="223">
        <v>1571</v>
      </c>
      <c r="H351" s="223">
        <v>1611</v>
      </c>
      <c r="I351" s="223">
        <v>2047</v>
      </c>
      <c r="J351" s="223">
        <v>2076</v>
      </c>
      <c r="K351" s="223">
        <v>2238</v>
      </c>
      <c r="L351" s="224">
        <v>1776</v>
      </c>
      <c r="M351" s="223">
        <v>3182</v>
      </c>
      <c r="N351" s="223">
        <v>5229</v>
      </c>
      <c r="O351" s="224">
        <v>6090</v>
      </c>
      <c r="P351" s="223">
        <v>5817</v>
      </c>
      <c r="Q351" s="224">
        <v>5502</v>
      </c>
      <c r="R351" s="223">
        <v>1074</v>
      </c>
      <c r="S351" s="224">
        <v>973</v>
      </c>
      <c r="T351" s="223">
        <v>3097</v>
      </c>
      <c r="U351" s="224">
        <v>2993</v>
      </c>
      <c r="V351" s="223">
        <v>4171</v>
      </c>
      <c r="W351" s="224">
        <v>3966</v>
      </c>
      <c r="X351" s="223">
        <v>8137</v>
      </c>
      <c r="Y351" s="223">
        <v>2047</v>
      </c>
      <c r="Z351" s="224">
        <v>6090</v>
      </c>
    </row>
    <row r="352" spans="1:26">
      <c r="A352" s="216">
        <v>8</v>
      </c>
      <c r="B352" s="150">
        <v>2</v>
      </c>
      <c r="C352" s="150">
        <v>4</v>
      </c>
      <c r="D352" s="212">
        <v>766008</v>
      </c>
      <c r="E352" s="150" t="s">
        <v>125</v>
      </c>
      <c r="F352" s="222">
        <v>10975</v>
      </c>
      <c r="G352" s="223">
        <v>1499</v>
      </c>
      <c r="H352" s="223">
        <v>1602</v>
      </c>
      <c r="I352" s="223">
        <v>2010</v>
      </c>
      <c r="J352" s="223">
        <v>2091</v>
      </c>
      <c r="K352" s="223">
        <v>2178</v>
      </c>
      <c r="L352" s="224">
        <v>1595</v>
      </c>
      <c r="M352" s="223">
        <v>3101</v>
      </c>
      <c r="N352" s="223">
        <v>5111</v>
      </c>
      <c r="O352" s="224">
        <v>5864</v>
      </c>
      <c r="P352" s="223">
        <v>5670</v>
      </c>
      <c r="Q352" s="224">
        <v>5305</v>
      </c>
      <c r="R352" s="223">
        <v>1077</v>
      </c>
      <c r="S352" s="224">
        <v>933</v>
      </c>
      <c r="T352" s="223">
        <v>3011</v>
      </c>
      <c r="U352" s="224">
        <v>2853</v>
      </c>
      <c r="V352" s="223">
        <v>4088</v>
      </c>
      <c r="W352" s="224">
        <v>3786</v>
      </c>
      <c r="X352" s="223">
        <v>7874</v>
      </c>
      <c r="Y352" s="223">
        <v>2010</v>
      </c>
      <c r="Z352" s="224">
        <v>5864</v>
      </c>
    </row>
    <row r="353" spans="1:26">
      <c r="A353" s="216">
        <v>8</v>
      </c>
      <c r="B353" s="150">
        <v>2</v>
      </c>
      <c r="C353" s="150">
        <v>4</v>
      </c>
      <c r="D353" s="212">
        <v>766020</v>
      </c>
      <c r="E353" s="150" t="s">
        <v>126</v>
      </c>
      <c r="F353" s="222">
        <v>15923</v>
      </c>
      <c r="G353" s="223">
        <v>2225</v>
      </c>
      <c r="H353" s="223">
        <v>2326</v>
      </c>
      <c r="I353" s="223">
        <v>2899</v>
      </c>
      <c r="J353" s="223">
        <v>3016</v>
      </c>
      <c r="K353" s="223">
        <v>3109</v>
      </c>
      <c r="L353" s="224">
        <v>2348</v>
      </c>
      <c r="M353" s="223">
        <v>4551</v>
      </c>
      <c r="N353" s="223">
        <v>7450</v>
      </c>
      <c r="O353" s="224">
        <v>8473</v>
      </c>
      <c r="P353" s="223">
        <v>8228</v>
      </c>
      <c r="Q353" s="224">
        <v>7695</v>
      </c>
      <c r="R353" s="223">
        <v>1516</v>
      </c>
      <c r="S353" s="224">
        <v>1383</v>
      </c>
      <c r="T353" s="223">
        <v>4364</v>
      </c>
      <c r="U353" s="224">
        <v>4109</v>
      </c>
      <c r="V353" s="223">
        <v>5880</v>
      </c>
      <c r="W353" s="224">
        <v>5492</v>
      </c>
      <c r="X353" s="223">
        <v>11372</v>
      </c>
      <c r="Y353" s="223">
        <v>2899</v>
      </c>
      <c r="Z353" s="224">
        <v>8473</v>
      </c>
    </row>
    <row r="354" spans="1:26">
      <c r="A354" s="216">
        <v>8</v>
      </c>
      <c r="B354" s="150">
        <v>2</v>
      </c>
      <c r="C354" s="150">
        <v>4</v>
      </c>
      <c r="D354" s="212">
        <v>562012</v>
      </c>
      <c r="E354" s="150" t="s">
        <v>106</v>
      </c>
      <c r="F354" s="222">
        <v>14141</v>
      </c>
      <c r="G354" s="223">
        <v>2021</v>
      </c>
      <c r="H354" s="223">
        <v>2124</v>
      </c>
      <c r="I354" s="223">
        <v>2578</v>
      </c>
      <c r="J354" s="223">
        <v>2586</v>
      </c>
      <c r="K354" s="223">
        <v>2721</v>
      </c>
      <c r="L354" s="224">
        <v>2111</v>
      </c>
      <c r="M354" s="223">
        <v>4145</v>
      </c>
      <c r="N354" s="223">
        <v>6723</v>
      </c>
      <c r="O354" s="224">
        <v>7418</v>
      </c>
      <c r="P354" s="223">
        <v>7294</v>
      </c>
      <c r="Q354" s="224">
        <v>6847</v>
      </c>
      <c r="R354" s="223">
        <v>1359</v>
      </c>
      <c r="S354" s="224">
        <v>1219</v>
      </c>
      <c r="T354" s="223">
        <v>3810</v>
      </c>
      <c r="U354" s="224">
        <v>3608</v>
      </c>
      <c r="V354" s="223">
        <v>5169</v>
      </c>
      <c r="W354" s="224">
        <v>4827</v>
      </c>
      <c r="X354" s="223">
        <v>9996</v>
      </c>
      <c r="Y354" s="223">
        <v>2578</v>
      </c>
      <c r="Z354" s="224">
        <v>7418</v>
      </c>
    </row>
    <row r="355" spans="1:26">
      <c r="A355" s="216">
        <v>8</v>
      </c>
      <c r="B355" s="150">
        <v>2</v>
      </c>
      <c r="C355" s="150">
        <v>4</v>
      </c>
      <c r="D355" s="212">
        <v>758012</v>
      </c>
      <c r="E355" s="150" t="s">
        <v>123</v>
      </c>
      <c r="F355" s="222">
        <v>14040</v>
      </c>
      <c r="G355" s="223">
        <v>1953</v>
      </c>
      <c r="H355" s="223">
        <v>1983</v>
      </c>
      <c r="I355" s="223">
        <v>2711</v>
      </c>
      <c r="J355" s="223">
        <v>2652</v>
      </c>
      <c r="K355" s="223">
        <v>2689</v>
      </c>
      <c r="L355" s="224">
        <v>2052</v>
      </c>
      <c r="M355" s="223">
        <v>3936</v>
      </c>
      <c r="N355" s="223">
        <v>6647</v>
      </c>
      <c r="O355" s="224">
        <v>7393</v>
      </c>
      <c r="P355" s="223">
        <v>7255</v>
      </c>
      <c r="Q355" s="224">
        <v>6785</v>
      </c>
      <c r="R355" s="223">
        <v>1402</v>
      </c>
      <c r="S355" s="224">
        <v>1309</v>
      </c>
      <c r="T355" s="223">
        <v>3869</v>
      </c>
      <c r="U355" s="224">
        <v>3524</v>
      </c>
      <c r="V355" s="223">
        <v>5271</v>
      </c>
      <c r="W355" s="224">
        <v>4833</v>
      </c>
      <c r="X355" s="223">
        <v>10104</v>
      </c>
      <c r="Y355" s="223">
        <v>2711</v>
      </c>
      <c r="Z355" s="224">
        <v>7393</v>
      </c>
    </row>
    <row r="356" spans="1:26">
      <c r="A356" s="216">
        <v>8</v>
      </c>
      <c r="B356" s="150">
        <v>2</v>
      </c>
      <c r="C356" s="150">
        <v>4</v>
      </c>
      <c r="D356" s="212">
        <v>962024</v>
      </c>
      <c r="E356" s="150" t="s">
        <v>151</v>
      </c>
      <c r="F356" s="222">
        <v>17950</v>
      </c>
      <c r="G356" s="223">
        <v>2487</v>
      </c>
      <c r="H356" s="223">
        <v>2515</v>
      </c>
      <c r="I356" s="223">
        <v>3260</v>
      </c>
      <c r="J356" s="223">
        <v>3351</v>
      </c>
      <c r="K356" s="223">
        <v>3545</v>
      </c>
      <c r="L356" s="224">
        <v>2792</v>
      </c>
      <c r="M356" s="223">
        <v>5002</v>
      </c>
      <c r="N356" s="223">
        <v>8262</v>
      </c>
      <c r="O356" s="224">
        <v>9688</v>
      </c>
      <c r="P356" s="223">
        <v>9316</v>
      </c>
      <c r="Q356" s="224">
        <v>8634</v>
      </c>
      <c r="R356" s="223">
        <v>1728</v>
      </c>
      <c r="S356" s="224">
        <v>1532</v>
      </c>
      <c r="T356" s="223">
        <v>4996</v>
      </c>
      <c r="U356" s="224">
        <v>4692</v>
      </c>
      <c r="V356" s="223">
        <v>6724</v>
      </c>
      <c r="W356" s="224">
        <v>6224</v>
      </c>
      <c r="X356" s="223">
        <v>12948</v>
      </c>
      <c r="Y356" s="223">
        <v>3260</v>
      </c>
      <c r="Z356" s="224">
        <v>9688</v>
      </c>
    </row>
    <row r="357" spans="1:26">
      <c r="A357" s="216">
        <v>8</v>
      </c>
      <c r="B357" s="150">
        <v>2</v>
      </c>
      <c r="C357" s="150">
        <v>4</v>
      </c>
      <c r="D357" s="212">
        <v>362032</v>
      </c>
      <c r="E357" s="150" t="s">
        <v>68</v>
      </c>
      <c r="F357" s="222">
        <v>14211</v>
      </c>
      <c r="G357" s="223">
        <v>2027</v>
      </c>
      <c r="H357" s="223">
        <v>2215</v>
      </c>
      <c r="I357" s="223">
        <v>2709</v>
      </c>
      <c r="J357" s="223">
        <v>2611</v>
      </c>
      <c r="K357" s="223">
        <v>2620</v>
      </c>
      <c r="L357" s="224">
        <v>2029</v>
      </c>
      <c r="M357" s="223">
        <v>4242</v>
      </c>
      <c r="N357" s="223">
        <v>6951</v>
      </c>
      <c r="O357" s="224">
        <v>7260</v>
      </c>
      <c r="P357" s="223">
        <v>7309</v>
      </c>
      <c r="Q357" s="224">
        <v>6902</v>
      </c>
      <c r="R357" s="223">
        <v>1410</v>
      </c>
      <c r="S357" s="224">
        <v>1299</v>
      </c>
      <c r="T357" s="223">
        <v>3720</v>
      </c>
      <c r="U357" s="224">
        <v>3540</v>
      </c>
      <c r="V357" s="223">
        <v>5130</v>
      </c>
      <c r="W357" s="224">
        <v>4839</v>
      </c>
      <c r="X357" s="223">
        <v>9969</v>
      </c>
      <c r="Y357" s="223">
        <v>2709</v>
      </c>
      <c r="Z357" s="224">
        <v>7260</v>
      </c>
    </row>
    <row r="358" spans="1:26">
      <c r="A358" s="216">
        <v>8</v>
      </c>
      <c r="B358" s="150">
        <v>2</v>
      </c>
      <c r="C358" s="150">
        <v>4</v>
      </c>
      <c r="D358" s="212">
        <v>962032</v>
      </c>
      <c r="E358" s="150" t="s">
        <v>152</v>
      </c>
      <c r="F358" s="222">
        <v>14088</v>
      </c>
      <c r="G358" s="223">
        <v>2088</v>
      </c>
      <c r="H358" s="223">
        <v>2096</v>
      </c>
      <c r="I358" s="223">
        <v>2592</v>
      </c>
      <c r="J358" s="223">
        <v>2581</v>
      </c>
      <c r="K358" s="223">
        <v>2702</v>
      </c>
      <c r="L358" s="224">
        <v>2029</v>
      </c>
      <c r="M358" s="223">
        <v>4184</v>
      </c>
      <c r="N358" s="223">
        <v>6776</v>
      </c>
      <c r="O358" s="224">
        <v>7312</v>
      </c>
      <c r="P358" s="223">
        <v>7265</v>
      </c>
      <c r="Q358" s="224">
        <v>6823</v>
      </c>
      <c r="R358" s="223">
        <v>1341</v>
      </c>
      <c r="S358" s="224">
        <v>1251</v>
      </c>
      <c r="T358" s="223">
        <v>3742</v>
      </c>
      <c r="U358" s="224">
        <v>3570</v>
      </c>
      <c r="V358" s="223">
        <v>5083</v>
      </c>
      <c r="W358" s="224">
        <v>4821</v>
      </c>
      <c r="X358" s="223">
        <v>9904</v>
      </c>
      <c r="Y358" s="223">
        <v>2592</v>
      </c>
      <c r="Z358" s="224">
        <v>7312</v>
      </c>
    </row>
    <row r="359" spans="1:26">
      <c r="A359" s="216">
        <v>8</v>
      </c>
      <c r="B359" s="150">
        <v>2</v>
      </c>
      <c r="C359" s="150">
        <v>4</v>
      </c>
      <c r="D359" s="212">
        <v>170024</v>
      </c>
      <c r="E359" s="150" t="s">
        <v>50</v>
      </c>
      <c r="F359" s="222">
        <v>19711</v>
      </c>
      <c r="G359" s="223">
        <v>2800</v>
      </c>
      <c r="H359" s="223">
        <v>3052</v>
      </c>
      <c r="I359" s="223">
        <v>3752</v>
      </c>
      <c r="J359" s="223">
        <v>3652</v>
      </c>
      <c r="K359" s="223">
        <v>3721</v>
      </c>
      <c r="L359" s="224">
        <v>2734</v>
      </c>
      <c r="M359" s="223">
        <v>5852</v>
      </c>
      <c r="N359" s="223">
        <v>9604</v>
      </c>
      <c r="O359" s="224">
        <v>10107</v>
      </c>
      <c r="P359" s="223">
        <v>10253</v>
      </c>
      <c r="Q359" s="224">
        <v>9458</v>
      </c>
      <c r="R359" s="223">
        <v>1902</v>
      </c>
      <c r="S359" s="224">
        <v>1850</v>
      </c>
      <c r="T359" s="223">
        <v>5317</v>
      </c>
      <c r="U359" s="224">
        <v>4790</v>
      </c>
      <c r="V359" s="223">
        <v>7219</v>
      </c>
      <c r="W359" s="224">
        <v>6640</v>
      </c>
      <c r="X359" s="223">
        <v>13859</v>
      </c>
      <c r="Y359" s="223">
        <v>3752</v>
      </c>
      <c r="Z359" s="224">
        <v>10107</v>
      </c>
    </row>
    <row r="360" spans="1:26">
      <c r="A360" s="216">
        <v>8</v>
      </c>
      <c r="B360" s="150">
        <v>2</v>
      </c>
      <c r="C360" s="150">
        <v>4</v>
      </c>
      <c r="D360" s="212">
        <v>162024</v>
      </c>
      <c r="E360" s="150" t="s">
        <v>44</v>
      </c>
      <c r="F360" s="222">
        <v>32347</v>
      </c>
      <c r="G360" s="223">
        <v>4620</v>
      </c>
      <c r="H360" s="223">
        <v>4889</v>
      </c>
      <c r="I360" s="223">
        <v>6052</v>
      </c>
      <c r="J360" s="223">
        <v>6031</v>
      </c>
      <c r="K360" s="223">
        <v>6113</v>
      </c>
      <c r="L360" s="224">
        <v>4642</v>
      </c>
      <c r="M360" s="223">
        <v>9509</v>
      </c>
      <c r="N360" s="223">
        <v>15561</v>
      </c>
      <c r="O360" s="224">
        <v>16786</v>
      </c>
      <c r="P360" s="223">
        <v>16646</v>
      </c>
      <c r="Q360" s="224">
        <v>15701</v>
      </c>
      <c r="R360" s="223">
        <v>3133</v>
      </c>
      <c r="S360" s="224">
        <v>2919</v>
      </c>
      <c r="T360" s="223">
        <v>8682</v>
      </c>
      <c r="U360" s="224">
        <v>8104</v>
      </c>
      <c r="V360" s="223">
        <v>11815</v>
      </c>
      <c r="W360" s="224">
        <v>11023</v>
      </c>
      <c r="X360" s="223">
        <v>22838</v>
      </c>
      <c r="Y360" s="223">
        <v>6052</v>
      </c>
      <c r="Z360" s="224">
        <v>16786</v>
      </c>
    </row>
    <row r="361" spans="1:26">
      <c r="A361" s="216">
        <v>8</v>
      </c>
      <c r="B361" s="150">
        <v>2</v>
      </c>
      <c r="C361" s="150">
        <v>4</v>
      </c>
      <c r="D361" s="212">
        <v>774032</v>
      </c>
      <c r="E361" s="150" t="s">
        <v>132</v>
      </c>
      <c r="F361" s="222">
        <v>31310</v>
      </c>
      <c r="G361" s="223">
        <v>4508</v>
      </c>
      <c r="H361" s="223">
        <v>4386</v>
      </c>
      <c r="I361" s="223">
        <v>5755</v>
      </c>
      <c r="J361" s="223">
        <v>5457</v>
      </c>
      <c r="K361" s="223">
        <v>5501</v>
      </c>
      <c r="L361" s="224">
        <v>5703</v>
      </c>
      <c r="M361" s="223">
        <v>8894</v>
      </c>
      <c r="N361" s="223">
        <v>14649</v>
      </c>
      <c r="O361" s="224">
        <v>16661</v>
      </c>
      <c r="P361" s="223">
        <v>16045</v>
      </c>
      <c r="Q361" s="224">
        <v>15265</v>
      </c>
      <c r="R361" s="223">
        <v>2889</v>
      </c>
      <c r="S361" s="224">
        <v>2866</v>
      </c>
      <c r="T361" s="223">
        <v>8545</v>
      </c>
      <c r="U361" s="224">
        <v>8116</v>
      </c>
      <c r="V361" s="223">
        <v>11434</v>
      </c>
      <c r="W361" s="224">
        <v>10982</v>
      </c>
      <c r="X361" s="223">
        <v>22416</v>
      </c>
      <c r="Y361" s="223">
        <v>5755</v>
      </c>
      <c r="Z361" s="224">
        <v>16661</v>
      </c>
    </row>
    <row r="362" spans="1:26">
      <c r="A362" s="216">
        <v>8</v>
      </c>
      <c r="B362" s="150">
        <v>2</v>
      </c>
      <c r="C362" s="150">
        <v>4</v>
      </c>
      <c r="D362" s="212">
        <v>970040</v>
      </c>
      <c r="E362" s="150" t="s">
        <v>156</v>
      </c>
      <c r="F362" s="222">
        <v>19881</v>
      </c>
      <c r="G362" s="223">
        <v>3075</v>
      </c>
      <c r="H362" s="223">
        <v>2944</v>
      </c>
      <c r="I362" s="223">
        <v>3611</v>
      </c>
      <c r="J362" s="223">
        <v>3569</v>
      </c>
      <c r="K362" s="223">
        <v>3355</v>
      </c>
      <c r="L362" s="224">
        <v>3327</v>
      </c>
      <c r="M362" s="223">
        <v>6019</v>
      </c>
      <c r="N362" s="223">
        <v>9630</v>
      </c>
      <c r="O362" s="224">
        <v>10251</v>
      </c>
      <c r="P362" s="223">
        <v>10129</v>
      </c>
      <c r="Q362" s="224">
        <v>9752</v>
      </c>
      <c r="R362" s="223">
        <v>1838</v>
      </c>
      <c r="S362" s="224">
        <v>1773</v>
      </c>
      <c r="T362" s="223">
        <v>5170</v>
      </c>
      <c r="U362" s="224">
        <v>5081</v>
      </c>
      <c r="V362" s="223">
        <v>7008</v>
      </c>
      <c r="W362" s="224">
        <v>6854</v>
      </c>
      <c r="X362" s="223">
        <v>13862</v>
      </c>
      <c r="Y362" s="223">
        <v>3611</v>
      </c>
      <c r="Z362" s="224">
        <v>10251</v>
      </c>
    </row>
    <row r="363" spans="1:26">
      <c r="A363" s="216">
        <v>8</v>
      </c>
      <c r="B363" s="150">
        <v>2</v>
      </c>
      <c r="C363" s="150">
        <v>4</v>
      </c>
      <c r="D363" s="212">
        <v>382068</v>
      </c>
      <c r="E363" s="150" t="s">
        <v>94</v>
      </c>
      <c r="F363" s="222">
        <v>15617</v>
      </c>
      <c r="G363" s="223">
        <v>2245</v>
      </c>
      <c r="H363" s="223">
        <v>2315</v>
      </c>
      <c r="I363" s="223">
        <v>2917</v>
      </c>
      <c r="J363" s="223">
        <v>3001</v>
      </c>
      <c r="K363" s="223">
        <v>2935</v>
      </c>
      <c r="L363" s="224">
        <v>2204</v>
      </c>
      <c r="M363" s="223">
        <v>4560</v>
      </c>
      <c r="N363" s="223">
        <v>7477</v>
      </c>
      <c r="O363" s="224">
        <v>8140</v>
      </c>
      <c r="P363" s="223">
        <v>8127</v>
      </c>
      <c r="Q363" s="224">
        <v>7490</v>
      </c>
      <c r="R363" s="223">
        <v>1487</v>
      </c>
      <c r="S363" s="224">
        <v>1430</v>
      </c>
      <c r="T363" s="223">
        <v>4257</v>
      </c>
      <c r="U363" s="224">
        <v>3883</v>
      </c>
      <c r="V363" s="223">
        <v>5744</v>
      </c>
      <c r="W363" s="224">
        <v>5313</v>
      </c>
      <c r="X363" s="223">
        <v>11057</v>
      </c>
      <c r="Y363" s="223">
        <v>2917</v>
      </c>
      <c r="Z363" s="224">
        <v>8140</v>
      </c>
    </row>
    <row r="364" spans="1:26">
      <c r="A364" s="216">
        <v>8</v>
      </c>
      <c r="B364" s="150">
        <v>2</v>
      </c>
      <c r="C364" s="150">
        <v>4</v>
      </c>
      <c r="D364" s="212">
        <v>978036</v>
      </c>
      <c r="E364" s="150" t="s">
        <v>165</v>
      </c>
      <c r="F364" s="222">
        <v>11369</v>
      </c>
      <c r="G364" s="223">
        <v>1612</v>
      </c>
      <c r="H364" s="223">
        <v>1733</v>
      </c>
      <c r="I364" s="223">
        <v>2172</v>
      </c>
      <c r="J364" s="223">
        <v>2065</v>
      </c>
      <c r="K364" s="223">
        <v>2191</v>
      </c>
      <c r="L364" s="224">
        <v>1596</v>
      </c>
      <c r="M364" s="223">
        <v>3345</v>
      </c>
      <c r="N364" s="223">
        <v>5517</v>
      </c>
      <c r="O364" s="224">
        <v>5852</v>
      </c>
      <c r="P364" s="223">
        <v>5773</v>
      </c>
      <c r="Q364" s="224">
        <v>5596</v>
      </c>
      <c r="R364" s="223">
        <v>1122</v>
      </c>
      <c r="S364" s="224">
        <v>1050</v>
      </c>
      <c r="T364" s="223">
        <v>2957</v>
      </c>
      <c r="U364" s="224">
        <v>2895</v>
      </c>
      <c r="V364" s="223">
        <v>4079</v>
      </c>
      <c r="W364" s="224">
        <v>3945</v>
      </c>
      <c r="X364" s="223">
        <v>8024</v>
      </c>
      <c r="Y364" s="223">
        <v>2172</v>
      </c>
      <c r="Z364" s="224">
        <v>5852</v>
      </c>
    </row>
    <row r="365" spans="1:26">
      <c r="A365" s="216">
        <v>8</v>
      </c>
      <c r="B365" s="150">
        <v>2</v>
      </c>
      <c r="C365" s="150">
        <v>4</v>
      </c>
      <c r="D365" s="212">
        <v>166032</v>
      </c>
      <c r="E365" s="150" t="s">
        <v>46</v>
      </c>
      <c r="F365" s="222">
        <v>15211</v>
      </c>
      <c r="G365" s="223">
        <v>2157</v>
      </c>
      <c r="H365" s="223">
        <v>2250</v>
      </c>
      <c r="I365" s="223">
        <v>2873</v>
      </c>
      <c r="J365" s="223">
        <v>2828</v>
      </c>
      <c r="K365" s="223">
        <v>2791</v>
      </c>
      <c r="L365" s="224">
        <v>2312</v>
      </c>
      <c r="M365" s="223">
        <v>4407</v>
      </c>
      <c r="N365" s="223">
        <v>7280</v>
      </c>
      <c r="O365" s="224">
        <v>7931</v>
      </c>
      <c r="P365" s="223">
        <v>7687</v>
      </c>
      <c r="Q365" s="224">
        <v>7524</v>
      </c>
      <c r="R365" s="223">
        <v>1450</v>
      </c>
      <c r="S365" s="224">
        <v>1423</v>
      </c>
      <c r="T365" s="223">
        <v>3954</v>
      </c>
      <c r="U365" s="224">
        <v>3977</v>
      </c>
      <c r="V365" s="223">
        <v>5404</v>
      </c>
      <c r="W365" s="224">
        <v>5400</v>
      </c>
      <c r="X365" s="223">
        <v>10804</v>
      </c>
      <c r="Y365" s="223">
        <v>2873</v>
      </c>
      <c r="Z365" s="224">
        <v>7931</v>
      </c>
    </row>
    <row r="366" spans="1:26">
      <c r="A366" s="216">
        <v>8</v>
      </c>
      <c r="B366" s="150">
        <v>2</v>
      </c>
      <c r="C366" s="150">
        <v>4</v>
      </c>
      <c r="D366" s="212">
        <v>170048</v>
      </c>
      <c r="E366" s="150" t="s">
        <v>53</v>
      </c>
      <c r="F366" s="222">
        <v>11849</v>
      </c>
      <c r="G366" s="223">
        <v>1631</v>
      </c>
      <c r="H366" s="223">
        <v>1679</v>
      </c>
      <c r="I366" s="223">
        <v>2236</v>
      </c>
      <c r="J366" s="223">
        <v>2278</v>
      </c>
      <c r="K366" s="223">
        <v>2269</v>
      </c>
      <c r="L366" s="224">
        <v>1756</v>
      </c>
      <c r="M366" s="223">
        <v>3310</v>
      </c>
      <c r="N366" s="223">
        <v>5546</v>
      </c>
      <c r="O366" s="224">
        <v>6303</v>
      </c>
      <c r="P366" s="223">
        <v>6129</v>
      </c>
      <c r="Q366" s="224">
        <v>5720</v>
      </c>
      <c r="R366" s="223">
        <v>1129</v>
      </c>
      <c r="S366" s="224">
        <v>1107</v>
      </c>
      <c r="T366" s="223">
        <v>3284</v>
      </c>
      <c r="U366" s="224">
        <v>3019</v>
      </c>
      <c r="V366" s="223">
        <v>4413</v>
      </c>
      <c r="W366" s="224">
        <v>4126</v>
      </c>
      <c r="X366" s="223">
        <v>8539</v>
      </c>
      <c r="Y366" s="223">
        <v>2236</v>
      </c>
      <c r="Z366" s="224">
        <v>6303</v>
      </c>
    </row>
    <row r="367" spans="1:26">
      <c r="A367" s="216">
        <v>8</v>
      </c>
      <c r="B367" s="150">
        <v>2</v>
      </c>
      <c r="C367" s="150">
        <v>4</v>
      </c>
      <c r="D367" s="212">
        <v>954036</v>
      </c>
      <c r="E367" s="150" t="s">
        <v>145</v>
      </c>
      <c r="F367" s="222">
        <v>17383</v>
      </c>
      <c r="G367" s="223">
        <v>2550</v>
      </c>
      <c r="H367" s="223">
        <v>2609</v>
      </c>
      <c r="I367" s="223">
        <v>3330</v>
      </c>
      <c r="J367" s="223">
        <v>3131</v>
      </c>
      <c r="K367" s="223">
        <v>3246</v>
      </c>
      <c r="L367" s="224">
        <v>2517</v>
      </c>
      <c r="M367" s="223">
        <v>5159</v>
      </c>
      <c r="N367" s="223">
        <v>8489</v>
      </c>
      <c r="O367" s="224">
        <v>8894</v>
      </c>
      <c r="P367" s="223">
        <v>8865</v>
      </c>
      <c r="Q367" s="224">
        <v>8518</v>
      </c>
      <c r="R367" s="223">
        <v>1695</v>
      </c>
      <c r="S367" s="224">
        <v>1635</v>
      </c>
      <c r="T367" s="223">
        <v>4463</v>
      </c>
      <c r="U367" s="224">
        <v>4431</v>
      </c>
      <c r="V367" s="223">
        <v>6158</v>
      </c>
      <c r="W367" s="224">
        <v>6066</v>
      </c>
      <c r="X367" s="223">
        <v>12224</v>
      </c>
      <c r="Y367" s="223">
        <v>3330</v>
      </c>
      <c r="Z367" s="224">
        <v>8894</v>
      </c>
    </row>
    <row r="368" spans="1:26">
      <c r="A368" s="280"/>
      <c r="B368" s="281"/>
      <c r="C368" s="281"/>
      <c r="D368" s="281"/>
      <c r="E368" s="36" t="s">
        <v>215</v>
      </c>
      <c r="F368" s="283">
        <v>287325</v>
      </c>
      <c r="G368" s="286">
        <v>41069</v>
      </c>
      <c r="H368" s="37">
        <v>42329</v>
      </c>
      <c r="I368" s="37">
        <v>53504</v>
      </c>
      <c r="J368" s="37">
        <v>52976</v>
      </c>
      <c r="K368" s="37">
        <v>53924</v>
      </c>
      <c r="L368" s="283">
        <v>43523</v>
      </c>
      <c r="M368" s="286">
        <v>83398</v>
      </c>
      <c r="N368" s="37">
        <v>136902</v>
      </c>
      <c r="O368" s="283">
        <v>150423</v>
      </c>
      <c r="P368" s="286">
        <v>147808</v>
      </c>
      <c r="Q368" s="283">
        <v>139517</v>
      </c>
      <c r="R368" s="286">
        <v>27552</v>
      </c>
      <c r="S368" s="283">
        <v>25952</v>
      </c>
      <c r="T368" s="286">
        <v>77238</v>
      </c>
      <c r="U368" s="283">
        <v>73185</v>
      </c>
      <c r="V368" s="286">
        <v>104790</v>
      </c>
      <c r="W368" s="283">
        <v>99137</v>
      </c>
      <c r="X368" s="286">
        <v>203927</v>
      </c>
      <c r="Y368" s="285">
        <v>53504</v>
      </c>
      <c r="Z368" s="37">
        <v>150423</v>
      </c>
    </row>
    <row r="369" spans="1:26">
      <c r="A369" s="216">
        <v>9</v>
      </c>
      <c r="B369" s="150">
        <v>3</v>
      </c>
      <c r="C369" s="150">
        <v>4</v>
      </c>
      <c r="D369" s="212">
        <v>958004</v>
      </c>
      <c r="E369" s="150" t="s">
        <v>146</v>
      </c>
      <c r="F369" s="222">
        <v>14305</v>
      </c>
      <c r="G369" s="223">
        <v>2048</v>
      </c>
      <c r="H369" s="223">
        <v>2131</v>
      </c>
      <c r="I369" s="223">
        <v>2645</v>
      </c>
      <c r="J369" s="223">
        <v>2592</v>
      </c>
      <c r="K369" s="223">
        <v>2781</v>
      </c>
      <c r="L369" s="224">
        <v>2108</v>
      </c>
      <c r="M369" s="223">
        <v>4179</v>
      </c>
      <c r="N369" s="223">
        <v>6824</v>
      </c>
      <c r="O369" s="224">
        <v>7481</v>
      </c>
      <c r="P369" s="223">
        <v>7368</v>
      </c>
      <c r="Q369" s="224">
        <v>6937</v>
      </c>
      <c r="R369" s="223">
        <v>1399</v>
      </c>
      <c r="S369" s="224">
        <v>1246</v>
      </c>
      <c r="T369" s="223">
        <v>3883</v>
      </c>
      <c r="U369" s="224">
        <v>3598</v>
      </c>
      <c r="V369" s="223">
        <v>5282</v>
      </c>
      <c r="W369" s="224">
        <v>4844</v>
      </c>
      <c r="X369" s="223">
        <v>10126</v>
      </c>
      <c r="Y369" s="223">
        <v>2645</v>
      </c>
      <c r="Z369" s="224">
        <v>7481</v>
      </c>
    </row>
    <row r="370" spans="1:26">
      <c r="A370" s="216">
        <v>9</v>
      </c>
      <c r="B370" s="150">
        <v>3</v>
      </c>
      <c r="C370" s="150">
        <v>4</v>
      </c>
      <c r="D370" s="212">
        <v>378004</v>
      </c>
      <c r="E370" s="150" t="s">
        <v>79</v>
      </c>
      <c r="F370" s="222">
        <v>21736</v>
      </c>
      <c r="G370" s="223">
        <v>2971</v>
      </c>
      <c r="H370" s="223">
        <v>3059</v>
      </c>
      <c r="I370" s="223">
        <v>4112</v>
      </c>
      <c r="J370" s="223">
        <v>4093</v>
      </c>
      <c r="K370" s="223">
        <v>4312</v>
      </c>
      <c r="L370" s="224">
        <v>3189</v>
      </c>
      <c r="M370" s="223">
        <v>6030</v>
      </c>
      <c r="N370" s="223">
        <v>10142</v>
      </c>
      <c r="O370" s="224">
        <v>11594</v>
      </c>
      <c r="P370" s="223">
        <v>11242</v>
      </c>
      <c r="Q370" s="224">
        <v>10494</v>
      </c>
      <c r="R370" s="223">
        <v>2107</v>
      </c>
      <c r="S370" s="224">
        <v>2005</v>
      </c>
      <c r="T370" s="223">
        <v>6091</v>
      </c>
      <c r="U370" s="224">
        <v>5503</v>
      </c>
      <c r="V370" s="223">
        <v>8198</v>
      </c>
      <c r="W370" s="224">
        <v>7508</v>
      </c>
      <c r="X370" s="223">
        <v>15706</v>
      </c>
      <c r="Y370" s="223">
        <v>4112</v>
      </c>
      <c r="Z370" s="224">
        <v>11594</v>
      </c>
    </row>
    <row r="371" spans="1:26">
      <c r="A371" s="216">
        <v>9</v>
      </c>
      <c r="B371" s="150">
        <v>3</v>
      </c>
      <c r="C371" s="150">
        <v>4</v>
      </c>
      <c r="D371" s="212">
        <v>554008</v>
      </c>
      <c r="E371" s="150" t="s">
        <v>99</v>
      </c>
      <c r="F371" s="222">
        <v>14509</v>
      </c>
      <c r="G371" s="223">
        <v>2162</v>
      </c>
      <c r="H371" s="223">
        <v>2076</v>
      </c>
      <c r="I371" s="223">
        <v>2668</v>
      </c>
      <c r="J371" s="223">
        <v>2704</v>
      </c>
      <c r="K371" s="223">
        <v>2788</v>
      </c>
      <c r="L371" s="224">
        <v>2111</v>
      </c>
      <c r="M371" s="223">
        <v>4238</v>
      </c>
      <c r="N371" s="223">
        <v>6906</v>
      </c>
      <c r="O371" s="224">
        <v>7603</v>
      </c>
      <c r="P371" s="223">
        <v>7474</v>
      </c>
      <c r="Q371" s="224">
        <v>7035</v>
      </c>
      <c r="R371" s="223">
        <v>1388</v>
      </c>
      <c r="S371" s="224">
        <v>1280</v>
      </c>
      <c r="T371" s="223">
        <v>3930</v>
      </c>
      <c r="U371" s="224">
        <v>3673</v>
      </c>
      <c r="V371" s="223">
        <v>5318</v>
      </c>
      <c r="W371" s="224">
        <v>4953</v>
      </c>
      <c r="X371" s="223">
        <v>10271</v>
      </c>
      <c r="Y371" s="223">
        <v>2668</v>
      </c>
      <c r="Z371" s="224">
        <v>7603</v>
      </c>
    </row>
    <row r="372" spans="1:26">
      <c r="A372" s="216">
        <v>9</v>
      </c>
      <c r="B372" s="150">
        <v>3</v>
      </c>
      <c r="C372" s="150">
        <v>4</v>
      </c>
      <c r="D372" s="212">
        <v>170008</v>
      </c>
      <c r="E372" s="150" t="s">
        <v>48</v>
      </c>
      <c r="F372" s="222">
        <v>12101</v>
      </c>
      <c r="G372" s="223">
        <v>1761</v>
      </c>
      <c r="H372" s="223">
        <v>1808</v>
      </c>
      <c r="I372" s="223">
        <v>2299</v>
      </c>
      <c r="J372" s="223">
        <v>2239</v>
      </c>
      <c r="K372" s="223">
        <v>2275</v>
      </c>
      <c r="L372" s="224">
        <v>1719</v>
      </c>
      <c r="M372" s="223">
        <v>3569</v>
      </c>
      <c r="N372" s="223">
        <v>5868</v>
      </c>
      <c r="O372" s="224">
        <v>6233</v>
      </c>
      <c r="P372" s="223">
        <v>6275</v>
      </c>
      <c r="Q372" s="224">
        <v>5826</v>
      </c>
      <c r="R372" s="223">
        <v>1164</v>
      </c>
      <c r="S372" s="224">
        <v>1135</v>
      </c>
      <c r="T372" s="223">
        <v>3248</v>
      </c>
      <c r="U372" s="224">
        <v>2985</v>
      </c>
      <c r="V372" s="223">
        <v>4412</v>
      </c>
      <c r="W372" s="224">
        <v>4120</v>
      </c>
      <c r="X372" s="223">
        <v>8532</v>
      </c>
      <c r="Y372" s="223">
        <v>2299</v>
      </c>
      <c r="Z372" s="224">
        <v>6233</v>
      </c>
    </row>
    <row r="373" spans="1:26">
      <c r="A373" s="216">
        <v>9</v>
      </c>
      <c r="B373" s="150">
        <v>3</v>
      </c>
      <c r="C373" s="150">
        <v>4</v>
      </c>
      <c r="D373" s="212">
        <v>162004</v>
      </c>
      <c r="E373" s="150" t="s">
        <v>40</v>
      </c>
      <c r="F373" s="222">
        <v>12476</v>
      </c>
      <c r="G373" s="223">
        <v>1770</v>
      </c>
      <c r="H373" s="223">
        <v>1798</v>
      </c>
      <c r="I373" s="223">
        <v>2370</v>
      </c>
      <c r="J373" s="223">
        <v>2317</v>
      </c>
      <c r="K373" s="223">
        <v>2360</v>
      </c>
      <c r="L373" s="224">
        <v>1861</v>
      </c>
      <c r="M373" s="223">
        <v>3568</v>
      </c>
      <c r="N373" s="223">
        <v>5938</v>
      </c>
      <c r="O373" s="224">
        <v>6538</v>
      </c>
      <c r="P373" s="223">
        <v>6522</v>
      </c>
      <c r="Q373" s="224">
        <v>5954</v>
      </c>
      <c r="R373" s="223">
        <v>1264</v>
      </c>
      <c r="S373" s="224">
        <v>1106</v>
      </c>
      <c r="T373" s="223">
        <v>3427</v>
      </c>
      <c r="U373" s="224">
        <v>3111</v>
      </c>
      <c r="V373" s="223">
        <v>4691</v>
      </c>
      <c r="W373" s="224">
        <v>4217</v>
      </c>
      <c r="X373" s="223">
        <v>8908</v>
      </c>
      <c r="Y373" s="223">
        <v>2370</v>
      </c>
      <c r="Z373" s="224">
        <v>6538</v>
      </c>
    </row>
    <row r="374" spans="1:26">
      <c r="A374" s="216">
        <v>9</v>
      </c>
      <c r="B374" s="150">
        <v>3</v>
      </c>
      <c r="C374" s="150">
        <v>4</v>
      </c>
      <c r="D374" s="212">
        <v>362024</v>
      </c>
      <c r="E374" s="150" t="s">
        <v>66</v>
      </c>
      <c r="F374" s="222">
        <v>10359</v>
      </c>
      <c r="G374" s="223">
        <v>1568</v>
      </c>
      <c r="H374" s="223">
        <v>1549</v>
      </c>
      <c r="I374" s="223">
        <v>1947</v>
      </c>
      <c r="J374" s="223">
        <v>1982</v>
      </c>
      <c r="K374" s="223">
        <v>1910</v>
      </c>
      <c r="L374" s="224">
        <v>1403</v>
      </c>
      <c r="M374" s="223">
        <v>3117</v>
      </c>
      <c r="N374" s="223">
        <v>5064</v>
      </c>
      <c r="O374" s="224">
        <v>5295</v>
      </c>
      <c r="P374" s="223">
        <v>5370</v>
      </c>
      <c r="Q374" s="224">
        <v>4989</v>
      </c>
      <c r="R374" s="223">
        <v>1032</v>
      </c>
      <c r="S374" s="224">
        <v>915</v>
      </c>
      <c r="T374" s="223">
        <v>2749</v>
      </c>
      <c r="U374" s="224">
        <v>2546</v>
      </c>
      <c r="V374" s="223">
        <v>3781</v>
      </c>
      <c r="W374" s="224">
        <v>3461</v>
      </c>
      <c r="X374" s="223">
        <v>7242</v>
      </c>
      <c r="Y374" s="223">
        <v>1947</v>
      </c>
      <c r="Z374" s="224">
        <v>5295</v>
      </c>
    </row>
    <row r="375" spans="1:26">
      <c r="A375" s="216">
        <v>9</v>
      </c>
      <c r="B375" s="150">
        <v>3</v>
      </c>
      <c r="C375" s="150">
        <v>4</v>
      </c>
      <c r="D375" s="212">
        <v>162008</v>
      </c>
      <c r="E375" s="150" t="s">
        <v>41</v>
      </c>
      <c r="F375" s="222">
        <v>13125</v>
      </c>
      <c r="G375" s="223">
        <v>1918</v>
      </c>
      <c r="H375" s="223">
        <v>1992</v>
      </c>
      <c r="I375" s="223">
        <v>2515</v>
      </c>
      <c r="J375" s="223">
        <v>2461</v>
      </c>
      <c r="K375" s="223">
        <v>2403</v>
      </c>
      <c r="L375" s="224">
        <v>1836</v>
      </c>
      <c r="M375" s="223">
        <v>3910</v>
      </c>
      <c r="N375" s="223">
        <v>6425</v>
      </c>
      <c r="O375" s="224">
        <v>6700</v>
      </c>
      <c r="P375" s="223">
        <v>6784</v>
      </c>
      <c r="Q375" s="224">
        <v>6341</v>
      </c>
      <c r="R375" s="223">
        <v>1249</v>
      </c>
      <c r="S375" s="224">
        <v>1266</v>
      </c>
      <c r="T375" s="223">
        <v>3537</v>
      </c>
      <c r="U375" s="224">
        <v>3163</v>
      </c>
      <c r="V375" s="223">
        <v>4786</v>
      </c>
      <c r="W375" s="224">
        <v>4429</v>
      </c>
      <c r="X375" s="223">
        <v>9215</v>
      </c>
      <c r="Y375" s="223">
        <v>2515</v>
      </c>
      <c r="Z375" s="224">
        <v>6700</v>
      </c>
    </row>
    <row r="376" spans="1:26">
      <c r="A376" s="216">
        <v>9</v>
      </c>
      <c r="B376" s="150">
        <v>3</v>
      </c>
      <c r="C376" s="150">
        <v>4</v>
      </c>
      <c r="D376" s="212">
        <v>754008</v>
      </c>
      <c r="E376" s="150" t="s">
        <v>121</v>
      </c>
      <c r="F376" s="222">
        <v>21421</v>
      </c>
      <c r="G376" s="223">
        <v>3201</v>
      </c>
      <c r="H376" s="223">
        <v>3212</v>
      </c>
      <c r="I376" s="223">
        <v>4083</v>
      </c>
      <c r="J376" s="223">
        <v>3875</v>
      </c>
      <c r="K376" s="223">
        <v>3924</v>
      </c>
      <c r="L376" s="224">
        <v>3126</v>
      </c>
      <c r="M376" s="223">
        <v>6413</v>
      </c>
      <c r="N376" s="223">
        <v>10496</v>
      </c>
      <c r="O376" s="224">
        <v>10925</v>
      </c>
      <c r="P376" s="223">
        <v>11036</v>
      </c>
      <c r="Q376" s="224">
        <v>10385</v>
      </c>
      <c r="R376" s="223">
        <v>2112</v>
      </c>
      <c r="S376" s="224">
        <v>1971</v>
      </c>
      <c r="T376" s="223">
        <v>5636</v>
      </c>
      <c r="U376" s="224">
        <v>5289</v>
      </c>
      <c r="V376" s="223">
        <v>7748</v>
      </c>
      <c r="W376" s="224">
        <v>7260</v>
      </c>
      <c r="X376" s="223">
        <v>15008</v>
      </c>
      <c r="Y376" s="223">
        <v>4083</v>
      </c>
      <c r="Z376" s="224">
        <v>10925</v>
      </c>
    </row>
    <row r="377" spans="1:26">
      <c r="A377" s="216">
        <v>9</v>
      </c>
      <c r="B377" s="150">
        <v>3</v>
      </c>
      <c r="C377" s="150">
        <v>4</v>
      </c>
      <c r="D377" s="212">
        <v>954016</v>
      </c>
      <c r="E377" s="150" t="s">
        <v>140</v>
      </c>
      <c r="F377" s="222">
        <v>9597</v>
      </c>
      <c r="G377" s="223">
        <v>1365</v>
      </c>
      <c r="H377" s="223">
        <v>1454</v>
      </c>
      <c r="I377" s="223">
        <v>1883</v>
      </c>
      <c r="J377" s="223">
        <v>1767</v>
      </c>
      <c r="K377" s="223">
        <v>1800</v>
      </c>
      <c r="L377" s="224">
        <v>1328</v>
      </c>
      <c r="M377" s="223">
        <v>2819</v>
      </c>
      <c r="N377" s="223">
        <v>4702</v>
      </c>
      <c r="O377" s="224">
        <v>4895</v>
      </c>
      <c r="P377" s="223">
        <v>5005</v>
      </c>
      <c r="Q377" s="224">
        <v>4592</v>
      </c>
      <c r="R377" s="223">
        <v>999</v>
      </c>
      <c r="S377" s="224">
        <v>884</v>
      </c>
      <c r="T377" s="223">
        <v>2531</v>
      </c>
      <c r="U377" s="224">
        <v>2364</v>
      </c>
      <c r="V377" s="223">
        <v>3530</v>
      </c>
      <c r="W377" s="224">
        <v>3248</v>
      </c>
      <c r="X377" s="223">
        <v>6778</v>
      </c>
      <c r="Y377" s="223">
        <v>1883</v>
      </c>
      <c r="Z377" s="224">
        <v>4895</v>
      </c>
    </row>
    <row r="378" spans="1:26">
      <c r="A378" s="216">
        <v>9</v>
      </c>
      <c r="B378" s="150">
        <v>3</v>
      </c>
      <c r="C378" s="150">
        <v>4</v>
      </c>
      <c r="D378" s="212">
        <v>158016</v>
      </c>
      <c r="E378" s="150" t="s">
        <v>33</v>
      </c>
      <c r="F378" s="222">
        <v>9841</v>
      </c>
      <c r="G378" s="223">
        <v>1420</v>
      </c>
      <c r="H378" s="223">
        <v>1538</v>
      </c>
      <c r="I378" s="223">
        <v>1886</v>
      </c>
      <c r="J378" s="223">
        <v>1819</v>
      </c>
      <c r="K378" s="223">
        <v>1780</v>
      </c>
      <c r="L378" s="224">
        <v>1398</v>
      </c>
      <c r="M378" s="223">
        <v>2958</v>
      </c>
      <c r="N378" s="223">
        <v>4844</v>
      </c>
      <c r="O378" s="224">
        <v>4997</v>
      </c>
      <c r="P378" s="223">
        <v>5161</v>
      </c>
      <c r="Q378" s="224">
        <v>4680</v>
      </c>
      <c r="R378" s="223">
        <v>945</v>
      </c>
      <c r="S378" s="224">
        <v>941</v>
      </c>
      <c r="T378" s="223">
        <v>2690</v>
      </c>
      <c r="U378" s="224">
        <v>2307</v>
      </c>
      <c r="V378" s="223">
        <v>3635</v>
      </c>
      <c r="W378" s="224">
        <v>3248</v>
      </c>
      <c r="X378" s="223">
        <v>6883</v>
      </c>
      <c r="Y378" s="223">
        <v>1886</v>
      </c>
      <c r="Z378" s="224">
        <v>4997</v>
      </c>
    </row>
    <row r="379" spans="1:26">
      <c r="A379" s="216">
        <v>9</v>
      </c>
      <c r="B379" s="150">
        <v>3</v>
      </c>
      <c r="C379" s="150">
        <v>4</v>
      </c>
      <c r="D379" s="212">
        <v>362028</v>
      </c>
      <c r="E379" s="150" t="s">
        <v>67</v>
      </c>
      <c r="F379" s="222">
        <v>12264</v>
      </c>
      <c r="G379" s="223">
        <v>1789</v>
      </c>
      <c r="H379" s="223">
        <v>1847</v>
      </c>
      <c r="I379" s="223">
        <v>2416</v>
      </c>
      <c r="J379" s="223">
        <v>2259</v>
      </c>
      <c r="K379" s="223">
        <v>2175</v>
      </c>
      <c r="L379" s="224">
        <v>1778</v>
      </c>
      <c r="M379" s="223">
        <v>3636</v>
      </c>
      <c r="N379" s="223">
        <v>6052</v>
      </c>
      <c r="O379" s="224">
        <v>6212</v>
      </c>
      <c r="P379" s="223">
        <v>6244</v>
      </c>
      <c r="Q379" s="224">
        <v>6020</v>
      </c>
      <c r="R379" s="223">
        <v>1221</v>
      </c>
      <c r="S379" s="224">
        <v>1195</v>
      </c>
      <c r="T379" s="223">
        <v>3182</v>
      </c>
      <c r="U379" s="224">
        <v>3030</v>
      </c>
      <c r="V379" s="223">
        <v>4403</v>
      </c>
      <c r="W379" s="224">
        <v>4225</v>
      </c>
      <c r="X379" s="223">
        <v>8628</v>
      </c>
      <c r="Y379" s="223">
        <v>2416</v>
      </c>
      <c r="Z379" s="224">
        <v>6212</v>
      </c>
    </row>
    <row r="380" spans="1:26">
      <c r="A380" s="216">
        <v>9</v>
      </c>
      <c r="B380" s="150">
        <v>3</v>
      </c>
      <c r="C380" s="150">
        <v>4</v>
      </c>
      <c r="D380" s="212">
        <v>974028</v>
      </c>
      <c r="E380" s="150" t="s">
        <v>157</v>
      </c>
      <c r="F380" s="222">
        <v>13567</v>
      </c>
      <c r="G380" s="223">
        <v>1952</v>
      </c>
      <c r="H380" s="223">
        <v>2019</v>
      </c>
      <c r="I380" s="223">
        <v>2508</v>
      </c>
      <c r="J380" s="223">
        <v>2444</v>
      </c>
      <c r="K380" s="223">
        <v>2633</v>
      </c>
      <c r="L380" s="224">
        <v>2011</v>
      </c>
      <c r="M380" s="223">
        <v>3971</v>
      </c>
      <c r="N380" s="223">
        <v>6479</v>
      </c>
      <c r="O380" s="224">
        <v>7088</v>
      </c>
      <c r="P380" s="223">
        <v>7086</v>
      </c>
      <c r="Q380" s="224">
        <v>6481</v>
      </c>
      <c r="R380" s="223">
        <v>1296</v>
      </c>
      <c r="S380" s="224">
        <v>1212</v>
      </c>
      <c r="T380" s="223">
        <v>3767</v>
      </c>
      <c r="U380" s="224">
        <v>3321</v>
      </c>
      <c r="V380" s="223">
        <v>5063</v>
      </c>
      <c r="W380" s="224">
        <v>4533</v>
      </c>
      <c r="X380" s="223">
        <v>9596</v>
      </c>
      <c r="Y380" s="223">
        <v>2508</v>
      </c>
      <c r="Z380" s="224">
        <v>7088</v>
      </c>
    </row>
    <row r="381" spans="1:26">
      <c r="A381" s="216">
        <v>9</v>
      </c>
      <c r="B381" s="150">
        <v>3</v>
      </c>
      <c r="C381" s="150">
        <v>4</v>
      </c>
      <c r="D381" s="212">
        <v>962040</v>
      </c>
      <c r="E381" s="150" t="s">
        <v>153</v>
      </c>
      <c r="F381" s="222">
        <v>9701</v>
      </c>
      <c r="G381" s="223">
        <v>1358</v>
      </c>
      <c r="H381" s="223">
        <v>1359</v>
      </c>
      <c r="I381" s="223">
        <v>1735</v>
      </c>
      <c r="J381" s="223">
        <v>1802</v>
      </c>
      <c r="K381" s="223">
        <v>1924</v>
      </c>
      <c r="L381" s="224">
        <v>1523</v>
      </c>
      <c r="M381" s="223">
        <v>2717</v>
      </c>
      <c r="N381" s="223">
        <v>4452</v>
      </c>
      <c r="O381" s="224">
        <v>5249</v>
      </c>
      <c r="P381" s="223">
        <v>4923</v>
      </c>
      <c r="Q381" s="224">
        <v>4778</v>
      </c>
      <c r="R381" s="223">
        <v>896</v>
      </c>
      <c r="S381" s="224">
        <v>839</v>
      </c>
      <c r="T381" s="223">
        <v>2667</v>
      </c>
      <c r="U381" s="224">
        <v>2582</v>
      </c>
      <c r="V381" s="223">
        <v>3563</v>
      </c>
      <c r="W381" s="224">
        <v>3421</v>
      </c>
      <c r="X381" s="223">
        <v>6984</v>
      </c>
      <c r="Y381" s="223">
        <v>1735</v>
      </c>
      <c r="Z381" s="224">
        <v>5249</v>
      </c>
    </row>
    <row r="382" spans="1:26">
      <c r="A382" s="216">
        <v>9</v>
      </c>
      <c r="B382" s="150">
        <v>3</v>
      </c>
      <c r="C382" s="150">
        <v>4</v>
      </c>
      <c r="D382" s="212">
        <v>158028</v>
      </c>
      <c r="E382" s="150" t="s">
        <v>37</v>
      </c>
      <c r="F382" s="222">
        <v>16534</v>
      </c>
      <c r="G382" s="223">
        <v>2229</v>
      </c>
      <c r="H382" s="223">
        <v>2482</v>
      </c>
      <c r="I382" s="223">
        <v>3190</v>
      </c>
      <c r="J382" s="223">
        <v>3122</v>
      </c>
      <c r="K382" s="223">
        <v>3173</v>
      </c>
      <c r="L382" s="224">
        <v>2338</v>
      </c>
      <c r="M382" s="223">
        <v>4711</v>
      </c>
      <c r="N382" s="223">
        <v>7901</v>
      </c>
      <c r="O382" s="224">
        <v>8633</v>
      </c>
      <c r="P382" s="223">
        <v>8382</v>
      </c>
      <c r="Q382" s="224">
        <v>8152</v>
      </c>
      <c r="R382" s="223">
        <v>1598</v>
      </c>
      <c r="S382" s="224">
        <v>1592</v>
      </c>
      <c r="T382" s="223">
        <v>4414</v>
      </c>
      <c r="U382" s="224">
        <v>4219</v>
      </c>
      <c r="V382" s="223">
        <v>6012</v>
      </c>
      <c r="W382" s="224">
        <v>5811</v>
      </c>
      <c r="X382" s="223">
        <v>11823</v>
      </c>
      <c r="Y382" s="223">
        <v>3190</v>
      </c>
      <c r="Z382" s="224">
        <v>8633</v>
      </c>
    </row>
    <row r="383" spans="1:26">
      <c r="A383" s="216">
        <v>9</v>
      </c>
      <c r="B383" s="150">
        <v>3</v>
      </c>
      <c r="C383" s="150">
        <v>4</v>
      </c>
      <c r="D383" s="212">
        <v>566076</v>
      </c>
      <c r="E383" s="150" t="s">
        <v>117</v>
      </c>
      <c r="F383" s="222">
        <v>16044</v>
      </c>
      <c r="G383" s="223">
        <v>2379</v>
      </c>
      <c r="H383" s="223">
        <v>2397</v>
      </c>
      <c r="I383" s="223">
        <v>3024</v>
      </c>
      <c r="J383" s="223">
        <v>2939</v>
      </c>
      <c r="K383" s="223">
        <v>2958</v>
      </c>
      <c r="L383" s="224">
        <v>2347</v>
      </c>
      <c r="M383" s="223">
        <v>4776</v>
      </c>
      <c r="N383" s="223">
        <v>7800</v>
      </c>
      <c r="O383" s="224">
        <v>8244</v>
      </c>
      <c r="P383" s="223">
        <v>8253</v>
      </c>
      <c r="Q383" s="224">
        <v>7791</v>
      </c>
      <c r="R383" s="223">
        <v>1552</v>
      </c>
      <c r="S383" s="224">
        <v>1472</v>
      </c>
      <c r="T383" s="223">
        <v>4254</v>
      </c>
      <c r="U383" s="224">
        <v>3990</v>
      </c>
      <c r="V383" s="223">
        <v>5806</v>
      </c>
      <c r="W383" s="224">
        <v>5462</v>
      </c>
      <c r="X383" s="223">
        <v>11268</v>
      </c>
      <c r="Y383" s="223">
        <v>3024</v>
      </c>
      <c r="Z383" s="224">
        <v>8244</v>
      </c>
    </row>
    <row r="384" spans="1:26">
      <c r="A384" s="216">
        <v>9</v>
      </c>
      <c r="B384" s="150">
        <v>3</v>
      </c>
      <c r="C384" s="150">
        <v>4</v>
      </c>
      <c r="D384" s="212">
        <v>382056</v>
      </c>
      <c r="E384" s="150" t="s">
        <v>92</v>
      </c>
      <c r="F384" s="222">
        <v>11579</v>
      </c>
      <c r="G384" s="223">
        <v>1630</v>
      </c>
      <c r="H384" s="223">
        <v>1739</v>
      </c>
      <c r="I384" s="223">
        <v>2190</v>
      </c>
      <c r="J384" s="223">
        <v>2171</v>
      </c>
      <c r="K384" s="223">
        <v>2204</v>
      </c>
      <c r="L384" s="224">
        <v>1645</v>
      </c>
      <c r="M384" s="223">
        <v>3369</v>
      </c>
      <c r="N384" s="223">
        <v>5559</v>
      </c>
      <c r="O384" s="224">
        <v>6020</v>
      </c>
      <c r="P384" s="223">
        <v>6064</v>
      </c>
      <c r="Q384" s="224">
        <v>5515</v>
      </c>
      <c r="R384" s="223">
        <v>1136</v>
      </c>
      <c r="S384" s="224">
        <v>1054</v>
      </c>
      <c r="T384" s="223">
        <v>3189</v>
      </c>
      <c r="U384" s="224">
        <v>2831</v>
      </c>
      <c r="V384" s="223">
        <v>4325</v>
      </c>
      <c r="W384" s="224">
        <v>3885</v>
      </c>
      <c r="X384" s="223">
        <v>8210</v>
      </c>
      <c r="Y384" s="223">
        <v>2190</v>
      </c>
      <c r="Z384" s="224">
        <v>6020</v>
      </c>
    </row>
    <row r="385" spans="1:26">
      <c r="A385" s="216">
        <v>9</v>
      </c>
      <c r="B385" s="150">
        <v>3</v>
      </c>
      <c r="C385" s="150">
        <v>4</v>
      </c>
      <c r="D385" s="212">
        <v>158032</v>
      </c>
      <c r="E385" s="150" t="s">
        <v>38</v>
      </c>
      <c r="F385" s="222">
        <v>16849</v>
      </c>
      <c r="G385" s="223">
        <v>2312</v>
      </c>
      <c r="H385" s="223">
        <v>2520</v>
      </c>
      <c r="I385" s="223">
        <v>3115</v>
      </c>
      <c r="J385" s="223">
        <v>3158</v>
      </c>
      <c r="K385" s="223">
        <v>3265</v>
      </c>
      <c r="L385" s="224">
        <v>2479</v>
      </c>
      <c r="M385" s="223">
        <v>4832</v>
      </c>
      <c r="N385" s="223">
        <v>7947</v>
      </c>
      <c r="O385" s="224">
        <v>8902</v>
      </c>
      <c r="P385" s="223">
        <v>8768</v>
      </c>
      <c r="Q385" s="224">
        <v>8081</v>
      </c>
      <c r="R385" s="223">
        <v>1627</v>
      </c>
      <c r="S385" s="224">
        <v>1488</v>
      </c>
      <c r="T385" s="223">
        <v>4624</v>
      </c>
      <c r="U385" s="224">
        <v>4278</v>
      </c>
      <c r="V385" s="223">
        <v>6251</v>
      </c>
      <c r="W385" s="224">
        <v>5766</v>
      </c>
      <c r="X385" s="223">
        <v>12017</v>
      </c>
      <c r="Y385" s="223">
        <v>3115</v>
      </c>
      <c r="Z385" s="224">
        <v>8902</v>
      </c>
    </row>
    <row r="386" spans="1:26">
      <c r="A386" s="291"/>
      <c r="B386" s="292"/>
      <c r="C386" s="292"/>
      <c r="D386" s="292"/>
      <c r="E386" s="36" t="s">
        <v>218</v>
      </c>
      <c r="F386" s="283">
        <v>236008</v>
      </c>
      <c r="G386" s="286">
        <v>33833</v>
      </c>
      <c r="H386" s="37">
        <v>34980</v>
      </c>
      <c r="I386" s="37">
        <v>44586</v>
      </c>
      <c r="J386" s="37">
        <v>43744</v>
      </c>
      <c r="K386" s="37">
        <v>44665</v>
      </c>
      <c r="L386" s="283">
        <v>34200</v>
      </c>
      <c r="M386" s="286">
        <v>68813</v>
      </c>
      <c r="N386" s="37">
        <v>113399</v>
      </c>
      <c r="O386" s="283">
        <v>122609</v>
      </c>
      <c r="P386" s="286">
        <v>121957</v>
      </c>
      <c r="Q386" s="283">
        <v>114051</v>
      </c>
      <c r="R386" s="286">
        <v>22985</v>
      </c>
      <c r="S386" s="283">
        <v>21601</v>
      </c>
      <c r="T386" s="286">
        <v>63819</v>
      </c>
      <c r="U386" s="283">
        <v>58790</v>
      </c>
      <c r="V386" s="286">
        <v>86804</v>
      </c>
      <c r="W386" s="283">
        <v>80391</v>
      </c>
      <c r="X386" s="286">
        <v>167195</v>
      </c>
      <c r="Y386" s="285">
        <v>44586</v>
      </c>
      <c r="Z386" s="37">
        <v>122609</v>
      </c>
    </row>
    <row r="387" spans="1:26">
      <c r="A387" s="216">
        <v>10</v>
      </c>
      <c r="B387" s="150">
        <v>4</v>
      </c>
      <c r="C387" s="150">
        <v>4</v>
      </c>
      <c r="D387" s="212">
        <v>566028</v>
      </c>
      <c r="E387" s="150" t="s">
        <v>116</v>
      </c>
      <c r="F387" s="222">
        <v>11091</v>
      </c>
      <c r="G387" s="223">
        <v>1576</v>
      </c>
      <c r="H387" s="223">
        <v>1625</v>
      </c>
      <c r="I387" s="223">
        <v>2006</v>
      </c>
      <c r="J387" s="223">
        <v>2050</v>
      </c>
      <c r="K387" s="223">
        <v>2088</v>
      </c>
      <c r="L387" s="224">
        <v>1746</v>
      </c>
      <c r="M387" s="223">
        <v>3201</v>
      </c>
      <c r="N387" s="223">
        <v>5207</v>
      </c>
      <c r="O387" s="224">
        <v>5884</v>
      </c>
      <c r="P387" s="223">
        <v>5768</v>
      </c>
      <c r="Q387" s="224">
        <v>5323</v>
      </c>
      <c r="R387" s="223">
        <v>1073</v>
      </c>
      <c r="S387" s="224">
        <v>933</v>
      </c>
      <c r="T387" s="223">
        <v>3075</v>
      </c>
      <c r="U387" s="224">
        <v>2809</v>
      </c>
      <c r="V387" s="223">
        <v>4148</v>
      </c>
      <c r="W387" s="224">
        <v>3742</v>
      </c>
      <c r="X387" s="223">
        <v>7890</v>
      </c>
      <c r="Y387" s="223">
        <v>2006</v>
      </c>
      <c r="Z387" s="224">
        <v>5884</v>
      </c>
    </row>
    <row r="388" spans="1:26">
      <c r="A388" s="216">
        <v>10</v>
      </c>
      <c r="B388" s="150">
        <v>4</v>
      </c>
      <c r="C388" s="150">
        <v>4</v>
      </c>
      <c r="D388" s="212">
        <v>158020</v>
      </c>
      <c r="E388" s="150" t="s">
        <v>34</v>
      </c>
      <c r="F388" s="222">
        <v>11406</v>
      </c>
      <c r="G388" s="223">
        <v>1631</v>
      </c>
      <c r="H388" s="223">
        <v>1686</v>
      </c>
      <c r="I388" s="223">
        <v>2228</v>
      </c>
      <c r="J388" s="223">
        <v>2183</v>
      </c>
      <c r="K388" s="223">
        <v>2114</v>
      </c>
      <c r="L388" s="224">
        <v>1564</v>
      </c>
      <c r="M388" s="223">
        <v>3317</v>
      </c>
      <c r="N388" s="223">
        <v>5545</v>
      </c>
      <c r="O388" s="224">
        <v>5861</v>
      </c>
      <c r="P388" s="223">
        <v>5785</v>
      </c>
      <c r="Q388" s="224">
        <v>5621</v>
      </c>
      <c r="R388" s="223">
        <v>1139</v>
      </c>
      <c r="S388" s="224">
        <v>1089</v>
      </c>
      <c r="T388" s="223">
        <v>2925</v>
      </c>
      <c r="U388" s="224">
        <v>2936</v>
      </c>
      <c r="V388" s="223">
        <v>4064</v>
      </c>
      <c r="W388" s="224">
        <v>4025</v>
      </c>
      <c r="X388" s="223">
        <v>8089</v>
      </c>
      <c r="Y388" s="223">
        <v>2228</v>
      </c>
      <c r="Z388" s="224">
        <v>5861</v>
      </c>
    </row>
    <row r="389" spans="1:26">
      <c r="A389" s="216">
        <v>10</v>
      </c>
      <c r="B389" s="150">
        <v>4</v>
      </c>
      <c r="C389" s="150">
        <v>4</v>
      </c>
      <c r="D389" s="212">
        <v>162022</v>
      </c>
      <c r="E389" s="150" t="s">
        <v>43</v>
      </c>
      <c r="F389" s="222">
        <v>11619</v>
      </c>
      <c r="G389" s="223">
        <v>1590</v>
      </c>
      <c r="H389" s="223">
        <v>1776</v>
      </c>
      <c r="I389" s="223">
        <v>2339</v>
      </c>
      <c r="J389" s="223">
        <v>2207</v>
      </c>
      <c r="K389" s="223">
        <v>2209</v>
      </c>
      <c r="L389" s="224">
        <v>1498</v>
      </c>
      <c r="M389" s="223">
        <v>3366</v>
      </c>
      <c r="N389" s="223">
        <v>5705</v>
      </c>
      <c r="O389" s="224">
        <v>5914</v>
      </c>
      <c r="P389" s="223">
        <v>5960</v>
      </c>
      <c r="Q389" s="224">
        <v>5659</v>
      </c>
      <c r="R389" s="223">
        <v>1205</v>
      </c>
      <c r="S389" s="224">
        <v>1134</v>
      </c>
      <c r="T389" s="223">
        <v>2980</v>
      </c>
      <c r="U389" s="224">
        <v>2934</v>
      </c>
      <c r="V389" s="223">
        <v>4185</v>
      </c>
      <c r="W389" s="224">
        <v>4068</v>
      </c>
      <c r="X389" s="223">
        <v>8253</v>
      </c>
      <c r="Y389" s="223">
        <v>2339</v>
      </c>
      <c r="Z389" s="224">
        <v>5914</v>
      </c>
    </row>
    <row r="390" spans="1:26">
      <c r="A390" s="216">
        <v>10</v>
      </c>
      <c r="B390" s="150">
        <v>4</v>
      </c>
      <c r="C390" s="150">
        <v>4</v>
      </c>
      <c r="D390" s="212">
        <v>362036</v>
      </c>
      <c r="E390" s="150" t="s">
        <v>69</v>
      </c>
      <c r="F390" s="222">
        <v>11075</v>
      </c>
      <c r="G390" s="223">
        <v>1541</v>
      </c>
      <c r="H390" s="223">
        <v>1769</v>
      </c>
      <c r="I390" s="223">
        <v>2141</v>
      </c>
      <c r="J390" s="223">
        <v>2039</v>
      </c>
      <c r="K390" s="223">
        <v>2074</v>
      </c>
      <c r="L390" s="224">
        <v>1511</v>
      </c>
      <c r="M390" s="223">
        <v>3310</v>
      </c>
      <c r="N390" s="223">
        <v>5451</v>
      </c>
      <c r="O390" s="224">
        <v>5624</v>
      </c>
      <c r="P390" s="223">
        <v>5736</v>
      </c>
      <c r="Q390" s="224">
        <v>5339</v>
      </c>
      <c r="R390" s="223">
        <v>1116</v>
      </c>
      <c r="S390" s="224">
        <v>1025</v>
      </c>
      <c r="T390" s="223">
        <v>2930</v>
      </c>
      <c r="U390" s="224">
        <v>2694</v>
      </c>
      <c r="V390" s="223">
        <v>4046</v>
      </c>
      <c r="W390" s="224">
        <v>3719</v>
      </c>
      <c r="X390" s="223">
        <v>7765</v>
      </c>
      <c r="Y390" s="223">
        <v>2141</v>
      </c>
      <c r="Z390" s="224">
        <v>5624</v>
      </c>
    </row>
    <row r="391" spans="1:26">
      <c r="A391" s="216">
        <v>10</v>
      </c>
      <c r="B391" s="150">
        <v>4</v>
      </c>
      <c r="C391" s="150">
        <v>4</v>
      </c>
      <c r="D391" s="212">
        <v>166036</v>
      </c>
      <c r="E391" s="150" t="s">
        <v>47</v>
      </c>
      <c r="F391" s="222">
        <v>9474</v>
      </c>
      <c r="G391" s="223">
        <v>1249</v>
      </c>
      <c r="H391" s="223">
        <v>1401</v>
      </c>
      <c r="I391" s="223">
        <v>1788</v>
      </c>
      <c r="J391" s="223">
        <v>1720</v>
      </c>
      <c r="K391" s="223">
        <v>1877</v>
      </c>
      <c r="L391" s="224">
        <v>1439</v>
      </c>
      <c r="M391" s="223">
        <v>2650</v>
      </c>
      <c r="N391" s="223">
        <v>4438</v>
      </c>
      <c r="O391" s="224">
        <v>5036</v>
      </c>
      <c r="P391" s="223">
        <v>4854</v>
      </c>
      <c r="Q391" s="224">
        <v>4620</v>
      </c>
      <c r="R391" s="223">
        <v>936</v>
      </c>
      <c r="S391" s="224">
        <v>852</v>
      </c>
      <c r="T391" s="223">
        <v>2553</v>
      </c>
      <c r="U391" s="224">
        <v>2483</v>
      </c>
      <c r="V391" s="223">
        <v>3489</v>
      </c>
      <c r="W391" s="224">
        <v>3335</v>
      </c>
      <c r="X391" s="223">
        <v>6824</v>
      </c>
      <c r="Y391" s="223">
        <v>1788</v>
      </c>
      <c r="Z391" s="224">
        <v>5036</v>
      </c>
    </row>
    <row r="392" spans="1:26">
      <c r="A392" s="291"/>
      <c r="B392" s="292"/>
      <c r="C392" s="292"/>
      <c r="D392" s="292"/>
      <c r="E392" s="36" t="s">
        <v>288</v>
      </c>
      <c r="F392" s="283">
        <v>54665</v>
      </c>
      <c r="G392" s="286">
        <v>7587</v>
      </c>
      <c r="H392" s="37">
        <v>8257</v>
      </c>
      <c r="I392" s="37">
        <v>10502</v>
      </c>
      <c r="J392" s="37">
        <v>10199</v>
      </c>
      <c r="K392" s="37">
        <v>10362</v>
      </c>
      <c r="L392" s="283">
        <v>7758</v>
      </c>
      <c r="M392" s="286">
        <v>15844</v>
      </c>
      <c r="N392" s="37">
        <v>26346</v>
      </c>
      <c r="O392" s="283">
        <v>28319</v>
      </c>
      <c r="P392" s="286">
        <v>28103</v>
      </c>
      <c r="Q392" s="283">
        <v>26562</v>
      </c>
      <c r="R392" s="286">
        <v>5469</v>
      </c>
      <c r="S392" s="283">
        <v>5033</v>
      </c>
      <c r="T392" s="286">
        <v>14463</v>
      </c>
      <c r="U392" s="283">
        <v>13856</v>
      </c>
      <c r="V392" s="286">
        <v>19932</v>
      </c>
      <c r="W392" s="283">
        <v>18889</v>
      </c>
      <c r="X392" s="286">
        <v>38821</v>
      </c>
      <c r="Y392" s="285">
        <v>10502</v>
      </c>
      <c r="Z392" s="37">
        <v>28319</v>
      </c>
    </row>
    <row r="393" spans="1:26">
      <c r="A393" s="150"/>
      <c r="B393" s="150"/>
      <c r="C393" s="150"/>
      <c r="D393" s="150"/>
      <c r="E393" s="203" t="s">
        <v>179</v>
      </c>
      <c r="F393" s="204">
        <v>3580340</v>
      </c>
      <c r="G393" s="205">
        <v>518886</v>
      </c>
      <c r="H393" s="205">
        <v>532635</v>
      </c>
      <c r="I393" s="205">
        <v>667244</v>
      </c>
      <c r="J393" s="205">
        <v>652087</v>
      </c>
      <c r="K393" s="205">
        <v>669880</v>
      </c>
      <c r="L393" s="206">
        <v>539608</v>
      </c>
      <c r="M393" s="205">
        <v>1051521</v>
      </c>
      <c r="N393" s="205">
        <v>1718765</v>
      </c>
      <c r="O393" s="206">
        <v>1861575</v>
      </c>
      <c r="P393" s="205">
        <v>1845287</v>
      </c>
      <c r="Q393" s="206">
        <v>1735053</v>
      </c>
      <c r="R393" s="205">
        <v>343648</v>
      </c>
      <c r="S393" s="206">
        <v>323596</v>
      </c>
      <c r="T393" s="205">
        <v>961224</v>
      </c>
      <c r="U393" s="206">
        <v>900351</v>
      </c>
      <c r="V393" s="205">
        <v>1304872</v>
      </c>
      <c r="W393" s="206">
        <v>1223947</v>
      </c>
      <c r="X393" s="205">
        <v>2528819</v>
      </c>
      <c r="Y393" s="205">
        <v>667244</v>
      </c>
      <c r="Z393" s="206">
        <v>1861575</v>
      </c>
    </row>
    <row r="394" spans="1:26">
      <c r="A394" s="150"/>
      <c r="B394" s="150"/>
      <c r="C394" s="150"/>
      <c r="D394" s="150"/>
      <c r="E394" s="207" t="s">
        <v>200</v>
      </c>
      <c r="F394" s="204">
        <v>1914163</v>
      </c>
      <c r="G394" s="205">
        <v>278545</v>
      </c>
      <c r="H394" s="205">
        <v>287234</v>
      </c>
      <c r="I394" s="205">
        <v>359653</v>
      </c>
      <c r="J394" s="205">
        <v>349789</v>
      </c>
      <c r="K394" s="205">
        <v>355149</v>
      </c>
      <c r="L394" s="206">
        <v>283793</v>
      </c>
      <c r="M394" s="205">
        <v>565779</v>
      </c>
      <c r="N394" s="205">
        <v>925432</v>
      </c>
      <c r="O394" s="206">
        <v>988731</v>
      </c>
      <c r="P394" s="205">
        <v>986385</v>
      </c>
      <c r="Q394" s="206">
        <v>927778</v>
      </c>
      <c r="R394" s="205">
        <v>185315</v>
      </c>
      <c r="S394" s="206">
        <v>174338</v>
      </c>
      <c r="T394" s="205">
        <v>510109</v>
      </c>
      <c r="U394" s="206">
        <v>478622</v>
      </c>
      <c r="V394" s="205">
        <v>695424</v>
      </c>
      <c r="W394" s="206">
        <v>652960</v>
      </c>
      <c r="X394" s="205">
        <v>1348384</v>
      </c>
      <c r="Y394" s="205">
        <v>359653</v>
      </c>
      <c r="Z394" s="206">
        <v>988731</v>
      </c>
    </row>
    <row r="395" spans="1:26">
      <c r="A395" s="150"/>
      <c r="B395" s="150"/>
      <c r="C395" s="150"/>
      <c r="D395" s="150"/>
      <c r="E395" s="207" t="s">
        <v>201</v>
      </c>
      <c r="F395" s="204">
        <v>1666177</v>
      </c>
      <c r="G395" s="205">
        <v>240341</v>
      </c>
      <c r="H395" s="205">
        <v>245401</v>
      </c>
      <c r="I395" s="205">
        <v>307591</v>
      </c>
      <c r="J395" s="205">
        <v>302298</v>
      </c>
      <c r="K395" s="205">
        <v>314731</v>
      </c>
      <c r="L395" s="206">
        <v>255815</v>
      </c>
      <c r="M395" s="205">
        <v>485742</v>
      </c>
      <c r="N395" s="205">
        <v>793333</v>
      </c>
      <c r="O395" s="206">
        <v>872844</v>
      </c>
      <c r="P395" s="205">
        <v>858902</v>
      </c>
      <c r="Q395" s="206">
        <v>807275</v>
      </c>
      <c r="R395" s="205">
        <v>158333</v>
      </c>
      <c r="S395" s="206">
        <v>149258</v>
      </c>
      <c r="T395" s="205">
        <v>451115</v>
      </c>
      <c r="U395" s="206">
        <v>421729</v>
      </c>
      <c r="V395" s="205">
        <v>609448</v>
      </c>
      <c r="W395" s="206">
        <v>570987</v>
      </c>
      <c r="X395" s="205">
        <v>1180435</v>
      </c>
      <c r="Y395" s="205">
        <v>307591</v>
      </c>
      <c r="Z395" s="206">
        <v>872844</v>
      </c>
    </row>
    <row r="396" spans="1:26">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c r="A397" s="227" t="s">
        <v>298</v>
      </c>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row>
    <row r="398" spans="1:26">
      <c r="D398" s="152">
        <v>5111000</v>
      </c>
      <c r="E398" s="152" t="s">
        <v>15</v>
      </c>
      <c r="F398" s="228">
        <v>116044</v>
      </c>
      <c r="G398" s="151">
        <v>17956</v>
      </c>
      <c r="H398" s="151">
        <v>18174</v>
      </c>
      <c r="I398" s="151">
        <v>22334</v>
      </c>
      <c r="J398" s="151">
        <v>21461</v>
      </c>
      <c r="K398" s="151">
        <v>20244</v>
      </c>
      <c r="L398" s="229">
        <v>15875</v>
      </c>
      <c r="M398" s="151">
        <v>36130</v>
      </c>
      <c r="N398" s="151">
        <v>58464</v>
      </c>
      <c r="O398" s="229">
        <v>57580</v>
      </c>
      <c r="P398" s="151">
        <v>59392</v>
      </c>
      <c r="Q398" s="229">
        <v>56652</v>
      </c>
      <c r="R398" s="151">
        <v>11420</v>
      </c>
      <c r="S398" s="229">
        <v>10914</v>
      </c>
      <c r="T398" s="151">
        <v>29394</v>
      </c>
      <c r="U398" s="229">
        <v>28186</v>
      </c>
      <c r="V398" s="151">
        <v>40814</v>
      </c>
      <c r="W398" s="229">
        <v>39100</v>
      </c>
      <c r="X398" s="151">
        <v>79914</v>
      </c>
      <c r="Y398" s="151">
        <v>22334</v>
      </c>
      <c r="Z398" s="229">
        <v>57580</v>
      </c>
    </row>
    <row r="399" spans="1:26">
      <c r="D399" s="152">
        <v>5112000</v>
      </c>
      <c r="E399" s="152" t="s">
        <v>16</v>
      </c>
      <c r="F399" s="230">
        <v>102512</v>
      </c>
      <c r="G399" s="151">
        <v>15238</v>
      </c>
      <c r="H399" s="151">
        <v>15769</v>
      </c>
      <c r="I399" s="151">
        <v>19105</v>
      </c>
      <c r="J399" s="151">
        <v>18639</v>
      </c>
      <c r="K399" s="151">
        <v>18743</v>
      </c>
      <c r="L399" s="231">
        <v>15018</v>
      </c>
      <c r="M399" s="151">
        <v>31007</v>
      </c>
      <c r="N399" s="151">
        <v>50112</v>
      </c>
      <c r="O399" s="231">
        <v>52400</v>
      </c>
      <c r="P399" s="151">
        <v>52834</v>
      </c>
      <c r="Q399" s="231">
        <v>49678</v>
      </c>
      <c r="R399" s="151">
        <v>9889</v>
      </c>
      <c r="S399" s="231">
        <v>9216</v>
      </c>
      <c r="T399" s="151">
        <v>26951</v>
      </c>
      <c r="U399" s="231">
        <v>25449</v>
      </c>
      <c r="V399" s="151">
        <v>36840</v>
      </c>
      <c r="W399" s="231">
        <v>34665</v>
      </c>
      <c r="X399" s="151">
        <v>71505</v>
      </c>
      <c r="Y399" s="151">
        <v>19105</v>
      </c>
      <c r="Z399" s="231">
        <v>52400</v>
      </c>
    </row>
    <row r="400" spans="1:26">
      <c r="D400" s="152">
        <v>5113000</v>
      </c>
      <c r="E400" s="152" t="s">
        <v>17</v>
      </c>
      <c r="F400" s="230">
        <v>112746</v>
      </c>
      <c r="G400" s="151">
        <v>17301</v>
      </c>
      <c r="H400" s="151">
        <v>17454</v>
      </c>
      <c r="I400" s="151">
        <v>21472</v>
      </c>
      <c r="J400" s="151">
        <v>19990</v>
      </c>
      <c r="K400" s="151">
        <v>20521</v>
      </c>
      <c r="L400" s="231">
        <v>16008</v>
      </c>
      <c r="M400" s="151">
        <v>34755</v>
      </c>
      <c r="N400" s="151">
        <v>56227</v>
      </c>
      <c r="O400" s="231">
        <v>56519</v>
      </c>
      <c r="P400" s="151">
        <v>57884</v>
      </c>
      <c r="Q400" s="231">
        <v>54862</v>
      </c>
      <c r="R400" s="151">
        <v>11061</v>
      </c>
      <c r="S400" s="231">
        <v>10411</v>
      </c>
      <c r="T400" s="151">
        <v>28931</v>
      </c>
      <c r="U400" s="231">
        <v>27588</v>
      </c>
      <c r="V400" s="151">
        <v>39992</v>
      </c>
      <c r="W400" s="231">
        <v>37999</v>
      </c>
      <c r="X400" s="151">
        <v>77991</v>
      </c>
      <c r="Y400" s="151">
        <v>21472</v>
      </c>
      <c r="Z400" s="231">
        <v>56519</v>
      </c>
    </row>
    <row r="401" spans="4:26">
      <c r="D401" s="152">
        <v>5114000</v>
      </c>
      <c r="E401" s="152" t="s">
        <v>18</v>
      </c>
      <c r="F401" s="230">
        <v>44855</v>
      </c>
      <c r="G401" s="151">
        <v>6357</v>
      </c>
      <c r="H401" s="151">
        <v>6742</v>
      </c>
      <c r="I401" s="151">
        <v>8306</v>
      </c>
      <c r="J401" s="151">
        <v>8203</v>
      </c>
      <c r="K401" s="151">
        <v>8541</v>
      </c>
      <c r="L401" s="231">
        <v>6706</v>
      </c>
      <c r="M401" s="151">
        <v>13099</v>
      </c>
      <c r="N401" s="151">
        <v>21405</v>
      </c>
      <c r="O401" s="231">
        <v>23450</v>
      </c>
      <c r="P401" s="151">
        <v>23266</v>
      </c>
      <c r="Q401" s="231">
        <v>21589</v>
      </c>
      <c r="R401" s="151">
        <v>4271</v>
      </c>
      <c r="S401" s="231">
        <v>4035</v>
      </c>
      <c r="T401" s="151">
        <v>12221</v>
      </c>
      <c r="U401" s="231">
        <v>11229</v>
      </c>
      <c r="V401" s="151">
        <v>16492</v>
      </c>
      <c r="W401" s="231">
        <v>15264</v>
      </c>
      <c r="X401" s="151">
        <v>31756</v>
      </c>
      <c r="Y401" s="151">
        <v>8306</v>
      </c>
      <c r="Z401" s="231">
        <v>23450</v>
      </c>
    </row>
    <row r="402" spans="4:26">
      <c r="D402" s="152">
        <v>5116000</v>
      </c>
      <c r="E402" s="152" t="s">
        <v>19</v>
      </c>
      <c r="F402" s="230">
        <v>52436</v>
      </c>
      <c r="G402" s="151">
        <v>7617</v>
      </c>
      <c r="H402" s="151">
        <v>7953</v>
      </c>
      <c r="I402" s="151">
        <v>9763</v>
      </c>
      <c r="J402" s="151">
        <v>9422</v>
      </c>
      <c r="K402" s="151">
        <v>9820</v>
      </c>
      <c r="L402" s="231">
        <v>7861</v>
      </c>
      <c r="M402" s="151">
        <v>15570</v>
      </c>
      <c r="N402" s="151">
        <v>25333</v>
      </c>
      <c r="O402" s="231">
        <v>27103</v>
      </c>
      <c r="P402" s="151">
        <v>27152</v>
      </c>
      <c r="Q402" s="231">
        <v>25284</v>
      </c>
      <c r="R402" s="151">
        <v>5024</v>
      </c>
      <c r="S402" s="231">
        <v>4739</v>
      </c>
      <c r="T402" s="151">
        <v>14101</v>
      </c>
      <c r="U402" s="231">
        <v>13002</v>
      </c>
      <c r="V402" s="151">
        <v>19125</v>
      </c>
      <c r="W402" s="231">
        <v>17741</v>
      </c>
      <c r="X402" s="151">
        <v>36866</v>
      </c>
      <c r="Y402" s="151">
        <v>9763</v>
      </c>
      <c r="Z402" s="231">
        <v>27103</v>
      </c>
    </row>
    <row r="403" spans="4:26">
      <c r="D403" s="152">
        <v>5117000</v>
      </c>
      <c r="E403" s="152" t="s">
        <v>20</v>
      </c>
      <c r="F403" s="230">
        <v>32829</v>
      </c>
      <c r="G403" s="151">
        <v>4873</v>
      </c>
      <c r="H403" s="151">
        <v>5178</v>
      </c>
      <c r="I403" s="151">
        <v>6258</v>
      </c>
      <c r="J403" s="151">
        <v>6155</v>
      </c>
      <c r="K403" s="151">
        <v>5868</v>
      </c>
      <c r="L403" s="231">
        <v>4497</v>
      </c>
      <c r="M403" s="151">
        <v>10051</v>
      </c>
      <c r="N403" s="151">
        <v>16309</v>
      </c>
      <c r="O403" s="231">
        <v>16520</v>
      </c>
      <c r="P403" s="151">
        <v>16968</v>
      </c>
      <c r="Q403" s="231">
        <v>15861</v>
      </c>
      <c r="R403" s="151">
        <v>3274</v>
      </c>
      <c r="S403" s="231">
        <v>2984</v>
      </c>
      <c r="T403" s="151">
        <v>8540</v>
      </c>
      <c r="U403" s="231">
        <v>7980</v>
      </c>
      <c r="V403" s="151">
        <v>11814</v>
      </c>
      <c r="W403" s="231">
        <v>10964</v>
      </c>
      <c r="X403" s="151">
        <v>22778</v>
      </c>
      <c r="Y403" s="151">
        <v>6258</v>
      </c>
      <c r="Z403" s="231">
        <v>16520</v>
      </c>
    </row>
    <row r="404" spans="4:26">
      <c r="D404" s="152">
        <v>5119000</v>
      </c>
      <c r="E404" s="152" t="s">
        <v>21</v>
      </c>
      <c r="F404" s="230">
        <v>40232</v>
      </c>
      <c r="G404" s="151">
        <v>5924</v>
      </c>
      <c r="H404" s="151">
        <v>6172</v>
      </c>
      <c r="I404" s="151">
        <v>7662</v>
      </c>
      <c r="J404" s="151">
        <v>7292</v>
      </c>
      <c r="K404" s="151">
        <v>7477</v>
      </c>
      <c r="L404" s="231">
        <v>5705</v>
      </c>
      <c r="M404" s="151">
        <v>12096</v>
      </c>
      <c r="N404" s="151">
        <v>19758</v>
      </c>
      <c r="O404" s="231">
        <v>20474</v>
      </c>
      <c r="P404" s="151">
        <v>20578</v>
      </c>
      <c r="Q404" s="231">
        <v>19654</v>
      </c>
      <c r="R404" s="151">
        <v>3975</v>
      </c>
      <c r="S404" s="231">
        <v>3687</v>
      </c>
      <c r="T404" s="151">
        <v>10440</v>
      </c>
      <c r="U404" s="231">
        <v>10034</v>
      </c>
      <c r="V404" s="151">
        <v>14415</v>
      </c>
      <c r="W404" s="231">
        <v>13721</v>
      </c>
      <c r="X404" s="151">
        <v>28136</v>
      </c>
      <c r="Y404" s="151">
        <v>7662</v>
      </c>
      <c r="Z404" s="231">
        <v>20474</v>
      </c>
    </row>
    <row r="405" spans="4:26">
      <c r="D405" s="152">
        <v>5120000</v>
      </c>
      <c r="E405" s="152" t="s">
        <v>22</v>
      </c>
      <c r="F405" s="230">
        <v>22557</v>
      </c>
      <c r="G405" s="151">
        <v>3244</v>
      </c>
      <c r="H405" s="151">
        <v>3419</v>
      </c>
      <c r="I405" s="151">
        <v>4188</v>
      </c>
      <c r="J405" s="151">
        <v>4091</v>
      </c>
      <c r="K405" s="151">
        <v>4311</v>
      </c>
      <c r="L405" s="231">
        <v>3304</v>
      </c>
      <c r="M405" s="151">
        <v>6663</v>
      </c>
      <c r="N405" s="151">
        <v>10851</v>
      </c>
      <c r="O405" s="231">
        <v>11706</v>
      </c>
      <c r="P405" s="151">
        <v>11525</v>
      </c>
      <c r="Q405" s="231">
        <v>11032</v>
      </c>
      <c r="R405" s="151">
        <v>2128</v>
      </c>
      <c r="S405" s="231">
        <v>2060</v>
      </c>
      <c r="T405" s="151">
        <v>6009</v>
      </c>
      <c r="U405" s="231">
        <v>5697</v>
      </c>
      <c r="V405" s="151">
        <v>8137</v>
      </c>
      <c r="W405" s="231">
        <v>7757</v>
      </c>
      <c r="X405" s="151">
        <v>15894</v>
      </c>
      <c r="Y405" s="151">
        <v>4188</v>
      </c>
      <c r="Z405" s="231">
        <v>11706</v>
      </c>
    </row>
    <row r="406" spans="4:26">
      <c r="D406" s="152">
        <v>5122000</v>
      </c>
      <c r="E406" s="152" t="s">
        <v>23</v>
      </c>
      <c r="F406" s="230">
        <v>32092</v>
      </c>
      <c r="G406" s="151">
        <v>4676</v>
      </c>
      <c r="H406" s="151">
        <v>4762</v>
      </c>
      <c r="I406" s="151">
        <v>5945</v>
      </c>
      <c r="J406" s="151">
        <v>5821</v>
      </c>
      <c r="K406" s="151">
        <v>6197</v>
      </c>
      <c r="L406" s="231">
        <v>4691</v>
      </c>
      <c r="M406" s="151">
        <v>9438</v>
      </c>
      <c r="N406" s="151">
        <v>15383</v>
      </c>
      <c r="O406" s="231">
        <v>16709</v>
      </c>
      <c r="P406" s="151">
        <v>16522</v>
      </c>
      <c r="Q406" s="231">
        <v>15570</v>
      </c>
      <c r="R406" s="151">
        <v>3073</v>
      </c>
      <c r="S406" s="231">
        <v>2872</v>
      </c>
      <c r="T406" s="151">
        <v>8564</v>
      </c>
      <c r="U406" s="231">
        <v>8145</v>
      </c>
      <c r="V406" s="151">
        <v>11637</v>
      </c>
      <c r="W406" s="231">
        <v>11017</v>
      </c>
      <c r="X406" s="151">
        <v>22654</v>
      </c>
      <c r="Y406" s="151">
        <v>5945</v>
      </c>
      <c r="Z406" s="231">
        <v>16709</v>
      </c>
    </row>
    <row r="407" spans="4:26">
      <c r="D407" s="152">
        <v>5124000</v>
      </c>
      <c r="E407" s="152" t="s">
        <v>24</v>
      </c>
      <c r="F407" s="230">
        <v>73468</v>
      </c>
      <c r="G407" s="151">
        <v>10612</v>
      </c>
      <c r="H407" s="151">
        <v>10977</v>
      </c>
      <c r="I407" s="151">
        <v>13750</v>
      </c>
      <c r="J407" s="151">
        <v>13352</v>
      </c>
      <c r="K407" s="151">
        <v>13781</v>
      </c>
      <c r="L407" s="231">
        <v>10996</v>
      </c>
      <c r="M407" s="151">
        <v>21589</v>
      </c>
      <c r="N407" s="151">
        <v>35339</v>
      </c>
      <c r="O407" s="231">
        <v>38129</v>
      </c>
      <c r="P407" s="151">
        <v>37622</v>
      </c>
      <c r="Q407" s="231">
        <v>35846</v>
      </c>
      <c r="R407" s="151">
        <v>7127</v>
      </c>
      <c r="S407" s="231">
        <v>6623</v>
      </c>
      <c r="T407" s="151">
        <v>19437</v>
      </c>
      <c r="U407" s="231">
        <v>18692</v>
      </c>
      <c r="V407" s="151">
        <v>26564</v>
      </c>
      <c r="W407" s="231">
        <v>25315</v>
      </c>
      <c r="X407" s="151">
        <v>51879</v>
      </c>
      <c r="Y407" s="151">
        <v>13750</v>
      </c>
      <c r="Z407" s="231">
        <v>38129</v>
      </c>
    </row>
    <row r="408" spans="4:26">
      <c r="D408" s="152">
        <v>5154000</v>
      </c>
      <c r="E408" s="152" t="s">
        <v>252</v>
      </c>
      <c r="F408" s="230">
        <v>62023</v>
      </c>
      <c r="G408" s="151">
        <v>8863</v>
      </c>
      <c r="H408" s="151">
        <v>9011</v>
      </c>
      <c r="I408" s="151">
        <v>11497</v>
      </c>
      <c r="J408" s="151">
        <v>11333</v>
      </c>
      <c r="K408" s="151">
        <v>11893</v>
      </c>
      <c r="L408" s="231">
        <v>9426</v>
      </c>
      <c r="M408" s="151">
        <v>17874</v>
      </c>
      <c r="N408" s="151">
        <v>29371</v>
      </c>
      <c r="O408" s="231">
        <v>32652</v>
      </c>
      <c r="P408" s="151">
        <v>32100</v>
      </c>
      <c r="Q408" s="231">
        <v>29923</v>
      </c>
      <c r="R408" s="151">
        <v>5913</v>
      </c>
      <c r="S408" s="231">
        <v>5584</v>
      </c>
      <c r="T408" s="151">
        <v>16995</v>
      </c>
      <c r="U408" s="231">
        <v>15657</v>
      </c>
      <c r="V408" s="151">
        <v>22908</v>
      </c>
      <c r="W408" s="231">
        <v>21241</v>
      </c>
      <c r="X408" s="151">
        <v>44149</v>
      </c>
      <c r="Y408" s="151">
        <v>11497</v>
      </c>
      <c r="Z408" s="231">
        <v>32652</v>
      </c>
    </row>
    <row r="409" spans="4:26">
      <c r="D409" s="152">
        <v>5158000</v>
      </c>
      <c r="E409" s="152" t="s">
        <v>328</v>
      </c>
      <c r="F409" s="230">
        <v>95945</v>
      </c>
      <c r="G409" s="151">
        <v>13488</v>
      </c>
      <c r="H409" s="151">
        <v>14506</v>
      </c>
      <c r="I409" s="151">
        <v>18376</v>
      </c>
      <c r="J409" s="151">
        <v>17893</v>
      </c>
      <c r="K409" s="151">
        <v>18159</v>
      </c>
      <c r="L409" s="231">
        <v>13523</v>
      </c>
      <c r="M409" s="151">
        <v>27994</v>
      </c>
      <c r="N409" s="151">
        <v>46370</v>
      </c>
      <c r="O409" s="231">
        <v>49575</v>
      </c>
      <c r="P409" s="151">
        <v>49306</v>
      </c>
      <c r="Q409" s="231">
        <v>46639</v>
      </c>
      <c r="R409" s="151">
        <v>9365</v>
      </c>
      <c r="S409" s="231">
        <v>9011</v>
      </c>
      <c r="T409" s="151">
        <v>25498</v>
      </c>
      <c r="U409" s="231">
        <v>24077</v>
      </c>
      <c r="V409" s="151">
        <v>34863</v>
      </c>
      <c r="W409" s="231">
        <v>33088</v>
      </c>
      <c r="X409" s="151">
        <v>67951</v>
      </c>
      <c r="Y409" s="151">
        <v>18376</v>
      </c>
      <c r="Z409" s="231">
        <v>49575</v>
      </c>
    </row>
    <row r="410" spans="4:26">
      <c r="D410" s="152">
        <v>5162000</v>
      </c>
      <c r="E410" s="152" t="s">
        <v>253</v>
      </c>
      <c r="F410" s="230">
        <v>92295</v>
      </c>
      <c r="G410" s="151">
        <v>13175</v>
      </c>
      <c r="H410" s="151">
        <v>14046</v>
      </c>
      <c r="I410" s="151">
        <v>17832</v>
      </c>
      <c r="J410" s="151">
        <v>17231</v>
      </c>
      <c r="K410" s="151">
        <v>17242</v>
      </c>
      <c r="L410" s="231">
        <v>12769</v>
      </c>
      <c r="M410" s="151">
        <v>27221</v>
      </c>
      <c r="N410" s="151">
        <v>45053</v>
      </c>
      <c r="O410" s="231">
        <v>47242</v>
      </c>
      <c r="P410" s="151">
        <v>47670</v>
      </c>
      <c r="Q410" s="231">
        <v>44625</v>
      </c>
      <c r="R410" s="151">
        <v>9259</v>
      </c>
      <c r="S410" s="231">
        <v>8573</v>
      </c>
      <c r="T410" s="151">
        <v>24513</v>
      </c>
      <c r="U410" s="231">
        <v>22729</v>
      </c>
      <c r="V410" s="151">
        <v>33772</v>
      </c>
      <c r="W410" s="231">
        <v>31302</v>
      </c>
      <c r="X410" s="151">
        <v>65074</v>
      </c>
      <c r="Y410" s="151">
        <v>17832</v>
      </c>
      <c r="Z410" s="231">
        <v>47242</v>
      </c>
    </row>
    <row r="411" spans="4:26">
      <c r="D411" s="152">
        <v>5166000</v>
      </c>
      <c r="E411" s="152" t="s">
        <v>254</v>
      </c>
      <c r="F411" s="230">
        <v>56670</v>
      </c>
      <c r="G411" s="151">
        <v>7885</v>
      </c>
      <c r="H411" s="151">
        <v>8361</v>
      </c>
      <c r="I411" s="151">
        <v>10598</v>
      </c>
      <c r="J411" s="151">
        <v>10436</v>
      </c>
      <c r="K411" s="151">
        <v>10979</v>
      </c>
      <c r="L411" s="231">
        <v>8411</v>
      </c>
      <c r="M411" s="151">
        <v>16246</v>
      </c>
      <c r="N411" s="151">
        <v>26844</v>
      </c>
      <c r="O411" s="231">
        <v>29826</v>
      </c>
      <c r="P411" s="151">
        <v>29043</v>
      </c>
      <c r="Q411" s="231">
        <v>27627</v>
      </c>
      <c r="R411" s="151">
        <v>5394</v>
      </c>
      <c r="S411" s="231">
        <v>5204</v>
      </c>
      <c r="T411" s="151">
        <v>15201</v>
      </c>
      <c r="U411" s="231">
        <v>14625</v>
      </c>
      <c r="V411" s="151">
        <v>20595</v>
      </c>
      <c r="W411" s="231">
        <v>19829</v>
      </c>
      <c r="X411" s="151">
        <v>40424</v>
      </c>
      <c r="Y411" s="151">
        <v>10598</v>
      </c>
      <c r="Z411" s="231">
        <v>29826</v>
      </c>
    </row>
    <row r="412" spans="4:26">
      <c r="D412" s="152">
        <v>5170000</v>
      </c>
      <c r="E412" s="152" t="s">
        <v>256</v>
      </c>
      <c r="F412" s="230">
        <v>86432</v>
      </c>
      <c r="G412" s="151">
        <v>12287</v>
      </c>
      <c r="H412" s="151">
        <v>12966</v>
      </c>
      <c r="I412" s="151">
        <v>16243</v>
      </c>
      <c r="J412" s="151">
        <v>15947</v>
      </c>
      <c r="K412" s="151">
        <v>16550</v>
      </c>
      <c r="L412" s="231">
        <v>12439</v>
      </c>
      <c r="M412" s="151">
        <v>25253</v>
      </c>
      <c r="N412" s="151">
        <v>41496</v>
      </c>
      <c r="O412" s="231">
        <v>44936</v>
      </c>
      <c r="P412" s="151">
        <v>44627</v>
      </c>
      <c r="Q412" s="231">
        <v>41805</v>
      </c>
      <c r="R412" s="151">
        <v>8311</v>
      </c>
      <c r="S412" s="231">
        <v>7932</v>
      </c>
      <c r="T412" s="151">
        <v>23268</v>
      </c>
      <c r="U412" s="231">
        <v>21668</v>
      </c>
      <c r="V412" s="151">
        <v>31579</v>
      </c>
      <c r="W412" s="231">
        <v>29600</v>
      </c>
      <c r="X412" s="151">
        <v>61179</v>
      </c>
      <c r="Y412" s="151">
        <v>16243</v>
      </c>
      <c r="Z412" s="231">
        <v>44936</v>
      </c>
    </row>
    <row r="413" spans="4:26">
      <c r="D413" s="152">
        <v>5314000</v>
      </c>
      <c r="E413" s="152" t="s">
        <v>54</v>
      </c>
      <c r="F413" s="230">
        <v>68533</v>
      </c>
      <c r="G413" s="151">
        <v>9452</v>
      </c>
      <c r="H413" s="151">
        <v>9635</v>
      </c>
      <c r="I413" s="151">
        <v>12738</v>
      </c>
      <c r="J413" s="151">
        <v>12491</v>
      </c>
      <c r="K413" s="151">
        <v>12653</v>
      </c>
      <c r="L413" s="231">
        <v>11564</v>
      </c>
      <c r="M413" s="151">
        <v>19087</v>
      </c>
      <c r="N413" s="151">
        <v>31825</v>
      </c>
      <c r="O413" s="231">
        <v>36708</v>
      </c>
      <c r="P413" s="151">
        <v>34985</v>
      </c>
      <c r="Q413" s="231">
        <v>33548</v>
      </c>
      <c r="R413" s="151">
        <v>6564</v>
      </c>
      <c r="S413" s="231">
        <v>6174</v>
      </c>
      <c r="T413" s="151">
        <v>18521</v>
      </c>
      <c r="U413" s="231">
        <v>18187</v>
      </c>
      <c r="V413" s="151">
        <v>25085</v>
      </c>
      <c r="W413" s="231">
        <v>24361</v>
      </c>
      <c r="X413" s="151">
        <v>49446</v>
      </c>
      <c r="Y413" s="151">
        <v>12738</v>
      </c>
      <c r="Z413" s="231">
        <v>36708</v>
      </c>
    </row>
    <row r="414" spans="4:26">
      <c r="D414" s="152">
        <v>5315000</v>
      </c>
      <c r="E414" s="152" t="s">
        <v>55</v>
      </c>
      <c r="F414" s="230">
        <v>204538</v>
      </c>
      <c r="G414" s="151">
        <v>31700</v>
      </c>
      <c r="H414" s="151">
        <v>30803</v>
      </c>
      <c r="I414" s="151">
        <v>38672</v>
      </c>
      <c r="J414" s="151">
        <v>37318</v>
      </c>
      <c r="K414" s="151">
        <v>36292</v>
      </c>
      <c r="L414" s="231">
        <v>29753</v>
      </c>
      <c r="M414" s="151">
        <v>62503</v>
      </c>
      <c r="N414" s="151">
        <v>101175</v>
      </c>
      <c r="O414" s="231">
        <v>103363</v>
      </c>
      <c r="P414" s="151">
        <v>104600</v>
      </c>
      <c r="Q414" s="231">
        <v>99938</v>
      </c>
      <c r="R414" s="151">
        <v>19881</v>
      </c>
      <c r="S414" s="231">
        <v>18791</v>
      </c>
      <c r="T414" s="151">
        <v>52552</v>
      </c>
      <c r="U414" s="231">
        <v>50811</v>
      </c>
      <c r="V414" s="151">
        <v>72433</v>
      </c>
      <c r="W414" s="231">
        <v>69602</v>
      </c>
      <c r="X414" s="151">
        <v>142035</v>
      </c>
      <c r="Y414" s="151">
        <v>38672</v>
      </c>
      <c r="Z414" s="231">
        <v>103363</v>
      </c>
    </row>
    <row r="415" spans="4:26">
      <c r="D415" s="152">
        <v>5316000</v>
      </c>
      <c r="E415" s="152" t="s">
        <v>56</v>
      </c>
      <c r="F415" s="230">
        <v>33387</v>
      </c>
      <c r="G415" s="151">
        <v>4815</v>
      </c>
      <c r="H415" s="151">
        <v>4916</v>
      </c>
      <c r="I415" s="151">
        <v>6432</v>
      </c>
      <c r="J415" s="151">
        <v>6134</v>
      </c>
      <c r="K415" s="151">
        <v>6361</v>
      </c>
      <c r="L415" s="231">
        <v>4729</v>
      </c>
      <c r="M415" s="151">
        <v>9731</v>
      </c>
      <c r="N415" s="151">
        <v>16163</v>
      </c>
      <c r="O415" s="231">
        <v>17224</v>
      </c>
      <c r="P415" s="151">
        <v>17312</v>
      </c>
      <c r="Q415" s="231">
        <v>16075</v>
      </c>
      <c r="R415" s="151">
        <v>3313</v>
      </c>
      <c r="S415" s="231">
        <v>3119</v>
      </c>
      <c r="T415" s="151">
        <v>9002</v>
      </c>
      <c r="U415" s="231">
        <v>8222</v>
      </c>
      <c r="V415" s="151">
        <v>12315</v>
      </c>
      <c r="W415" s="231">
        <v>11341</v>
      </c>
      <c r="X415" s="151">
        <v>23656</v>
      </c>
      <c r="Y415" s="151">
        <v>6432</v>
      </c>
      <c r="Z415" s="231">
        <v>17224</v>
      </c>
    </row>
    <row r="416" spans="4:26">
      <c r="D416" s="152">
        <v>5334000</v>
      </c>
      <c r="E416" s="152" t="s">
        <v>257</v>
      </c>
      <c r="F416" s="230">
        <v>61576</v>
      </c>
      <c r="G416" s="151">
        <v>8828</v>
      </c>
      <c r="H416" s="151">
        <v>9145</v>
      </c>
      <c r="I416" s="151">
        <v>11472</v>
      </c>
      <c r="J416" s="151">
        <v>11257</v>
      </c>
      <c r="K416" s="151">
        <v>11648</v>
      </c>
      <c r="L416" s="231">
        <v>9226</v>
      </c>
      <c r="M416" s="151">
        <v>17973</v>
      </c>
      <c r="N416" s="151">
        <v>29445</v>
      </c>
      <c r="O416" s="231">
        <v>32131</v>
      </c>
      <c r="P416" s="151">
        <v>31828</v>
      </c>
      <c r="Q416" s="231">
        <v>29748</v>
      </c>
      <c r="R416" s="151">
        <v>6016</v>
      </c>
      <c r="S416" s="231">
        <v>5456</v>
      </c>
      <c r="T416" s="151">
        <v>16644</v>
      </c>
      <c r="U416" s="231">
        <v>15487</v>
      </c>
      <c r="V416" s="151">
        <v>22660</v>
      </c>
      <c r="W416" s="231">
        <v>20943</v>
      </c>
      <c r="X416" s="151">
        <v>43603</v>
      </c>
      <c r="Y416" s="151">
        <v>11472</v>
      </c>
      <c r="Z416" s="231">
        <v>32131</v>
      </c>
    </row>
    <row r="417" spans="4:26">
      <c r="D417" s="152">
        <v>5334002</v>
      </c>
      <c r="E417" s="152" t="s">
        <v>281</v>
      </c>
      <c r="F417" s="230">
        <v>45981</v>
      </c>
      <c r="G417" s="151">
        <v>6390</v>
      </c>
      <c r="H417" s="151">
        <v>5960</v>
      </c>
      <c r="I417" s="151">
        <v>7443</v>
      </c>
      <c r="J417" s="151">
        <v>7119</v>
      </c>
      <c r="K417" s="151">
        <v>7533</v>
      </c>
      <c r="L417" s="231">
        <v>11536</v>
      </c>
      <c r="M417" s="151">
        <v>12350</v>
      </c>
      <c r="N417" s="151">
        <v>19793</v>
      </c>
      <c r="O417" s="231">
        <v>26188</v>
      </c>
      <c r="P417" s="151">
        <v>24462</v>
      </c>
      <c r="Q417" s="231">
        <v>21519</v>
      </c>
      <c r="R417" s="151">
        <v>3845</v>
      </c>
      <c r="S417" s="231">
        <v>3598</v>
      </c>
      <c r="T417" s="151">
        <v>14296</v>
      </c>
      <c r="U417" s="231">
        <v>11892</v>
      </c>
      <c r="V417" s="151">
        <v>18141</v>
      </c>
      <c r="W417" s="231">
        <v>15490</v>
      </c>
      <c r="X417" s="151">
        <v>33631</v>
      </c>
      <c r="Y417" s="151">
        <v>7443</v>
      </c>
      <c r="Z417" s="231">
        <v>26188</v>
      </c>
    </row>
    <row r="418" spans="4:26">
      <c r="D418" s="152">
        <v>5358000</v>
      </c>
      <c r="E418" s="152" t="s">
        <v>258</v>
      </c>
      <c r="F418" s="230">
        <v>53441</v>
      </c>
      <c r="G418" s="151">
        <v>7984</v>
      </c>
      <c r="H418" s="151">
        <v>8103</v>
      </c>
      <c r="I418" s="151">
        <v>9760</v>
      </c>
      <c r="J418" s="151">
        <v>9676</v>
      </c>
      <c r="K418" s="151">
        <v>9988</v>
      </c>
      <c r="L418" s="231">
        <v>7930</v>
      </c>
      <c r="M418" s="151">
        <v>16087</v>
      </c>
      <c r="N418" s="151">
        <v>25847</v>
      </c>
      <c r="O418" s="231">
        <v>27594</v>
      </c>
      <c r="P418" s="151">
        <v>27783</v>
      </c>
      <c r="Q418" s="231">
        <v>25658</v>
      </c>
      <c r="R418" s="151">
        <v>4990</v>
      </c>
      <c r="S418" s="231">
        <v>4770</v>
      </c>
      <c r="T418" s="151">
        <v>14525</v>
      </c>
      <c r="U418" s="231">
        <v>13069</v>
      </c>
      <c r="V418" s="151">
        <v>19515</v>
      </c>
      <c r="W418" s="231">
        <v>17839</v>
      </c>
      <c r="X418" s="151">
        <v>37354</v>
      </c>
      <c r="Y418" s="151">
        <v>9760</v>
      </c>
      <c r="Z418" s="231">
        <v>27594</v>
      </c>
    </row>
    <row r="419" spans="4:26">
      <c r="D419" s="152">
        <v>5362000</v>
      </c>
      <c r="E419" s="152" t="s">
        <v>329</v>
      </c>
      <c r="F419" s="230">
        <v>96951</v>
      </c>
      <c r="G419" s="151">
        <v>14041</v>
      </c>
      <c r="H419" s="151">
        <v>14966</v>
      </c>
      <c r="I419" s="151">
        <v>18577</v>
      </c>
      <c r="J419" s="151">
        <v>17842</v>
      </c>
      <c r="K419" s="151">
        <v>17740</v>
      </c>
      <c r="L419" s="231">
        <v>13785</v>
      </c>
      <c r="M419" s="151">
        <v>29007</v>
      </c>
      <c r="N419" s="151">
        <v>47584</v>
      </c>
      <c r="O419" s="231">
        <v>49367</v>
      </c>
      <c r="P419" s="151">
        <v>49944</v>
      </c>
      <c r="Q419" s="231">
        <v>47007</v>
      </c>
      <c r="R419" s="151">
        <v>9643</v>
      </c>
      <c r="S419" s="231">
        <v>8934</v>
      </c>
      <c r="T419" s="151">
        <v>25400</v>
      </c>
      <c r="U419" s="231">
        <v>23967</v>
      </c>
      <c r="V419" s="151">
        <v>35043</v>
      </c>
      <c r="W419" s="231">
        <v>32901</v>
      </c>
      <c r="X419" s="151">
        <v>67944</v>
      </c>
      <c r="Y419" s="151">
        <v>18577</v>
      </c>
      <c r="Z419" s="231">
        <v>49367</v>
      </c>
    </row>
    <row r="420" spans="4:26">
      <c r="D420" s="152">
        <v>5366000</v>
      </c>
      <c r="E420" s="152" t="s">
        <v>259</v>
      </c>
      <c r="F420" s="230">
        <v>38723</v>
      </c>
      <c r="G420" s="151">
        <v>5542</v>
      </c>
      <c r="H420" s="151">
        <v>5840</v>
      </c>
      <c r="I420" s="151">
        <v>7204</v>
      </c>
      <c r="J420" s="151">
        <v>7030</v>
      </c>
      <c r="K420" s="151">
        <v>7431</v>
      </c>
      <c r="L420" s="231">
        <v>5676</v>
      </c>
      <c r="M420" s="151">
        <v>11382</v>
      </c>
      <c r="N420" s="151">
        <v>18586</v>
      </c>
      <c r="O420" s="231">
        <v>20137</v>
      </c>
      <c r="P420" s="151">
        <v>19827</v>
      </c>
      <c r="Q420" s="231">
        <v>18896</v>
      </c>
      <c r="R420" s="151">
        <v>3655</v>
      </c>
      <c r="S420" s="231">
        <v>3549</v>
      </c>
      <c r="T420" s="151">
        <v>10415</v>
      </c>
      <c r="U420" s="231">
        <v>9722</v>
      </c>
      <c r="V420" s="151">
        <v>14070</v>
      </c>
      <c r="W420" s="231">
        <v>13271</v>
      </c>
      <c r="X420" s="151">
        <v>27341</v>
      </c>
      <c r="Y420" s="151">
        <v>7204</v>
      </c>
      <c r="Z420" s="231">
        <v>20137</v>
      </c>
    </row>
    <row r="421" spans="4:26">
      <c r="D421" s="152">
        <v>5370000</v>
      </c>
      <c r="E421" s="152" t="s">
        <v>260</v>
      </c>
      <c r="F421" s="230">
        <v>51720</v>
      </c>
      <c r="G421" s="151">
        <v>7297</v>
      </c>
      <c r="H421" s="151">
        <v>7653</v>
      </c>
      <c r="I421" s="151">
        <v>9494</v>
      </c>
      <c r="J421" s="151">
        <v>9508</v>
      </c>
      <c r="K421" s="151">
        <v>9865</v>
      </c>
      <c r="L421" s="231">
        <v>7903</v>
      </c>
      <c r="M421" s="151">
        <v>14950</v>
      </c>
      <c r="N421" s="151">
        <v>24444</v>
      </c>
      <c r="O421" s="231">
        <v>27276</v>
      </c>
      <c r="P421" s="151">
        <v>26806</v>
      </c>
      <c r="Q421" s="231">
        <v>24914</v>
      </c>
      <c r="R421" s="151">
        <v>4895</v>
      </c>
      <c r="S421" s="231">
        <v>4599</v>
      </c>
      <c r="T421" s="151">
        <v>14221</v>
      </c>
      <c r="U421" s="231">
        <v>13055</v>
      </c>
      <c r="V421" s="151">
        <v>19116</v>
      </c>
      <c r="W421" s="231">
        <v>17654</v>
      </c>
      <c r="X421" s="151">
        <v>36770</v>
      </c>
      <c r="Y421" s="151">
        <v>9494</v>
      </c>
      <c r="Z421" s="231">
        <v>27276</v>
      </c>
    </row>
    <row r="422" spans="4:26">
      <c r="D422" s="152">
        <v>5374000</v>
      </c>
      <c r="E422" s="152" t="s">
        <v>261</v>
      </c>
      <c r="F422" s="230">
        <v>56339</v>
      </c>
      <c r="G422" s="151">
        <v>8210</v>
      </c>
      <c r="H422" s="151">
        <v>8451</v>
      </c>
      <c r="I422" s="151">
        <v>10458</v>
      </c>
      <c r="J422" s="151">
        <v>10309</v>
      </c>
      <c r="K422" s="151">
        <v>10630</v>
      </c>
      <c r="L422" s="231">
        <v>8281</v>
      </c>
      <c r="M422" s="151">
        <v>16661</v>
      </c>
      <c r="N422" s="151">
        <v>27119</v>
      </c>
      <c r="O422" s="231">
        <v>29220</v>
      </c>
      <c r="P422" s="151">
        <v>28880</v>
      </c>
      <c r="Q422" s="231">
        <v>27459</v>
      </c>
      <c r="R422" s="151">
        <v>5371</v>
      </c>
      <c r="S422" s="231">
        <v>5087</v>
      </c>
      <c r="T422" s="151">
        <v>14955</v>
      </c>
      <c r="U422" s="231">
        <v>14265</v>
      </c>
      <c r="V422" s="151">
        <v>20326</v>
      </c>
      <c r="W422" s="231">
        <v>19352</v>
      </c>
      <c r="X422" s="151">
        <v>39678</v>
      </c>
      <c r="Y422" s="151">
        <v>10458</v>
      </c>
      <c r="Z422" s="231">
        <v>29220</v>
      </c>
    </row>
    <row r="423" spans="4:26">
      <c r="D423" s="152">
        <v>5378000</v>
      </c>
      <c r="E423" s="152" t="s">
        <v>262</v>
      </c>
      <c r="F423" s="230">
        <v>55914</v>
      </c>
      <c r="G423" s="151">
        <v>7740</v>
      </c>
      <c r="H423" s="151">
        <v>8143</v>
      </c>
      <c r="I423" s="151">
        <v>10674</v>
      </c>
      <c r="J423" s="151">
        <v>10410</v>
      </c>
      <c r="K423" s="151">
        <v>10854</v>
      </c>
      <c r="L423" s="231">
        <v>8093</v>
      </c>
      <c r="M423" s="151">
        <v>15883</v>
      </c>
      <c r="N423" s="151">
        <v>26557</v>
      </c>
      <c r="O423" s="231">
        <v>29357</v>
      </c>
      <c r="P423" s="151">
        <v>28943</v>
      </c>
      <c r="Q423" s="231">
        <v>26971</v>
      </c>
      <c r="R423" s="151">
        <v>5501</v>
      </c>
      <c r="S423" s="231">
        <v>5173</v>
      </c>
      <c r="T423" s="151">
        <v>15368</v>
      </c>
      <c r="U423" s="231">
        <v>13989</v>
      </c>
      <c r="V423" s="151">
        <v>20869</v>
      </c>
      <c r="W423" s="231">
        <v>19162</v>
      </c>
      <c r="X423" s="151">
        <v>40031</v>
      </c>
      <c r="Y423" s="151">
        <v>10674</v>
      </c>
      <c r="Z423" s="231">
        <v>29357</v>
      </c>
    </row>
    <row r="424" spans="4:26">
      <c r="D424" s="152">
        <v>5382000</v>
      </c>
      <c r="E424" s="152" t="s">
        <v>263</v>
      </c>
      <c r="F424" s="230">
        <v>123924</v>
      </c>
      <c r="G424" s="151">
        <v>17050</v>
      </c>
      <c r="H424" s="151">
        <v>18129</v>
      </c>
      <c r="I424" s="151">
        <v>23400</v>
      </c>
      <c r="J424" s="151">
        <v>23429</v>
      </c>
      <c r="K424" s="151">
        <v>23828</v>
      </c>
      <c r="L424" s="231">
        <v>18088</v>
      </c>
      <c r="M424" s="151">
        <v>35179</v>
      </c>
      <c r="N424" s="151">
        <v>58579</v>
      </c>
      <c r="O424" s="231">
        <v>65345</v>
      </c>
      <c r="P424" s="151">
        <v>64526</v>
      </c>
      <c r="Q424" s="231">
        <v>59398</v>
      </c>
      <c r="R424" s="151">
        <v>12157</v>
      </c>
      <c r="S424" s="231">
        <v>11243</v>
      </c>
      <c r="T424" s="151">
        <v>34147</v>
      </c>
      <c r="U424" s="231">
        <v>31198</v>
      </c>
      <c r="V424" s="151">
        <v>46304</v>
      </c>
      <c r="W424" s="231">
        <v>42441</v>
      </c>
      <c r="X424" s="151">
        <v>88745</v>
      </c>
      <c r="Y424" s="151">
        <v>23400</v>
      </c>
      <c r="Z424" s="231">
        <v>65345</v>
      </c>
    </row>
    <row r="425" spans="4:26">
      <c r="D425" s="152">
        <v>5512000</v>
      </c>
      <c r="E425" s="152" t="s">
        <v>95</v>
      </c>
      <c r="F425" s="230">
        <v>22180</v>
      </c>
      <c r="G425" s="151">
        <v>3290</v>
      </c>
      <c r="H425" s="151">
        <v>3291</v>
      </c>
      <c r="I425" s="151">
        <v>4097</v>
      </c>
      <c r="J425" s="151">
        <v>4075</v>
      </c>
      <c r="K425" s="151">
        <v>4107</v>
      </c>
      <c r="L425" s="231">
        <v>3320</v>
      </c>
      <c r="M425" s="151">
        <v>6581</v>
      </c>
      <c r="N425" s="151">
        <v>10678</v>
      </c>
      <c r="O425" s="231">
        <v>11502</v>
      </c>
      <c r="P425" s="151">
        <v>11441</v>
      </c>
      <c r="Q425" s="231">
        <v>10739</v>
      </c>
      <c r="R425" s="151">
        <v>2148</v>
      </c>
      <c r="S425" s="231">
        <v>1949</v>
      </c>
      <c r="T425" s="151">
        <v>5914</v>
      </c>
      <c r="U425" s="231">
        <v>5588</v>
      </c>
      <c r="V425" s="151">
        <v>8062</v>
      </c>
      <c r="W425" s="231">
        <v>7537</v>
      </c>
      <c r="X425" s="151">
        <v>15599</v>
      </c>
      <c r="Y425" s="151">
        <v>4097</v>
      </c>
      <c r="Z425" s="231">
        <v>11502</v>
      </c>
    </row>
    <row r="426" spans="4:26">
      <c r="D426" s="152">
        <v>5513000</v>
      </c>
      <c r="E426" s="152" t="s">
        <v>96</v>
      </c>
      <c r="F426" s="230">
        <v>56325</v>
      </c>
      <c r="G426" s="151">
        <v>8607</v>
      </c>
      <c r="H426" s="151">
        <v>8671</v>
      </c>
      <c r="I426" s="151">
        <v>10363</v>
      </c>
      <c r="J426" s="151">
        <v>10313</v>
      </c>
      <c r="K426" s="151">
        <v>10284</v>
      </c>
      <c r="L426" s="231">
        <v>8087</v>
      </c>
      <c r="M426" s="151">
        <v>17278</v>
      </c>
      <c r="N426" s="151">
        <v>27641</v>
      </c>
      <c r="O426" s="231">
        <v>28684</v>
      </c>
      <c r="P426" s="151">
        <v>29210</v>
      </c>
      <c r="Q426" s="231">
        <v>27115</v>
      </c>
      <c r="R426" s="151">
        <v>5386</v>
      </c>
      <c r="S426" s="231">
        <v>4977</v>
      </c>
      <c r="T426" s="151">
        <v>15087</v>
      </c>
      <c r="U426" s="231">
        <v>13597</v>
      </c>
      <c r="V426" s="151">
        <v>20473</v>
      </c>
      <c r="W426" s="231">
        <v>18574</v>
      </c>
      <c r="X426" s="151">
        <v>39047</v>
      </c>
      <c r="Y426" s="151">
        <v>10363</v>
      </c>
      <c r="Z426" s="231">
        <v>28684</v>
      </c>
    </row>
    <row r="427" spans="4:26">
      <c r="D427" s="152">
        <v>5515000</v>
      </c>
      <c r="E427" s="152" t="s">
        <v>97</v>
      </c>
      <c r="F427" s="230">
        <v>59872</v>
      </c>
      <c r="G427" s="151">
        <v>8493</v>
      </c>
      <c r="H427" s="151">
        <v>8431</v>
      </c>
      <c r="I427" s="151">
        <v>10386</v>
      </c>
      <c r="J427" s="151">
        <v>10148</v>
      </c>
      <c r="K427" s="151">
        <v>9859</v>
      </c>
      <c r="L427" s="231">
        <v>12555</v>
      </c>
      <c r="M427" s="151">
        <v>16924</v>
      </c>
      <c r="N427" s="151">
        <v>27310</v>
      </c>
      <c r="O427" s="231">
        <v>32562</v>
      </c>
      <c r="P427" s="151">
        <v>30002</v>
      </c>
      <c r="Q427" s="231">
        <v>29870</v>
      </c>
      <c r="R427" s="151">
        <v>5319</v>
      </c>
      <c r="S427" s="231">
        <v>5067</v>
      </c>
      <c r="T427" s="151">
        <v>15909</v>
      </c>
      <c r="U427" s="231">
        <v>16653</v>
      </c>
      <c r="V427" s="151">
        <v>21228</v>
      </c>
      <c r="W427" s="231">
        <v>21720</v>
      </c>
      <c r="X427" s="151">
        <v>42948</v>
      </c>
      <c r="Y427" s="151">
        <v>10386</v>
      </c>
      <c r="Z427" s="231">
        <v>32562</v>
      </c>
    </row>
    <row r="428" spans="4:26">
      <c r="D428" s="152">
        <v>5554000</v>
      </c>
      <c r="E428" s="152" t="s">
        <v>264</v>
      </c>
      <c r="F428" s="230">
        <v>80687</v>
      </c>
      <c r="G428" s="151">
        <v>11914</v>
      </c>
      <c r="H428" s="151">
        <v>11773</v>
      </c>
      <c r="I428" s="151">
        <v>14759</v>
      </c>
      <c r="J428" s="151">
        <v>14886</v>
      </c>
      <c r="K428" s="151">
        <v>15525</v>
      </c>
      <c r="L428" s="231">
        <v>11830</v>
      </c>
      <c r="M428" s="151">
        <v>23687</v>
      </c>
      <c r="N428" s="151">
        <v>38446</v>
      </c>
      <c r="O428" s="231">
        <v>42241</v>
      </c>
      <c r="P428" s="151">
        <v>41529</v>
      </c>
      <c r="Q428" s="231">
        <v>39158</v>
      </c>
      <c r="R428" s="151">
        <v>7506</v>
      </c>
      <c r="S428" s="231">
        <v>7253</v>
      </c>
      <c r="T428" s="151">
        <v>21861</v>
      </c>
      <c r="U428" s="231">
        <v>20380</v>
      </c>
      <c r="V428" s="151">
        <v>29367</v>
      </c>
      <c r="W428" s="231">
        <v>27633</v>
      </c>
      <c r="X428" s="151">
        <v>57000</v>
      </c>
      <c r="Y428" s="151">
        <v>14759</v>
      </c>
      <c r="Z428" s="231">
        <v>42241</v>
      </c>
    </row>
    <row r="429" spans="4:26">
      <c r="D429" s="152">
        <v>5558000</v>
      </c>
      <c r="E429" s="152" t="s">
        <v>265</v>
      </c>
      <c r="F429" s="230">
        <v>45418</v>
      </c>
      <c r="G429" s="151">
        <v>6579</v>
      </c>
      <c r="H429" s="151">
        <v>6894</v>
      </c>
      <c r="I429" s="151">
        <v>8439</v>
      </c>
      <c r="J429" s="151">
        <v>8056</v>
      </c>
      <c r="K429" s="151">
        <v>8623</v>
      </c>
      <c r="L429" s="231">
        <v>6827</v>
      </c>
      <c r="M429" s="151">
        <v>13473</v>
      </c>
      <c r="N429" s="151">
        <v>21912</v>
      </c>
      <c r="O429" s="231">
        <v>23506</v>
      </c>
      <c r="P429" s="151">
        <v>23513</v>
      </c>
      <c r="Q429" s="231">
        <v>21905</v>
      </c>
      <c r="R429" s="151">
        <v>4389</v>
      </c>
      <c r="S429" s="231">
        <v>4050</v>
      </c>
      <c r="T429" s="151">
        <v>12250</v>
      </c>
      <c r="U429" s="231">
        <v>11256</v>
      </c>
      <c r="V429" s="151">
        <v>16639</v>
      </c>
      <c r="W429" s="231">
        <v>15306</v>
      </c>
      <c r="X429" s="151">
        <v>31945</v>
      </c>
      <c r="Y429" s="151">
        <v>8439</v>
      </c>
      <c r="Z429" s="231">
        <v>23506</v>
      </c>
    </row>
    <row r="430" spans="4:26">
      <c r="D430" s="152">
        <v>5562000</v>
      </c>
      <c r="E430" s="152" t="s">
        <v>330</v>
      </c>
      <c r="F430" s="230">
        <v>119285</v>
      </c>
      <c r="G430" s="151">
        <v>17378</v>
      </c>
      <c r="H430" s="151">
        <v>18092</v>
      </c>
      <c r="I430" s="151">
        <v>22281</v>
      </c>
      <c r="J430" s="151">
        <v>21585</v>
      </c>
      <c r="K430" s="151">
        <v>22535</v>
      </c>
      <c r="L430" s="231">
        <v>17414</v>
      </c>
      <c r="M430" s="151">
        <v>35470</v>
      </c>
      <c r="N430" s="151">
        <v>57751</v>
      </c>
      <c r="O430" s="231">
        <v>61534</v>
      </c>
      <c r="P430" s="151">
        <v>61588</v>
      </c>
      <c r="Q430" s="231">
        <v>57697</v>
      </c>
      <c r="R430" s="151">
        <v>11507</v>
      </c>
      <c r="S430" s="231">
        <v>10774</v>
      </c>
      <c r="T430" s="151">
        <v>31871</v>
      </c>
      <c r="U430" s="231">
        <v>29663</v>
      </c>
      <c r="V430" s="151">
        <v>43378</v>
      </c>
      <c r="W430" s="231">
        <v>40437</v>
      </c>
      <c r="X430" s="151">
        <v>83815</v>
      </c>
      <c r="Y430" s="151">
        <v>22281</v>
      </c>
      <c r="Z430" s="231">
        <v>61534</v>
      </c>
    </row>
    <row r="431" spans="4:26">
      <c r="D431" s="152">
        <v>5566000</v>
      </c>
      <c r="E431" s="152" t="s">
        <v>266</v>
      </c>
      <c r="F431" s="230">
        <v>96030</v>
      </c>
      <c r="G431" s="151">
        <v>13805</v>
      </c>
      <c r="H431" s="151">
        <v>14167</v>
      </c>
      <c r="I431" s="151">
        <v>17485</v>
      </c>
      <c r="J431" s="151">
        <v>17474</v>
      </c>
      <c r="K431" s="151">
        <v>18342</v>
      </c>
      <c r="L431" s="231">
        <v>14757</v>
      </c>
      <c r="M431" s="151">
        <v>27972</v>
      </c>
      <c r="N431" s="151">
        <v>45457</v>
      </c>
      <c r="O431" s="231">
        <v>50573</v>
      </c>
      <c r="P431" s="151">
        <v>49616</v>
      </c>
      <c r="Q431" s="231">
        <v>46414</v>
      </c>
      <c r="R431" s="151">
        <v>9047</v>
      </c>
      <c r="S431" s="231">
        <v>8438</v>
      </c>
      <c r="T431" s="151">
        <v>26257</v>
      </c>
      <c r="U431" s="231">
        <v>24316</v>
      </c>
      <c r="V431" s="151">
        <v>35304</v>
      </c>
      <c r="W431" s="231">
        <v>32754</v>
      </c>
      <c r="X431" s="151">
        <v>68058</v>
      </c>
      <c r="Y431" s="151">
        <v>17485</v>
      </c>
      <c r="Z431" s="231">
        <v>50573</v>
      </c>
    </row>
    <row r="432" spans="4:26">
      <c r="D432" s="152">
        <v>5570000</v>
      </c>
      <c r="E432" s="152" t="s">
        <v>267</v>
      </c>
      <c r="F432" s="230">
        <v>58390</v>
      </c>
      <c r="G432" s="151">
        <v>8251</v>
      </c>
      <c r="H432" s="151">
        <v>8321</v>
      </c>
      <c r="I432" s="151">
        <v>10755</v>
      </c>
      <c r="J432" s="151">
        <v>10608</v>
      </c>
      <c r="K432" s="151">
        <v>11513</v>
      </c>
      <c r="L432" s="231">
        <v>8942</v>
      </c>
      <c r="M432" s="151">
        <v>16572</v>
      </c>
      <c r="N432" s="151">
        <v>27327</v>
      </c>
      <c r="O432" s="231">
        <v>31063</v>
      </c>
      <c r="P432" s="151">
        <v>30124</v>
      </c>
      <c r="Q432" s="231">
        <v>28266</v>
      </c>
      <c r="R432" s="151">
        <v>5534</v>
      </c>
      <c r="S432" s="231">
        <v>5221</v>
      </c>
      <c r="T432" s="151">
        <v>16081</v>
      </c>
      <c r="U432" s="231">
        <v>14982</v>
      </c>
      <c r="V432" s="151">
        <v>21615</v>
      </c>
      <c r="W432" s="231">
        <v>20203</v>
      </c>
      <c r="X432" s="151">
        <v>41818</v>
      </c>
      <c r="Y432" s="151">
        <v>10755</v>
      </c>
      <c r="Z432" s="231">
        <v>31063</v>
      </c>
    </row>
    <row r="433" spans="4:26">
      <c r="D433" s="152">
        <v>5711000</v>
      </c>
      <c r="E433" s="152" t="s">
        <v>367</v>
      </c>
      <c r="F433" s="230">
        <v>69193</v>
      </c>
      <c r="G433" s="151">
        <v>10172</v>
      </c>
      <c r="H433" s="151">
        <v>10056</v>
      </c>
      <c r="I433" s="151">
        <v>12496</v>
      </c>
      <c r="J433" s="151">
        <v>12443</v>
      </c>
      <c r="K433" s="151">
        <v>12876</v>
      </c>
      <c r="L433" s="231">
        <v>11150</v>
      </c>
      <c r="M433" s="151">
        <v>20228</v>
      </c>
      <c r="N433" s="151">
        <v>32724</v>
      </c>
      <c r="O433" s="231">
        <v>36469</v>
      </c>
      <c r="P433" s="151">
        <v>35152</v>
      </c>
      <c r="Q433" s="231">
        <v>34041</v>
      </c>
      <c r="R433" s="151">
        <v>6378</v>
      </c>
      <c r="S433" s="231">
        <v>6118</v>
      </c>
      <c r="T433" s="151">
        <v>18500</v>
      </c>
      <c r="U433" s="231">
        <v>17969</v>
      </c>
      <c r="V433" s="151">
        <v>24878</v>
      </c>
      <c r="W433" s="231">
        <v>24087</v>
      </c>
      <c r="X433" s="151">
        <v>48965</v>
      </c>
      <c r="Y433" s="151">
        <v>12496</v>
      </c>
      <c r="Z433" s="231">
        <v>36469</v>
      </c>
    </row>
    <row r="434" spans="4:26">
      <c r="D434" s="152">
        <v>5754000</v>
      </c>
      <c r="E434" s="152" t="s">
        <v>268</v>
      </c>
      <c r="F434" s="230">
        <v>77741</v>
      </c>
      <c r="G434" s="151">
        <v>11137</v>
      </c>
      <c r="H434" s="151">
        <v>11333</v>
      </c>
      <c r="I434" s="151">
        <v>14239</v>
      </c>
      <c r="J434" s="151">
        <v>14284</v>
      </c>
      <c r="K434" s="151">
        <v>14911</v>
      </c>
      <c r="L434" s="231">
        <v>11837</v>
      </c>
      <c r="M434" s="151">
        <v>22470</v>
      </c>
      <c r="N434" s="151">
        <v>36709</v>
      </c>
      <c r="O434" s="231">
        <v>41032</v>
      </c>
      <c r="P434" s="151">
        <v>40256</v>
      </c>
      <c r="Q434" s="231">
        <v>37485</v>
      </c>
      <c r="R434" s="151">
        <v>7313</v>
      </c>
      <c r="S434" s="231">
        <v>6926</v>
      </c>
      <c r="T434" s="151">
        <v>21397</v>
      </c>
      <c r="U434" s="231">
        <v>19635</v>
      </c>
      <c r="V434" s="151">
        <v>28710</v>
      </c>
      <c r="W434" s="231">
        <v>26561</v>
      </c>
      <c r="X434" s="151">
        <v>55271</v>
      </c>
      <c r="Y434" s="151">
        <v>14239</v>
      </c>
      <c r="Z434" s="231">
        <v>41032</v>
      </c>
    </row>
    <row r="435" spans="4:26">
      <c r="D435" s="152">
        <v>5758000</v>
      </c>
      <c r="E435" s="152" t="s">
        <v>270</v>
      </c>
      <c r="F435" s="230">
        <v>51026</v>
      </c>
      <c r="G435" s="151">
        <v>7193</v>
      </c>
      <c r="H435" s="151">
        <v>7349</v>
      </c>
      <c r="I435" s="151">
        <v>9510</v>
      </c>
      <c r="J435" s="151">
        <v>9503</v>
      </c>
      <c r="K435" s="151">
        <v>9884</v>
      </c>
      <c r="L435" s="231">
        <v>7587</v>
      </c>
      <c r="M435" s="151">
        <v>14542</v>
      </c>
      <c r="N435" s="151">
        <v>24052</v>
      </c>
      <c r="O435" s="231">
        <v>26974</v>
      </c>
      <c r="P435" s="151">
        <v>26425</v>
      </c>
      <c r="Q435" s="231">
        <v>24601</v>
      </c>
      <c r="R435" s="151">
        <v>4907</v>
      </c>
      <c r="S435" s="231">
        <v>4603</v>
      </c>
      <c r="T435" s="151">
        <v>14022</v>
      </c>
      <c r="U435" s="231">
        <v>12952</v>
      </c>
      <c r="V435" s="151">
        <v>18929</v>
      </c>
      <c r="W435" s="231">
        <v>17555</v>
      </c>
      <c r="X435" s="151">
        <v>36484</v>
      </c>
      <c r="Y435" s="151">
        <v>9510</v>
      </c>
      <c r="Z435" s="231">
        <v>26974</v>
      </c>
    </row>
    <row r="436" spans="4:26">
      <c r="D436" s="152">
        <v>5762000</v>
      </c>
      <c r="E436" s="152" t="s">
        <v>271</v>
      </c>
      <c r="F436" s="230">
        <v>27840</v>
      </c>
      <c r="G436" s="151">
        <v>3789</v>
      </c>
      <c r="H436" s="151">
        <v>3931</v>
      </c>
      <c r="I436" s="151">
        <v>5038</v>
      </c>
      <c r="J436" s="151">
        <v>5187</v>
      </c>
      <c r="K436" s="151">
        <v>5661</v>
      </c>
      <c r="L436" s="231">
        <v>4234</v>
      </c>
      <c r="M436" s="151">
        <v>7720</v>
      </c>
      <c r="N436" s="151">
        <v>12758</v>
      </c>
      <c r="O436" s="231">
        <v>15082</v>
      </c>
      <c r="P436" s="151">
        <v>14420</v>
      </c>
      <c r="Q436" s="231">
        <v>13420</v>
      </c>
      <c r="R436" s="151">
        <v>2596</v>
      </c>
      <c r="S436" s="231">
        <v>2442</v>
      </c>
      <c r="T436" s="151">
        <v>7859</v>
      </c>
      <c r="U436" s="231">
        <v>7223</v>
      </c>
      <c r="V436" s="151">
        <v>10455</v>
      </c>
      <c r="W436" s="231">
        <v>9665</v>
      </c>
      <c r="X436" s="151">
        <v>20120</v>
      </c>
      <c r="Y436" s="151">
        <v>5038</v>
      </c>
      <c r="Z436" s="231">
        <v>15082</v>
      </c>
    </row>
    <row r="437" spans="4:26">
      <c r="D437" s="152">
        <v>5766000</v>
      </c>
      <c r="E437" s="152" t="s">
        <v>272</v>
      </c>
      <c r="F437" s="230">
        <v>73576</v>
      </c>
      <c r="G437" s="151">
        <v>10233</v>
      </c>
      <c r="H437" s="151">
        <v>10781</v>
      </c>
      <c r="I437" s="151">
        <v>13845</v>
      </c>
      <c r="J437" s="151">
        <v>13775</v>
      </c>
      <c r="K437" s="151">
        <v>14226</v>
      </c>
      <c r="L437" s="231">
        <v>10716</v>
      </c>
      <c r="M437" s="151">
        <v>21014</v>
      </c>
      <c r="N437" s="151">
        <v>34859</v>
      </c>
      <c r="O437" s="231">
        <v>38717</v>
      </c>
      <c r="P437" s="151">
        <v>37993</v>
      </c>
      <c r="Q437" s="231">
        <v>35583</v>
      </c>
      <c r="R437" s="151">
        <v>7252</v>
      </c>
      <c r="S437" s="231">
        <v>6593</v>
      </c>
      <c r="T437" s="151">
        <v>19998</v>
      </c>
      <c r="U437" s="231">
        <v>18719</v>
      </c>
      <c r="V437" s="151">
        <v>27250</v>
      </c>
      <c r="W437" s="231">
        <v>25312</v>
      </c>
      <c r="X437" s="151">
        <v>52562</v>
      </c>
      <c r="Y437" s="151">
        <v>13845</v>
      </c>
      <c r="Z437" s="231">
        <v>38717</v>
      </c>
    </row>
    <row r="438" spans="4:26">
      <c r="D438" s="152">
        <v>5770000</v>
      </c>
      <c r="E438" s="152" t="s">
        <v>273</v>
      </c>
      <c r="F438" s="230">
        <v>64655</v>
      </c>
      <c r="G438" s="151">
        <v>9148</v>
      </c>
      <c r="H438" s="151">
        <v>9368</v>
      </c>
      <c r="I438" s="151">
        <v>11993</v>
      </c>
      <c r="J438" s="151">
        <v>11930</v>
      </c>
      <c r="K438" s="151">
        <v>12620</v>
      </c>
      <c r="L438" s="231">
        <v>9596</v>
      </c>
      <c r="M438" s="151">
        <v>18516</v>
      </c>
      <c r="N438" s="151">
        <v>30509</v>
      </c>
      <c r="O438" s="231">
        <v>34146</v>
      </c>
      <c r="P438" s="151">
        <v>33594</v>
      </c>
      <c r="Q438" s="231">
        <v>31061</v>
      </c>
      <c r="R438" s="151">
        <v>6112</v>
      </c>
      <c r="S438" s="231">
        <v>5881</v>
      </c>
      <c r="T438" s="151">
        <v>17744</v>
      </c>
      <c r="U438" s="231">
        <v>16402</v>
      </c>
      <c r="V438" s="151">
        <v>23856</v>
      </c>
      <c r="W438" s="231">
        <v>22283</v>
      </c>
      <c r="X438" s="151">
        <v>46139</v>
      </c>
      <c r="Y438" s="151">
        <v>11993</v>
      </c>
      <c r="Z438" s="231">
        <v>34146</v>
      </c>
    </row>
    <row r="439" spans="4:26">
      <c r="D439" s="152">
        <v>5774000</v>
      </c>
      <c r="E439" s="152" t="s">
        <v>274</v>
      </c>
      <c r="F439" s="230">
        <v>65574</v>
      </c>
      <c r="G439" s="151">
        <v>9369</v>
      </c>
      <c r="H439" s="151">
        <v>9446</v>
      </c>
      <c r="I439" s="151">
        <v>12151</v>
      </c>
      <c r="J439" s="151">
        <v>11750</v>
      </c>
      <c r="K439" s="151">
        <v>12170</v>
      </c>
      <c r="L439" s="231">
        <v>10688</v>
      </c>
      <c r="M439" s="151">
        <v>18815</v>
      </c>
      <c r="N439" s="151">
        <v>30966</v>
      </c>
      <c r="O439" s="231">
        <v>34608</v>
      </c>
      <c r="P439" s="151">
        <v>33778</v>
      </c>
      <c r="Q439" s="231">
        <v>31796</v>
      </c>
      <c r="R439" s="151">
        <v>6162</v>
      </c>
      <c r="S439" s="231">
        <v>5989</v>
      </c>
      <c r="T439" s="151">
        <v>17881</v>
      </c>
      <c r="U439" s="231">
        <v>16727</v>
      </c>
      <c r="V439" s="151">
        <v>24043</v>
      </c>
      <c r="W439" s="231">
        <v>22716</v>
      </c>
      <c r="X439" s="151">
        <v>46759</v>
      </c>
      <c r="Y439" s="151">
        <v>12151</v>
      </c>
      <c r="Z439" s="231">
        <v>34608</v>
      </c>
    </row>
    <row r="440" spans="4:26">
      <c r="D440" s="152">
        <v>5954000</v>
      </c>
      <c r="E440" s="152" t="s">
        <v>331</v>
      </c>
      <c r="F440" s="230">
        <v>59379</v>
      </c>
      <c r="G440" s="151">
        <v>8740</v>
      </c>
      <c r="H440" s="151">
        <v>9049</v>
      </c>
      <c r="I440" s="151">
        <v>11301</v>
      </c>
      <c r="J440" s="151">
        <v>10712</v>
      </c>
      <c r="K440" s="151">
        <v>11053</v>
      </c>
      <c r="L440" s="231">
        <v>8524</v>
      </c>
      <c r="M440" s="151">
        <v>17789</v>
      </c>
      <c r="N440" s="151">
        <v>29090</v>
      </c>
      <c r="O440" s="231">
        <v>30289</v>
      </c>
      <c r="P440" s="151">
        <v>30608</v>
      </c>
      <c r="Q440" s="231">
        <v>28771</v>
      </c>
      <c r="R440" s="151">
        <v>5814</v>
      </c>
      <c r="S440" s="231">
        <v>5487</v>
      </c>
      <c r="T440" s="151">
        <v>15618</v>
      </c>
      <c r="U440" s="231">
        <v>14671</v>
      </c>
      <c r="V440" s="151">
        <v>21432</v>
      </c>
      <c r="W440" s="231">
        <v>20158</v>
      </c>
      <c r="X440" s="151">
        <v>41590</v>
      </c>
      <c r="Y440" s="151">
        <v>11301</v>
      </c>
      <c r="Z440" s="231">
        <v>30289</v>
      </c>
    </row>
    <row r="441" spans="4:26">
      <c r="D441" s="152">
        <v>5911000</v>
      </c>
      <c r="E441" s="152" t="s">
        <v>133</v>
      </c>
      <c r="F441" s="230">
        <v>65143</v>
      </c>
      <c r="G441" s="151">
        <v>9624</v>
      </c>
      <c r="H441" s="151">
        <v>9747</v>
      </c>
      <c r="I441" s="151">
        <v>12071</v>
      </c>
      <c r="J441" s="151">
        <v>11345</v>
      </c>
      <c r="K441" s="151">
        <v>11651</v>
      </c>
      <c r="L441" s="231">
        <v>10705</v>
      </c>
      <c r="M441" s="151">
        <v>19371</v>
      </c>
      <c r="N441" s="151">
        <v>31442</v>
      </c>
      <c r="O441" s="231">
        <v>33701</v>
      </c>
      <c r="P441" s="151">
        <v>33534</v>
      </c>
      <c r="Q441" s="231">
        <v>31609</v>
      </c>
      <c r="R441" s="151">
        <v>6230</v>
      </c>
      <c r="S441" s="231">
        <v>5841</v>
      </c>
      <c r="T441" s="151">
        <v>17405</v>
      </c>
      <c r="U441" s="231">
        <v>16296</v>
      </c>
      <c r="V441" s="151">
        <v>23635</v>
      </c>
      <c r="W441" s="231">
        <v>22137</v>
      </c>
      <c r="X441" s="151">
        <v>45772</v>
      </c>
      <c r="Y441" s="151">
        <v>12071</v>
      </c>
      <c r="Z441" s="231">
        <v>33701</v>
      </c>
    </row>
    <row r="442" spans="4:26">
      <c r="D442" s="152">
        <v>5913000</v>
      </c>
      <c r="E442" s="152" t="s">
        <v>134</v>
      </c>
      <c r="F442" s="230">
        <v>116487</v>
      </c>
      <c r="G442" s="151">
        <v>17520</v>
      </c>
      <c r="H442" s="151">
        <v>17745</v>
      </c>
      <c r="I442" s="151">
        <v>21775</v>
      </c>
      <c r="J442" s="151">
        <v>20671</v>
      </c>
      <c r="K442" s="151">
        <v>21021</v>
      </c>
      <c r="L442" s="231">
        <v>17755</v>
      </c>
      <c r="M442" s="151">
        <v>35265</v>
      </c>
      <c r="N442" s="151">
        <v>57040</v>
      </c>
      <c r="O442" s="231">
        <v>59447</v>
      </c>
      <c r="P442" s="151">
        <v>59604</v>
      </c>
      <c r="Q442" s="231">
        <v>56883</v>
      </c>
      <c r="R442" s="151">
        <v>11019</v>
      </c>
      <c r="S442" s="231">
        <v>10756</v>
      </c>
      <c r="T442" s="151">
        <v>30355</v>
      </c>
      <c r="U442" s="231">
        <v>29092</v>
      </c>
      <c r="V442" s="151">
        <v>41374</v>
      </c>
      <c r="W442" s="231">
        <v>39848</v>
      </c>
      <c r="X442" s="151">
        <v>81222</v>
      </c>
      <c r="Y442" s="151">
        <v>21775</v>
      </c>
      <c r="Z442" s="231">
        <v>59447</v>
      </c>
    </row>
    <row r="443" spans="4:26">
      <c r="D443" s="152">
        <v>5914000</v>
      </c>
      <c r="E443" s="152" t="s">
        <v>135</v>
      </c>
      <c r="F443" s="230">
        <v>40075</v>
      </c>
      <c r="G443" s="151">
        <v>6047</v>
      </c>
      <c r="H443" s="151">
        <v>5942</v>
      </c>
      <c r="I443" s="151">
        <v>7424</v>
      </c>
      <c r="J443" s="151">
        <v>7268</v>
      </c>
      <c r="K443" s="151">
        <v>7316</v>
      </c>
      <c r="L443" s="231">
        <v>6078</v>
      </c>
      <c r="M443" s="151">
        <v>11989</v>
      </c>
      <c r="N443" s="151">
        <v>19413</v>
      </c>
      <c r="O443" s="231">
        <v>20662</v>
      </c>
      <c r="P443" s="151">
        <v>20573</v>
      </c>
      <c r="Q443" s="231">
        <v>19502</v>
      </c>
      <c r="R443" s="151">
        <v>3834</v>
      </c>
      <c r="S443" s="231">
        <v>3590</v>
      </c>
      <c r="T443" s="151">
        <v>10614</v>
      </c>
      <c r="U443" s="231">
        <v>10048</v>
      </c>
      <c r="V443" s="151">
        <v>14448</v>
      </c>
      <c r="W443" s="231">
        <v>13638</v>
      </c>
      <c r="X443" s="151">
        <v>28086</v>
      </c>
      <c r="Y443" s="151">
        <v>7424</v>
      </c>
      <c r="Z443" s="231">
        <v>20662</v>
      </c>
    </row>
    <row r="444" spans="4:26">
      <c r="D444" s="152">
        <v>5915000</v>
      </c>
      <c r="E444" s="152" t="s">
        <v>136</v>
      </c>
      <c r="F444" s="230">
        <v>37471</v>
      </c>
      <c r="G444" s="151">
        <v>4998</v>
      </c>
      <c r="H444" s="151">
        <v>5418</v>
      </c>
      <c r="I444" s="151">
        <v>6906</v>
      </c>
      <c r="J444" s="151">
        <v>6991</v>
      </c>
      <c r="K444" s="151">
        <v>7243</v>
      </c>
      <c r="L444" s="231">
        <v>5915</v>
      </c>
      <c r="M444" s="151">
        <v>10416</v>
      </c>
      <c r="N444" s="151">
        <v>17322</v>
      </c>
      <c r="O444" s="231">
        <v>20149</v>
      </c>
      <c r="P444" s="151">
        <v>19268</v>
      </c>
      <c r="Q444" s="231">
        <v>18203</v>
      </c>
      <c r="R444" s="151">
        <v>3528</v>
      </c>
      <c r="S444" s="231">
        <v>3378</v>
      </c>
      <c r="T444" s="151">
        <v>10456</v>
      </c>
      <c r="U444" s="231">
        <v>9693</v>
      </c>
      <c r="V444" s="151">
        <v>13984</v>
      </c>
      <c r="W444" s="231">
        <v>13071</v>
      </c>
      <c r="X444" s="151">
        <v>27055</v>
      </c>
      <c r="Y444" s="151">
        <v>6906</v>
      </c>
      <c r="Z444" s="231">
        <v>20149</v>
      </c>
    </row>
    <row r="445" spans="4:26">
      <c r="D445" s="152">
        <v>5916000</v>
      </c>
      <c r="E445" s="152" t="s">
        <v>137</v>
      </c>
      <c r="F445" s="230">
        <v>31150</v>
      </c>
      <c r="G445" s="151">
        <v>4575</v>
      </c>
      <c r="H445" s="151">
        <v>4557</v>
      </c>
      <c r="I445" s="151">
        <v>5809</v>
      </c>
      <c r="J445" s="151">
        <v>5633</v>
      </c>
      <c r="K445" s="151">
        <v>5653</v>
      </c>
      <c r="L445" s="231">
        <v>4923</v>
      </c>
      <c r="M445" s="151">
        <v>9132</v>
      </c>
      <c r="N445" s="151">
        <v>14941</v>
      </c>
      <c r="O445" s="231">
        <v>16209</v>
      </c>
      <c r="P445" s="151">
        <v>15924</v>
      </c>
      <c r="Q445" s="231">
        <v>15226</v>
      </c>
      <c r="R445" s="151">
        <v>3009</v>
      </c>
      <c r="S445" s="231">
        <v>2800</v>
      </c>
      <c r="T445" s="151">
        <v>8295</v>
      </c>
      <c r="U445" s="231">
        <v>7914</v>
      </c>
      <c r="V445" s="151">
        <v>11304</v>
      </c>
      <c r="W445" s="231">
        <v>10714</v>
      </c>
      <c r="X445" s="151">
        <v>22018</v>
      </c>
      <c r="Y445" s="151">
        <v>5809</v>
      </c>
      <c r="Z445" s="231">
        <v>16209</v>
      </c>
    </row>
    <row r="446" spans="4:26">
      <c r="D446" s="152">
        <v>5958000</v>
      </c>
      <c r="E446" s="152" t="s">
        <v>275</v>
      </c>
      <c r="F446" s="230">
        <v>50100</v>
      </c>
      <c r="G446" s="151">
        <v>6977</v>
      </c>
      <c r="H446" s="151">
        <v>7164</v>
      </c>
      <c r="I446" s="151">
        <v>8956</v>
      </c>
      <c r="J446" s="151">
        <v>9070</v>
      </c>
      <c r="K446" s="151">
        <v>10229</v>
      </c>
      <c r="L446" s="231">
        <v>7704</v>
      </c>
      <c r="M446" s="151">
        <v>14141</v>
      </c>
      <c r="N446" s="151">
        <v>23097</v>
      </c>
      <c r="O446" s="231">
        <v>27003</v>
      </c>
      <c r="P446" s="151">
        <v>26022</v>
      </c>
      <c r="Q446" s="231">
        <v>24078</v>
      </c>
      <c r="R446" s="151">
        <v>4596</v>
      </c>
      <c r="S446" s="231">
        <v>4360</v>
      </c>
      <c r="T446" s="151">
        <v>14186</v>
      </c>
      <c r="U446" s="231">
        <v>12817</v>
      </c>
      <c r="V446" s="151">
        <v>18782</v>
      </c>
      <c r="W446" s="231">
        <v>17177</v>
      </c>
      <c r="X446" s="151">
        <v>35959</v>
      </c>
      <c r="Y446" s="151">
        <v>8956</v>
      </c>
      <c r="Z446" s="231">
        <v>27003</v>
      </c>
    </row>
    <row r="447" spans="4:26">
      <c r="D447" s="152">
        <v>5962000</v>
      </c>
      <c r="E447" s="152" t="s">
        <v>276</v>
      </c>
      <c r="F447" s="230">
        <v>80980</v>
      </c>
      <c r="G447" s="151">
        <v>11481</v>
      </c>
      <c r="H447" s="151">
        <v>11768</v>
      </c>
      <c r="I447" s="151">
        <v>14866</v>
      </c>
      <c r="J447" s="151">
        <v>14802</v>
      </c>
      <c r="K447" s="151">
        <v>15804</v>
      </c>
      <c r="L447" s="231">
        <v>12259</v>
      </c>
      <c r="M447" s="151">
        <v>23249</v>
      </c>
      <c r="N447" s="151">
        <v>38115</v>
      </c>
      <c r="O447" s="231">
        <v>42865</v>
      </c>
      <c r="P447" s="151">
        <v>41997</v>
      </c>
      <c r="Q447" s="231">
        <v>38983</v>
      </c>
      <c r="R447" s="151">
        <v>7734</v>
      </c>
      <c r="S447" s="231">
        <v>7132</v>
      </c>
      <c r="T447" s="151">
        <v>22228</v>
      </c>
      <c r="U447" s="231">
        <v>20637</v>
      </c>
      <c r="V447" s="151">
        <v>29962</v>
      </c>
      <c r="W447" s="231">
        <v>27769</v>
      </c>
      <c r="X447" s="151">
        <v>57731</v>
      </c>
      <c r="Y447" s="151">
        <v>14866</v>
      </c>
      <c r="Z447" s="231">
        <v>42865</v>
      </c>
    </row>
    <row r="448" spans="4:26">
      <c r="D448" s="152">
        <v>5966000</v>
      </c>
      <c r="E448" s="152" t="s">
        <v>277</v>
      </c>
      <c r="F448" s="230">
        <v>26727</v>
      </c>
      <c r="G448" s="151">
        <v>3777</v>
      </c>
      <c r="H448" s="151">
        <v>3826</v>
      </c>
      <c r="I448" s="151">
        <v>5033</v>
      </c>
      <c r="J448" s="151">
        <v>4822</v>
      </c>
      <c r="K448" s="151">
        <v>5303</v>
      </c>
      <c r="L448" s="231">
        <v>3966</v>
      </c>
      <c r="M448" s="151">
        <v>7603</v>
      </c>
      <c r="N448" s="151">
        <v>12636</v>
      </c>
      <c r="O448" s="231">
        <v>14091</v>
      </c>
      <c r="P448" s="151">
        <v>13959</v>
      </c>
      <c r="Q448" s="231">
        <v>12768</v>
      </c>
      <c r="R448" s="151">
        <v>2634</v>
      </c>
      <c r="S448" s="231">
        <v>2399</v>
      </c>
      <c r="T448" s="151">
        <v>7445</v>
      </c>
      <c r="U448" s="231">
        <v>6646</v>
      </c>
      <c r="V448" s="151">
        <v>10079</v>
      </c>
      <c r="W448" s="231">
        <v>9045</v>
      </c>
      <c r="X448" s="151">
        <v>19124</v>
      </c>
      <c r="Y448" s="151">
        <v>5033</v>
      </c>
      <c r="Z448" s="231">
        <v>14091</v>
      </c>
    </row>
    <row r="449" spans="1:26">
      <c r="D449" s="152">
        <v>5970000</v>
      </c>
      <c r="E449" s="152" t="s">
        <v>278</v>
      </c>
      <c r="F449" s="230">
        <v>54000</v>
      </c>
      <c r="G449" s="151">
        <v>7935</v>
      </c>
      <c r="H449" s="151">
        <v>8091</v>
      </c>
      <c r="I449" s="151">
        <v>9975</v>
      </c>
      <c r="J449" s="151">
        <v>9859</v>
      </c>
      <c r="K449" s="151">
        <v>9854</v>
      </c>
      <c r="L449" s="231">
        <v>8286</v>
      </c>
      <c r="M449" s="151">
        <v>16026</v>
      </c>
      <c r="N449" s="151">
        <v>26001</v>
      </c>
      <c r="O449" s="231">
        <v>27999</v>
      </c>
      <c r="P449" s="151">
        <v>27868</v>
      </c>
      <c r="Q449" s="231">
        <v>26132</v>
      </c>
      <c r="R449" s="151">
        <v>5133</v>
      </c>
      <c r="S449" s="231">
        <v>4842</v>
      </c>
      <c r="T449" s="151">
        <v>14513</v>
      </c>
      <c r="U449" s="231">
        <v>13486</v>
      </c>
      <c r="V449" s="151">
        <v>19646</v>
      </c>
      <c r="W449" s="231">
        <v>18328</v>
      </c>
      <c r="X449" s="151">
        <v>37974</v>
      </c>
      <c r="Y449" s="151">
        <v>9975</v>
      </c>
      <c r="Z449" s="231">
        <v>27999</v>
      </c>
    </row>
    <row r="450" spans="1:26">
      <c r="D450" s="152">
        <v>5974000</v>
      </c>
      <c r="E450" s="152" t="s">
        <v>279</v>
      </c>
      <c r="F450" s="230">
        <v>60633</v>
      </c>
      <c r="G450" s="151">
        <v>8482</v>
      </c>
      <c r="H450" s="151">
        <v>8802</v>
      </c>
      <c r="I450" s="151">
        <v>11367</v>
      </c>
      <c r="J450" s="151">
        <v>11131</v>
      </c>
      <c r="K450" s="151">
        <v>11899</v>
      </c>
      <c r="L450" s="231">
        <v>8952</v>
      </c>
      <c r="M450" s="151">
        <v>17284</v>
      </c>
      <c r="N450" s="151">
        <v>28651</v>
      </c>
      <c r="O450" s="231">
        <v>31982</v>
      </c>
      <c r="P450" s="151">
        <v>31504</v>
      </c>
      <c r="Q450" s="231">
        <v>29129</v>
      </c>
      <c r="R450" s="151">
        <v>5929</v>
      </c>
      <c r="S450" s="231">
        <v>5438</v>
      </c>
      <c r="T450" s="151">
        <v>16681</v>
      </c>
      <c r="U450" s="231">
        <v>15301</v>
      </c>
      <c r="V450" s="151">
        <v>22610</v>
      </c>
      <c r="W450" s="231">
        <v>20739</v>
      </c>
      <c r="X450" s="151">
        <v>43349</v>
      </c>
      <c r="Y450" s="151">
        <v>11367</v>
      </c>
      <c r="Z450" s="231">
        <v>31982</v>
      </c>
    </row>
    <row r="451" spans="1:26">
      <c r="A451" s="209"/>
      <c r="B451" s="209"/>
      <c r="C451" s="209"/>
      <c r="D451" s="209">
        <v>5978000</v>
      </c>
      <c r="E451" s="209" t="s">
        <v>280</v>
      </c>
      <c r="F451" s="232">
        <v>76240</v>
      </c>
      <c r="G451" s="233">
        <v>10827</v>
      </c>
      <c r="H451" s="233">
        <v>11388</v>
      </c>
      <c r="I451" s="233">
        <v>14271</v>
      </c>
      <c r="J451" s="233">
        <v>13977</v>
      </c>
      <c r="K451" s="233">
        <v>14569</v>
      </c>
      <c r="L451" s="234">
        <v>11208</v>
      </c>
      <c r="M451" s="233">
        <v>22215</v>
      </c>
      <c r="N451" s="233">
        <v>36486</v>
      </c>
      <c r="O451" s="234">
        <v>39754</v>
      </c>
      <c r="P451" s="233">
        <v>39400</v>
      </c>
      <c r="Q451" s="234">
        <v>36840</v>
      </c>
      <c r="R451" s="233">
        <v>7317</v>
      </c>
      <c r="S451" s="234">
        <v>6954</v>
      </c>
      <c r="T451" s="233">
        <v>20688</v>
      </c>
      <c r="U451" s="234">
        <v>19066</v>
      </c>
      <c r="V451" s="233">
        <v>28005</v>
      </c>
      <c r="W451" s="234">
        <v>26020</v>
      </c>
      <c r="X451" s="233">
        <v>54025</v>
      </c>
      <c r="Y451" s="233">
        <v>14271</v>
      </c>
      <c r="Z451" s="234">
        <v>39754</v>
      </c>
    </row>
    <row r="452" spans="1:26">
      <c r="A452" s="150"/>
      <c r="B452" s="150"/>
      <c r="C452" s="150"/>
      <c r="D452" s="150"/>
      <c r="E452" s="203" t="s">
        <v>179</v>
      </c>
      <c r="F452" s="204">
        <v>3580340</v>
      </c>
      <c r="G452" s="205">
        <v>518886</v>
      </c>
      <c r="H452" s="205">
        <v>532635</v>
      </c>
      <c r="I452" s="205">
        <v>667244</v>
      </c>
      <c r="J452" s="205">
        <v>652087</v>
      </c>
      <c r="K452" s="205">
        <v>669880</v>
      </c>
      <c r="L452" s="206">
        <v>539608</v>
      </c>
      <c r="M452" s="205">
        <v>1051521</v>
      </c>
      <c r="N452" s="205">
        <v>1718765</v>
      </c>
      <c r="O452" s="206">
        <v>1861575</v>
      </c>
      <c r="P452" s="205">
        <v>1845287</v>
      </c>
      <c r="Q452" s="206">
        <v>1735053</v>
      </c>
      <c r="R452" s="205">
        <v>343648</v>
      </c>
      <c r="S452" s="206">
        <v>323596</v>
      </c>
      <c r="T452" s="205">
        <v>961224</v>
      </c>
      <c r="U452" s="206">
        <v>900351</v>
      </c>
      <c r="V452" s="205">
        <v>1304872</v>
      </c>
      <c r="W452" s="206">
        <v>1223947</v>
      </c>
      <c r="X452" s="205">
        <v>2528819</v>
      </c>
      <c r="Y452" s="205">
        <v>667244</v>
      </c>
      <c r="Z452" s="206">
        <v>1861575</v>
      </c>
    </row>
    <row r="453" spans="1:26">
      <c r="A453" s="150"/>
      <c r="B453" s="150"/>
      <c r="C453" s="150"/>
      <c r="D453" s="150"/>
      <c r="E453" s="207" t="s">
        <v>200</v>
      </c>
      <c r="F453" s="204">
        <v>1914163</v>
      </c>
      <c r="G453" s="205">
        <v>278545</v>
      </c>
      <c r="H453" s="205">
        <v>287234</v>
      </c>
      <c r="I453" s="205">
        <v>359653</v>
      </c>
      <c r="J453" s="205">
        <v>349789</v>
      </c>
      <c r="K453" s="205">
        <v>355149</v>
      </c>
      <c r="L453" s="206">
        <v>283793</v>
      </c>
      <c r="M453" s="205">
        <v>565779</v>
      </c>
      <c r="N453" s="205">
        <v>925432</v>
      </c>
      <c r="O453" s="206">
        <v>988731</v>
      </c>
      <c r="P453" s="205">
        <v>986385</v>
      </c>
      <c r="Q453" s="206">
        <v>927778</v>
      </c>
      <c r="R453" s="205">
        <v>185315</v>
      </c>
      <c r="S453" s="206">
        <v>174338</v>
      </c>
      <c r="T453" s="205">
        <v>510109</v>
      </c>
      <c r="U453" s="206">
        <v>478622</v>
      </c>
      <c r="V453" s="205">
        <v>695424</v>
      </c>
      <c r="W453" s="206">
        <v>652960</v>
      </c>
      <c r="X453" s="205">
        <v>1348384</v>
      </c>
      <c r="Y453" s="205">
        <v>359653</v>
      </c>
      <c r="Z453" s="206">
        <v>988731</v>
      </c>
    </row>
    <row r="454" spans="1:26">
      <c r="A454" s="150"/>
      <c r="B454" s="150"/>
      <c r="C454" s="150"/>
      <c r="D454" s="150"/>
      <c r="E454" s="207" t="s">
        <v>201</v>
      </c>
      <c r="F454" s="204">
        <v>1666177</v>
      </c>
      <c r="G454" s="205">
        <v>240341</v>
      </c>
      <c r="H454" s="205">
        <v>245401</v>
      </c>
      <c r="I454" s="205">
        <v>307591</v>
      </c>
      <c r="J454" s="205">
        <v>302298</v>
      </c>
      <c r="K454" s="205">
        <v>314731</v>
      </c>
      <c r="L454" s="206">
        <v>255815</v>
      </c>
      <c r="M454" s="205">
        <v>485742</v>
      </c>
      <c r="N454" s="205">
        <v>793333</v>
      </c>
      <c r="O454" s="206">
        <v>872844</v>
      </c>
      <c r="P454" s="205">
        <v>858902</v>
      </c>
      <c r="Q454" s="206">
        <v>807275</v>
      </c>
      <c r="R454" s="205">
        <v>158333</v>
      </c>
      <c r="S454" s="206">
        <v>149258</v>
      </c>
      <c r="T454" s="205">
        <v>451115</v>
      </c>
      <c r="U454" s="206">
        <v>421729</v>
      </c>
      <c r="V454" s="205">
        <v>609448</v>
      </c>
      <c r="W454" s="206">
        <v>570987</v>
      </c>
      <c r="X454" s="205">
        <v>1180435</v>
      </c>
      <c r="Y454" s="205">
        <v>307591</v>
      </c>
      <c r="Z454" s="206">
        <v>872844</v>
      </c>
    </row>
    <row r="455" spans="1:26">
      <c r="A455" s="235" t="s">
        <v>366</v>
      </c>
    </row>
    <row r="456" spans="1:26">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9" spans="1:26">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c r="F461" s="151"/>
      <c r="G461" s="151"/>
      <c r="H461" s="151"/>
      <c r="I461" s="151"/>
      <c r="J461" s="151"/>
      <c r="K461" s="151"/>
      <c r="L461" s="151"/>
      <c r="M461" s="151"/>
      <c r="N461" s="151"/>
      <c r="O461" s="151"/>
      <c r="P461" s="151"/>
      <c r="Q461" s="151"/>
      <c r="R461" s="151"/>
      <c r="S461" s="151"/>
      <c r="T461" s="151"/>
      <c r="U461" s="151"/>
      <c r="V461" s="151"/>
      <c r="W461" s="151"/>
      <c r="X461" s="151"/>
      <c r="Y461" s="151"/>
      <c r="Z461" s="151"/>
    </row>
  </sheetData>
  <sortState ref="A222:AD248">
    <sortCondition ref="E222:E248"/>
  </sortState>
  <mergeCells count="10">
    <mergeCell ref="X3:Z4"/>
    <mergeCell ref="F3:F5"/>
    <mergeCell ref="G3:L4"/>
    <mergeCell ref="M3:O4"/>
    <mergeCell ref="P3:W4"/>
    <mergeCell ref="A3:A5"/>
    <mergeCell ref="B3:B5"/>
    <mergeCell ref="C3:C5"/>
    <mergeCell ref="D3:D5"/>
    <mergeCell ref="E3:E5"/>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V74"/>
  <sheetViews>
    <sheetView zoomScale="80" zoomScaleNormal="80" workbookViewId="0">
      <pane ySplit="4" topLeftCell="A5" activePane="bottomLeft" state="frozen"/>
      <selection activeCell="O219" sqref="O219"/>
      <selection pane="bottomLeft" activeCell="N33" sqref="N33"/>
    </sheetView>
  </sheetViews>
  <sheetFormatPr baseColWidth="10" defaultColWidth="11.42578125" defaultRowHeight="11.25"/>
  <cols>
    <col min="1" max="1" width="13" style="236" customWidth="1"/>
    <col min="2" max="2" width="29.42578125" style="236" customWidth="1"/>
    <col min="3" max="3" width="11.42578125" style="236"/>
    <col min="4" max="4" width="12" style="237" customWidth="1"/>
    <col min="5" max="5" width="11" style="236" customWidth="1"/>
    <col min="6" max="6" width="11.42578125" style="236" customWidth="1"/>
    <col min="7" max="13" width="11.42578125" style="236"/>
    <col min="14" max="14" width="12.85546875" style="236" customWidth="1"/>
    <col min="15" max="16384" width="11.42578125" style="236"/>
  </cols>
  <sheetData>
    <row r="1" spans="1:22" ht="18.75" customHeight="1">
      <c r="A1" s="160" t="s">
        <v>389</v>
      </c>
      <c r="E1" s="238"/>
      <c r="F1" s="238"/>
    </row>
    <row r="2" spans="1:22" ht="12.75" customHeight="1">
      <c r="A2" s="239"/>
      <c r="E2" s="238"/>
      <c r="F2" s="238"/>
      <c r="G2" s="239"/>
    </row>
    <row r="3" spans="1:22" ht="26.25" customHeight="1">
      <c r="A3" s="362" t="s">
        <v>219</v>
      </c>
      <c r="B3" s="364" t="s">
        <v>0</v>
      </c>
      <c r="C3" s="362" t="s">
        <v>182</v>
      </c>
      <c r="D3" s="362"/>
      <c r="E3" s="362"/>
      <c r="F3" s="363" t="s">
        <v>303</v>
      </c>
      <c r="G3" s="363"/>
      <c r="H3" s="363"/>
    </row>
    <row r="4" spans="1:22" s="242" customFormat="1" ht="141.75" customHeight="1">
      <c r="A4" s="364"/>
      <c r="B4" s="364"/>
      <c r="C4" s="240" t="s">
        <v>304</v>
      </c>
      <c r="D4" s="240" t="s">
        <v>305</v>
      </c>
      <c r="E4" s="240" t="s">
        <v>243</v>
      </c>
      <c r="F4" s="241" t="s">
        <v>304</v>
      </c>
      <c r="G4" s="241" t="s">
        <v>305</v>
      </c>
      <c r="H4" s="241" t="s">
        <v>243</v>
      </c>
      <c r="I4" s="152"/>
      <c r="J4" s="152"/>
      <c r="K4" s="152"/>
      <c r="L4" s="152"/>
      <c r="M4" s="152"/>
      <c r="N4" s="152"/>
      <c r="O4" s="152"/>
    </row>
    <row r="5" spans="1:22" s="152" customFormat="1" ht="12.75">
      <c r="A5" s="243">
        <v>5334000</v>
      </c>
      <c r="B5" s="244" t="s">
        <v>257</v>
      </c>
      <c r="C5" s="245">
        <v>4298</v>
      </c>
      <c r="D5" s="245">
        <v>4930</v>
      </c>
      <c r="E5" s="246">
        <v>1885</v>
      </c>
      <c r="F5" s="247">
        <v>697.9992204755099</v>
      </c>
      <c r="G5" s="247">
        <v>800.63661166688325</v>
      </c>
      <c r="H5" s="247">
        <v>306.12576328439656</v>
      </c>
      <c r="I5" s="248"/>
      <c r="J5" s="249"/>
      <c r="K5" s="250"/>
      <c r="L5" s="250"/>
      <c r="M5" s="250"/>
      <c r="N5" s="250"/>
      <c r="O5" s="250"/>
      <c r="P5" s="151"/>
      <c r="Q5" s="151"/>
      <c r="R5" s="151"/>
      <c r="S5" s="151"/>
      <c r="T5" s="151"/>
      <c r="U5" s="151"/>
      <c r="V5" s="151"/>
    </row>
    <row r="6" spans="1:22" s="152" customFormat="1" ht="12.75">
      <c r="A6" s="243">
        <v>5334002</v>
      </c>
      <c r="B6" s="251" t="s">
        <v>249</v>
      </c>
      <c r="C6" s="245">
        <v>4227</v>
      </c>
      <c r="D6" s="245">
        <v>5161</v>
      </c>
      <c r="E6" s="246">
        <v>2067</v>
      </c>
      <c r="F6" s="247">
        <v>919.29275135381999</v>
      </c>
      <c r="G6" s="247">
        <v>1122.4201300537179</v>
      </c>
      <c r="H6" s="247">
        <v>449.53350296861748</v>
      </c>
      <c r="I6" s="250"/>
      <c r="J6" s="249"/>
      <c r="K6" s="250"/>
      <c r="L6" s="250"/>
      <c r="M6" s="250"/>
      <c r="N6" s="250"/>
      <c r="O6" s="250"/>
      <c r="P6" s="151"/>
      <c r="Q6" s="151"/>
      <c r="R6" s="151"/>
      <c r="S6" s="151"/>
      <c r="T6" s="151"/>
      <c r="U6" s="151"/>
      <c r="V6" s="151"/>
    </row>
    <row r="7" spans="1:22" s="152" customFormat="1" ht="12.75">
      <c r="A7" s="243">
        <v>5711000</v>
      </c>
      <c r="B7" s="244" t="s">
        <v>367</v>
      </c>
      <c r="C7" s="245">
        <v>4887</v>
      </c>
      <c r="D7" s="245">
        <v>5317</v>
      </c>
      <c r="E7" s="246">
        <v>2231</v>
      </c>
      <c r="F7" s="247">
        <v>706.28531787897612</v>
      </c>
      <c r="G7" s="247">
        <v>768.43033254809018</v>
      </c>
      <c r="H7" s="247">
        <v>322.43145982975153</v>
      </c>
      <c r="I7" s="250"/>
      <c r="J7" s="249"/>
      <c r="K7" s="250"/>
      <c r="L7" s="250"/>
      <c r="M7" s="250"/>
      <c r="N7" s="250"/>
      <c r="O7" s="250"/>
      <c r="P7" s="151"/>
      <c r="Q7" s="151"/>
      <c r="R7" s="151"/>
      <c r="S7" s="151"/>
      <c r="T7" s="151"/>
      <c r="U7" s="151"/>
      <c r="V7" s="151"/>
    </row>
    <row r="8" spans="1:22" s="152" customFormat="1" ht="12.75">
      <c r="A8" s="243">
        <v>5911000</v>
      </c>
      <c r="B8" s="244" t="s">
        <v>133</v>
      </c>
      <c r="C8" s="245">
        <v>4549</v>
      </c>
      <c r="D8" s="245">
        <v>6211</v>
      </c>
      <c r="E8" s="246">
        <v>1881</v>
      </c>
      <c r="F8" s="247">
        <v>698.30987212747345</v>
      </c>
      <c r="G8" s="247">
        <v>953.44089157699227</v>
      </c>
      <c r="H8" s="247">
        <v>288.74936677770444</v>
      </c>
      <c r="I8" s="250"/>
      <c r="J8" s="249"/>
      <c r="K8" s="250"/>
      <c r="L8" s="250"/>
      <c r="M8" s="250"/>
      <c r="N8" s="250"/>
      <c r="O8" s="250"/>
      <c r="P8" s="151"/>
      <c r="Q8" s="151"/>
      <c r="R8" s="151"/>
      <c r="S8" s="151"/>
      <c r="T8" s="151"/>
      <c r="U8" s="151"/>
      <c r="V8" s="151"/>
    </row>
    <row r="9" spans="1:22" s="152" customFormat="1" ht="12.75">
      <c r="A9" s="243">
        <v>5314000</v>
      </c>
      <c r="B9" s="244" t="s">
        <v>54</v>
      </c>
      <c r="C9" s="245">
        <v>4012</v>
      </c>
      <c r="D9" s="245">
        <v>4418</v>
      </c>
      <c r="E9" s="246">
        <v>2194</v>
      </c>
      <c r="F9" s="247">
        <v>585.41140764303327</v>
      </c>
      <c r="G9" s="247">
        <v>644.65294091897329</v>
      </c>
      <c r="H9" s="247">
        <v>320.13774386062192</v>
      </c>
      <c r="I9" s="250"/>
      <c r="J9" s="249"/>
      <c r="K9" s="250"/>
      <c r="L9" s="250"/>
      <c r="M9" s="250"/>
      <c r="N9" s="250"/>
      <c r="O9" s="250"/>
      <c r="P9" s="151"/>
      <c r="Q9" s="151"/>
      <c r="R9" s="151"/>
      <c r="S9" s="151"/>
      <c r="T9" s="151"/>
      <c r="U9" s="151"/>
      <c r="V9" s="151"/>
    </row>
    <row r="10" spans="1:22" s="152" customFormat="1" ht="12.75">
      <c r="A10" s="243">
        <v>5554000</v>
      </c>
      <c r="B10" s="244" t="s">
        <v>264</v>
      </c>
      <c r="C10" s="245">
        <v>6332</v>
      </c>
      <c r="D10" s="245">
        <v>7230</v>
      </c>
      <c r="E10" s="246">
        <v>3599</v>
      </c>
      <c r="F10" s="247">
        <v>784.76086606268677</v>
      </c>
      <c r="G10" s="247">
        <v>896.05512660031968</v>
      </c>
      <c r="H10" s="247">
        <v>446.04459206563632</v>
      </c>
      <c r="I10" s="250"/>
      <c r="J10" s="249"/>
      <c r="K10" s="250"/>
      <c r="L10" s="250"/>
      <c r="M10" s="250"/>
      <c r="N10" s="250"/>
      <c r="O10" s="250"/>
      <c r="P10" s="151"/>
      <c r="Q10" s="151"/>
      <c r="R10" s="151"/>
      <c r="S10" s="151"/>
      <c r="T10" s="151"/>
      <c r="U10" s="151"/>
      <c r="V10" s="151"/>
    </row>
    <row r="11" spans="1:22" s="152" customFormat="1" ht="12.75">
      <c r="A11" s="243">
        <v>5512000</v>
      </c>
      <c r="B11" s="244" t="s">
        <v>95</v>
      </c>
      <c r="C11" s="245">
        <v>1445</v>
      </c>
      <c r="D11" s="245">
        <v>1451</v>
      </c>
      <c r="E11" s="243">
        <v>576</v>
      </c>
      <c r="F11" s="247">
        <v>651.48782687105495</v>
      </c>
      <c r="G11" s="247">
        <v>654.19296663660964</v>
      </c>
      <c r="H11" s="247">
        <v>259.69341749323712</v>
      </c>
      <c r="I11" s="250"/>
      <c r="J11" s="249"/>
      <c r="K11" s="250"/>
      <c r="L11" s="250"/>
      <c r="M11" s="250"/>
      <c r="N11" s="250"/>
      <c r="O11" s="250"/>
      <c r="P11" s="151"/>
      <c r="Q11" s="151"/>
      <c r="R11" s="151"/>
      <c r="S11" s="151"/>
      <c r="T11" s="151"/>
      <c r="U11" s="151"/>
      <c r="V11" s="151"/>
    </row>
    <row r="12" spans="1:22" s="152" customFormat="1" ht="12.75">
      <c r="A12" s="243">
        <v>5558000</v>
      </c>
      <c r="B12" s="244" t="s">
        <v>265</v>
      </c>
      <c r="C12" s="245">
        <v>2083</v>
      </c>
      <c r="D12" s="245">
        <v>2594</v>
      </c>
      <c r="E12" s="246">
        <v>725</v>
      </c>
      <c r="F12" s="247">
        <v>458.62873750495402</v>
      </c>
      <c r="G12" s="247">
        <v>571.13919591351441</v>
      </c>
      <c r="H12" s="247">
        <v>159.6283411863138</v>
      </c>
      <c r="I12" s="250"/>
      <c r="J12" s="249"/>
      <c r="K12" s="250"/>
      <c r="L12" s="250"/>
      <c r="M12" s="250"/>
      <c r="N12" s="250"/>
      <c r="O12" s="250"/>
      <c r="P12" s="151"/>
      <c r="Q12" s="151"/>
      <c r="R12" s="151"/>
      <c r="S12" s="151"/>
      <c r="T12" s="151"/>
      <c r="U12" s="151"/>
      <c r="V12" s="151"/>
    </row>
    <row r="13" spans="1:22" s="152" customFormat="1" ht="12.75">
      <c r="A13" s="243">
        <v>5913000</v>
      </c>
      <c r="B13" s="244" t="s">
        <v>134</v>
      </c>
      <c r="C13" s="245">
        <v>8266</v>
      </c>
      <c r="D13" s="245">
        <v>9503</v>
      </c>
      <c r="E13" s="246">
        <v>3969</v>
      </c>
      <c r="F13" s="247">
        <v>709.60708061843809</v>
      </c>
      <c r="G13" s="247">
        <v>815.79918789221119</v>
      </c>
      <c r="H13" s="247">
        <v>340.7247160627366</v>
      </c>
      <c r="I13" s="250"/>
      <c r="J13" s="249"/>
      <c r="K13" s="250"/>
      <c r="L13" s="250"/>
      <c r="M13" s="250"/>
      <c r="N13" s="250"/>
      <c r="O13" s="250"/>
      <c r="P13" s="151"/>
      <c r="Q13" s="151"/>
      <c r="R13" s="151"/>
      <c r="S13" s="151"/>
      <c r="T13" s="151"/>
      <c r="U13" s="151"/>
      <c r="V13" s="151"/>
    </row>
    <row r="14" spans="1:22" s="152" customFormat="1" ht="12.75">
      <c r="A14" s="243">
        <v>5112000</v>
      </c>
      <c r="B14" s="244" t="s">
        <v>16</v>
      </c>
      <c r="C14" s="245">
        <v>8820</v>
      </c>
      <c r="D14" s="245">
        <v>11360</v>
      </c>
      <c r="E14" s="246">
        <v>1844</v>
      </c>
      <c r="F14" s="247">
        <v>860.38707663493062</v>
      </c>
      <c r="G14" s="247">
        <v>1108.1629467769626</v>
      </c>
      <c r="H14" s="247">
        <v>179.88137974090836</v>
      </c>
      <c r="I14" s="250"/>
      <c r="J14" s="249"/>
      <c r="K14" s="250"/>
      <c r="L14" s="250"/>
      <c r="M14" s="250"/>
      <c r="N14" s="250"/>
      <c r="O14" s="250"/>
      <c r="P14" s="151"/>
      <c r="Q14" s="151"/>
      <c r="R14" s="151"/>
      <c r="S14" s="151"/>
      <c r="T14" s="151"/>
      <c r="U14" s="151"/>
      <c r="V14" s="151"/>
    </row>
    <row r="15" spans="1:22" s="152" customFormat="1" ht="12.75">
      <c r="A15" s="243">
        <v>5358000</v>
      </c>
      <c r="B15" s="244" t="s">
        <v>258</v>
      </c>
      <c r="C15" s="245">
        <v>3682</v>
      </c>
      <c r="D15" s="245">
        <v>4328</v>
      </c>
      <c r="E15" s="246">
        <v>1825</v>
      </c>
      <c r="F15" s="247">
        <v>688.98411332123283</v>
      </c>
      <c r="G15" s="247">
        <v>809.86508485993897</v>
      </c>
      <c r="H15" s="247">
        <v>341.4981007091933</v>
      </c>
      <c r="I15" s="250"/>
      <c r="J15" s="249"/>
      <c r="K15" s="250"/>
      <c r="L15" s="250"/>
      <c r="M15" s="250"/>
      <c r="N15" s="250"/>
      <c r="O15" s="250"/>
      <c r="P15" s="151"/>
      <c r="Q15" s="151"/>
      <c r="R15" s="151"/>
      <c r="S15" s="151"/>
      <c r="T15" s="151"/>
      <c r="U15" s="151"/>
      <c r="V15" s="151"/>
    </row>
    <row r="16" spans="1:22" s="152" customFormat="1" ht="12.75">
      <c r="A16" s="243">
        <v>5111000</v>
      </c>
      <c r="B16" s="244" t="s">
        <v>15</v>
      </c>
      <c r="C16" s="245">
        <v>8069</v>
      </c>
      <c r="D16" s="245">
        <v>9962</v>
      </c>
      <c r="E16" s="246">
        <v>4965</v>
      </c>
      <c r="F16" s="247">
        <v>695.33969873496267</v>
      </c>
      <c r="G16" s="247">
        <v>858.46747785322805</v>
      </c>
      <c r="H16" s="247">
        <v>427.8549515700941</v>
      </c>
      <c r="I16" s="250"/>
      <c r="J16" s="249"/>
      <c r="K16" s="250"/>
      <c r="L16" s="250"/>
      <c r="M16" s="250"/>
      <c r="N16" s="250"/>
      <c r="O16" s="250"/>
      <c r="P16" s="151"/>
      <c r="Q16" s="151"/>
      <c r="R16" s="151"/>
      <c r="S16" s="151"/>
      <c r="T16" s="151"/>
      <c r="U16" s="151"/>
      <c r="V16" s="151"/>
    </row>
    <row r="17" spans="1:22" s="152" customFormat="1" ht="12.75">
      <c r="A17" s="243">
        <v>5954000</v>
      </c>
      <c r="B17" s="244" t="s">
        <v>331</v>
      </c>
      <c r="C17" s="245">
        <v>4498</v>
      </c>
      <c r="D17" s="245">
        <v>5390</v>
      </c>
      <c r="E17" s="246">
        <v>1903</v>
      </c>
      <c r="F17" s="247">
        <v>757.50686269556581</v>
      </c>
      <c r="G17" s="247">
        <v>907.72832146044891</v>
      </c>
      <c r="H17" s="247">
        <v>320.48367267889324</v>
      </c>
      <c r="I17" s="250"/>
      <c r="J17" s="249"/>
      <c r="K17" s="250"/>
      <c r="L17" s="250"/>
      <c r="M17" s="250"/>
      <c r="N17" s="250"/>
      <c r="O17" s="250"/>
      <c r="P17" s="151"/>
      <c r="Q17" s="151"/>
      <c r="R17" s="151"/>
      <c r="S17" s="151"/>
      <c r="T17" s="151"/>
      <c r="U17" s="151"/>
      <c r="V17" s="151"/>
    </row>
    <row r="18" spans="1:22" s="152" customFormat="1" ht="12.75">
      <c r="A18" s="243">
        <v>5113000</v>
      </c>
      <c r="B18" s="244" t="s">
        <v>17</v>
      </c>
      <c r="C18" s="245">
        <v>8209</v>
      </c>
      <c r="D18" s="245">
        <v>10342</v>
      </c>
      <c r="E18" s="246">
        <v>3173</v>
      </c>
      <c r="F18" s="247">
        <v>728.09678392138073</v>
      </c>
      <c r="G18" s="247">
        <v>917.2830965178365</v>
      </c>
      <c r="H18" s="247">
        <v>281.42905291540279</v>
      </c>
      <c r="I18" s="250"/>
      <c r="J18" s="249"/>
      <c r="K18" s="250"/>
      <c r="L18" s="250"/>
      <c r="M18" s="250"/>
      <c r="N18" s="250"/>
      <c r="O18" s="250"/>
      <c r="P18" s="151"/>
      <c r="Q18" s="151"/>
      <c r="R18" s="151"/>
      <c r="S18" s="151"/>
      <c r="T18" s="151"/>
      <c r="U18" s="151"/>
      <c r="V18" s="151"/>
    </row>
    <row r="19" spans="1:22" s="152" customFormat="1" ht="12.75">
      <c r="A19" s="243">
        <v>5366000</v>
      </c>
      <c r="B19" s="244" t="s">
        <v>259</v>
      </c>
      <c r="C19" s="245">
        <v>2051</v>
      </c>
      <c r="D19" s="245">
        <v>2411</v>
      </c>
      <c r="E19" s="246">
        <v>833</v>
      </c>
      <c r="F19" s="247">
        <v>529.65937556490974</v>
      </c>
      <c r="G19" s="247">
        <v>622.62737907703433</v>
      </c>
      <c r="H19" s="247">
        <v>215.11763034888824</v>
      </c>
      <c r="I19" s="250"/>
      <c r="J19" s="249"/>
      <c r="K19" s="250"/>
      <c r="L19" s="250"/>
      <c r="M19" s="250"/>
      <c r="N19" s="250"/>
      <c r="O19" s="250"/>
      <c r="P19" s="151"/>
      <c r="Q19" s="151"/>
      <c r="R19" s="151"/>
      <c r="S19" s="151"/>
      <c r="T19" s="151"/>
      <c r="U19" s="151"/>
      <c r="V19" s="151"/>
    </row>
    <row r="20" spans="1:22" s="152" customFormat="1" ht="12.75">
      <c r="A20" s="243">
        <v>5513000</v>
      </c>
      <c r="B20" s="244" t="s">
        <v>96</v>
      </c>
      <c r="C20" s="245">
        <v>2216</v>
      </c>
      <c r="D20" s="245">
        <v>2439</v>
      </c>
      <c r="E20" s="246">
        <v>1352</v>
      </c>
      <c r="F20" s="247">
        <v>393.43098091433643</v>
      </c>
      <c r="G20" s="247">
        <v>433.0226364846871</v>
      </c>
      <c r="H20" s="247">
        <v>240.03550821127388</v>
      </c>
      <c r="I20" s="250"/>
      <c r="J20" s="249"/>
      <c r="K20" s="250"/>
      <c r="L20" s="250"/>
      <c r="M20" s="250"/>
      <c r="N20" s="250"/>
      <c r="O20" s="250"/>
      <c r="P20" s="151"/>
      <c r="Q20" s="151"/>
      <c r="R20" s="151"/>
      <c r="S20" s="151"/>
      <c r="T20" s="151"/>
      <c r="U20" s="151"/>
      <c r="V20" s="151"/>
    </row>
    <row r="21" spans="1:22" s="152" customFormat="1" ht="12.75">
      <c r="A21" s="243">
        <v>5754000</v>
      </c>
      <c r="B21" s="244" t="s">
        <v>268</v>
      </c>
      <c r="C21" s="245">
        <v>4690</v>
      </c>
      <c r="D21" s="245">
        <v>5994</v>
      </c>
      <c r="E21" s="246">
        <v>2231</v>
      </c>
      <c r="F21" s="247">
        <v>603.28526774803515</v>
      </c>
      <c r="G21" s="247">
        <v>771.0217259875742</v>
      </c>
      <c r="H21" s="247">
        <v>286.978557003383</v>
      </c>
      <c r="I21" s="250"/>
      <c r="J21" s="249"/>
      <c r="K21" s="250"/>
      <c r="L21" s="250"/>
      <c r="M21" s="250"/>
      <c r="N21" s="250"/>
      <c r="O21" s="250"/>
      <c r="P21" s="151"/>
      <c r="Q21" s="151"/>
      <c r="R21" s="151"/>
      <c r="S21" s="151"/>
      <c r="T21" s="151"/>
      <c r="U21" s="151"/>
      <c r="V21" s="151"/>
    </row>
    <row r="22" spans="1:22" s="152" customFormat="1" ht="12.75">
      <c r="A22" s="243">
        <v>5914000</v>
      </c>
      <c r="B22" s="244" t="s">
        <v>135</v>
      </c>
      <c r="C22" s="245">
        <v>2236</v>
      </c>
      <c r="D22" s="245">
        <v>2252</v>
      </c>
      <c r="E22" s="246">
        <v>784</v>
      </c>
      <c r="F22" s="247">
        <v>557.95383655645662</v>
      </c>
      <c r="G22" s="247">
        <v>561.94635059263874</v>
      </c>
      <c r="H22" s="247">
        <v>195.63318777292577</v>
      </c>
      <c r="I22" s="250"/>
      <c r="J22" s="249"/>
      <c r="K22" s="250"/>
      <c r="L22" s="250"/>
      <c r="M22" s="250"/>
      <c r="N22" s="250"/>
      <c r="O22" s="250"/>
      <c r="P22" s="151"/>
      <c r="Q22" s="151"/>
      <c r="R22" s="151"/>
      <c r="S22" s="151"/>
      <c r="T22" s="151"/>
      <c r="U22" s="151"/>
      <c r="V22" s="151"/>
    </row>
    <row r="23" spans="1:22" s="152" customFormat="1" ht="12.75">
      <c r="A23" s="243">
        <v>5915000</v>
      </c>
      <c r="B23" s="244" t="s">
        <v>136</v>
      </c>
      <c r="C23" s="245">
        <v>3316</v>
      </c>
      <c r="D23" s="245">
        <v>4252</v>
      </c>
      <c r="E23" s="246">
        <v>1188</v>
      </c>
      <c r="F23" s="247">
        <v>884.95102879560193</v>
      </c>
      <c r="G23" s="247">
        <v>1134.7442021830216</v>
      </c>
      <c r="H23" s="247">
        <v>317.0451816071095</v>
      </c>
      <c r="I23" s="250"/>
      <c r="J23" s="249"/>
      <c r="K23" s="250"/>
      <c r="L23" s="250"/>
      <c r="M23" s="250"/>
      <c r="N23" s="250"/>
      <c r="O23" s="250"/>
      <c r="P23" s="151"/>
      <c r="Q23" s="151"/>
      <c r="R23" s="151"/>
      <c r="S23" s="151"/>
      <c r="T23" s="151"/>
      <c r="U23" s="151"/>
      <c r="V23" s="151"/>
    </row>
    <row r="24" spans="1:22" s="152" customFormat="1" ht="12.75">
      <c r="A24" s="243">
        <v>5370000</v>
      </c>
      <c r="B24" s="244" t="s">
        <v>260</v>
      </c>
      <c r="C24" s="245">
        <v>2757</v>
      </c>
      <c r="D24" s="245">
        <v>3378</v>
      </c>
      <c r="E24" s="246">
        <v>1006</v>
      </c>
      <c r="F24" s="247">
        <v>533.06264501160092</v>
      </c>
      <c r="G24" s="247">
        <v>653.1322505800465</v>
      </c>
      <c r="H24" s="247">
        <v>194.50889404485693</v>
      </c>
      <c r="I24" s="250"/>
      <c r="J24" s="249"/>
      <c r="K24" s="250"/>
      <c r="L24" s="250"/>
      <c r="M24" s="250"/>
      <c r="N24" s="250"/>
      <c r="O24" s="250"/>
      <c r="P24" s="151"/>
      <c r="Q24" s="151"/>
      <c r="R24" s="151"/>
      <c r="S24" s="151"/>
      <c r="T24" s="151"/>
      <c r="U24" s="151"/>
      <c r="V24" s="151"/>
    </row>
    <row r="25" spans="1:22" s="152" customFormat="1" ht="12.75">
      <c r="A25" s="243">
        <v>5758000</v>
      </c>
      <c r="B25" s="244" t="s">
        <v>270</v>
      </c>
      <c r="C25" s="245">
        <v>2487</v>
      </c>
      <c r="D25" s="245">
        <v>2959</v>
      </c>
      <c r="E25" s="243">
        <v>977</v>
      </c>
      <c r="F25" s="247">
        <v>487.39858111550973</v>
      </c>
      <c r="G25" s="247">
        <v>579.90044291145693</v>
      </c>
      <c r="H25" s="247">
        <v>191.47101477678046</v>
      </c>
      <c r="I25" s="250"/>
      <c r="J25" s="249"/>
      <c r="K25" s="250"/>
      <c r="L25" s="250"/>
      <c r="M25" s="250"/>
      <c r="N25" s="250"/>
      <c r="O25" s="250"/>
      <c r="P25" s="151"/>
      <c r="Q25" s="151"/>
      <c r="R25" s="151"/>
      <c r="S25" s="151"/>
      <c r="T25" s="151"/>
      <c r="U25" s="151"/>
      <c r="V25" s="151"/>
    </row>
    <row r="26" spans="1:22" s="152" customFormat="1" ht="12.75">
      <c r="A26" s="243">
        <v>5916000</v>
      </c>
      <c r="B26" s="244" t="s">
        <v>137</v>
      </c>
      <c r="C26" s="245">
        <v>2008</v>
      </c>
      <c r="D26" s="245">
        <v>2766</v>
      </c>
      <c r="E26" s="243">
        <v>778</v>
      </c>
      <c r="F26" s="247">
        <v>644.62279293739971</v>
      </c>
      <c r="G26" s="247">
        <v>887.96147672552172</v>
      </c>
      <c r="H26" s="247">
        <v>249.75922953451044</v>
      </c>
      <c r="I26" s="250"/>
      <c r="J26" s="249"/>
      <c r="K26" s="250"/>
      <c r="L26" s="250"/>
      <c r="M26" s="250"/>
      <c r="N26" s="250"/>
      <c r="O26" s="250"/>
      <c r="P26" s="151"/>
      <c r="Q26" s="151"/>
      <c r="R26" s="151"/>
      <c r="S26" s="151"/>
      <c r="T26" s="151"/>
      <c r="U26" s="151"/>
      <c r="V26" s="151"/>
    </row>
    <row r="27" spans="1:22" s="152" customFormat="1" ht="12.75">
      <c r="A27" s="243">
        <v>5958000</v>
      </c>
      <c r="B27" s="244" t="s">
        <v>275</v>
      </c>
      <c r="C27" s="245">
        <v>3246</v>
      </c>
      <c r="D27" s="245">
        <v>3771</v>
      </c>
      <c r="E27" s="246">
        <v>1868</v>
      </c>
      <c r="F27" s="247">
        <v>647.90419161676641</v>
      </c>
      <c r="G27" s="247">
        <v>752.69461077844312</v>
      </c>
      <c r="H27" s="247">
        <v>372.85429141716565</v>
      </c>
      <c r="I27" s="250"/>
      <c r="J27" s="249"/>
      <c r="K27" s="250"/>
      <c r="L27" s="250"/>
      <c r="M27" s="250"/>
      <c r="N27" s="250"/>
      <c r="O27" s="250"/>
      <c r="P27" s="151"/>
      <c r="Q27" s="151"/>
      <c r="R27" s="151"/>
      <c r="S27" s="151"/>
      <c r="T27" s="151"/>
      <c r="U27" s="151"/>
      <c r="V27" s="151"/>
    </row>
    <row r="28" spans="1:22" s="152" customFormat="1" ht="12.75">
      <c r="A28" s="243">
        <v>5762000</v>
      </c>
      <c r="B28" s="244" t="s">
        <v>271</v>
      </c>
      <c r="C28" s="245">
        <v>1236</v>
      </c>
      <c r="D28" s="245">
        <v>1421</v>
      </c>
      <c r="E28" s="243">
        <v>528</v>
      </c>
      <c r="F28" s="247">
        <v>443.9655172413793</v>
      </c>
      <c r="G28" s="247">
        <v>510.41666666666669</v>
      </c>
      <c r="H28" s="247">
        <v>189.65517241379311</v>
      </c>
      <c r="I28" s="250"/>
      <c r="J28" s="249"/>
      <c r="K28" s="250"/>
      <c r="L28" s="250"/>
      <c r="M28" s="250"/>
      <c r="N28" s="250"/>
      <c r="O28" s="250"/>
      <c r="P28" s="151"/>
      <c r="Q28" s="151"/>
      <c r="R28" s="151"/>
      <c r="S28" s="151"/>
      <c r="T28" s="151"/>
      <c r="U28" s="151"/>
      <c r="V28" s="151"/>
    </row>
    <row r="29" spans="1:22" s="152" customFormat="1" ht="12.75">
      <c r="A29" s="243">
        <v>5154000</v>
      </c>
      <c r="B29" s="244" t="s">
        <v>252</v>
      </c>
      <c r="C29" s="245">
        <v>4169</v>
      </c>
      <c r="D29" s="245">
        <v>4181</v>
      </c>
      <c r="E29" s="246">
        <v>1732</v>
      </c>
      <c r="F29" s="247">
        <v>672.17000145107465</v>
      </c>
      <c r="G29" s="247">
        <v>674.10476758621803</v>
      </c>
      <c r="H29" s="247">
        <v>279.2512455056995</v>
      </c>
      <c r="I29" s="250"/>
      <c r="J29" s="249"/>
      <c r="K29" s="250"/>
      <c r="L29" s="250"/>
      <c r="M29" s="250"/>
      <c r="N29" s="250"/>
      <c r="O29" s="250"/>
      <c r="P29" s="151"/>
      <c r="Q29" s="151"/>
      <c r="R29" s="151"/>
      <c r="S29" s="151"/>
      <c r="T29" s="151"/>
      <c r="U29" s="151"/>
      <c r="V29" s="151"/>
    </row>
    <row r="30" spans="1:22" s="152" customFormat="1" ht="12.75">
      <c r="A30" s="243">
        <v>5315000</v>
      </c>
      <c r="B30" s="244" t="s">
        <v>55</v>
      </c>
      <c r="C30" s="245">
        <v>12007</v>
      </c>
      <c r="D30" s="245">
        <v>14814</v>
      </c>
      <c r="E30" s="246">
        <v>5626</v>
      </c>
      <c r="F30" s="247">
        <v>587.03028288142059</v>
      </c>
      <c r="G30" s="247">
        <v>724.26639548641333</v>
      </c>
      <c r="H30" s="247">
        <v>275.05891325817208</v>
      </c>
      <c r="I30" s="250"/>
      <c r="J30" s="249"/>
      <c r="K30" s="250"/>
      <c r="L30" s="250"/>
      <c r="M30" s="250"/>
      <c r="N30" s="250"/>
      <c r="O30" s="250"/>
      <c r="P30" s="151"/>
      <c r="Q30" s="151"/>
      <c r="R30" s="151"/>
      <c r="S30" s="151"/>
      <c r="T30" s="151"/>
      <c r="U30" s="151"/>
      <c r="V30" s="151"/>
    </row>
    <row r="31" spans="1:22" s="152" customFormat="1" ht="12.75">
      <c r="A31" s="243">
        <v>5114000</v>
      </c>
      <c r="B31" s="244" t="s">
        <v>18</v>
      </c>
      <c r="C31" s="245">
        <v>4286</v>
      </c>
      <c r="D31" s="245">
        <v>4715</v>
      </c>
      <c r="E31" s="246">
        <v>1996</v>
      </c>
      <c r="F31" s="247">
        <v>955.52335302641848</v>
      </c>
      <c r="G31" s="247">
        <v>1051.1648645635937</v>
      </c>
      <c r="H31" s="247">
        <v>444.98941032214913</v>
      </c>
      <c r="I31" s="250"/>
      <c r="J31" s="249"/>
      <c r="K31" s="250"/>
      <c r="L31" s="250"/>
      <c r="M31" s="250"/>
      <c r="N31" s="250"/>
      <c r="O31" s="250"/>
      <c r="P31" s="151"/>
      <c r="Q31" s="151"/>
      <c r="R31" s="151"/>
      <c r="S31" s="151"/>
      <c r="T31" s="151"/>
      <c r="U31" s="151"/>
      <c r="V31" s="151"/>
    </row>
    <row r="32" spans="1:22" s="152" customFormat="1" ht="12.75">
      <c r="A32" s="243">
        <v>5316000</v>
      </c>
      <c r="B32" s="244" t="s">
        <v>56</v>
      </c>
      <c r="C32" s="245">
        <v>2031</v>
      </c>
      <c r="D32" s="245">
        <v>2056</v>
      </c>
      <c r="E32" s="246">
        <v>890</v>
      </c>
      <c r="F32" s="247">
        <v>608.3206038278372</v>
      </c>
      <c r="G32" s="247">
        <v>615.80854823733785</v>
      </c>
      <c r="H32" s="247">
        <v>266.57082097822507</v>
      </c>
      <c r="I32" s="250"/>
      <c r="J32" s="249"/>
      <c r="K32" s="250"/>
      <c r="L32" s="250"/>
      <c r="M32" s="250"/>
      <c r="N32" s="250"/>
      <c r="O32" s="250"/>
      <c r="P32" s="151"/>
      <c r="Q32" s="151"/>
      <c r="R32" s="151"/>
      <c r="S32" s="151"/>
      <c r="T32" s="151"/>
      <c r="U32" s="151"/>
      <c r="V32" s="151"/>
    </row>
    <row r="33" spans="1:22" s="152" customFormat="1" ht="12.75">
      <c r="A33" s="243">
        <v>5766000</v>
      </c>
      <c r="B33" s="244" t="s">
        <v>272</v>
      </c>
      <c r="C33" s="245">
        <v>3427</v>
      </c>
      <c r="D33" s="245">
        <v>4267</v>
      </c>
      <c r="E33" s="246">
        <v>1272</v>
      </c>
      <c r="F33" s="247">
        <v>465.77688376644556</v>
      </c>
      <c r="G33" s="247">
        <v>579.94454713493531</v>
      </c>
      <c r="H33" s="247">
        <v>172.88246167228442</v>
      </c>
      <c r="I33" s="250"/>
      <c r="J33" s="249"/>
      <c r="K33" s="250"/>
      <c r="L33" s="250"/>
      <c r="M33" s="250"/>
      <c r="N33" s="250"/>
      <c r="O33" s="250"/>
      <c r="P33" s="151"/>
      <c r="Q33" s="151"/>
      <c r="R33" s="151"/>
      <c r="S33" s="151"/>
      <c r="T33" s="151"/>
      <c r="U33" s="151"/>
      <c r="V33" s="151"/>
    </row>
    <row r="34" spans="1:22" s="152" customFormat="1" ht="12.75">
      <c r="A34" s="243">
        <v>5962000</v>
      </c>
      <c r="B34" s="244" t="s">
        <v>276</v>
      </c>
      <c r="C34" s="245">
        <v>5998</v>
      </c>
      <c r="D34" s="245">
        <v>7204</v>
      </c>
      <c r="E34" s="246">
        <v>3203</v>
      </c>
      <c r="F34" s="247">
        <v>740.67671029883911</v>
      </c>
      <c r="G34" s="247">
        <v>889.60237095579157</v>
      </c>
      <c r="H34" s="247">
        <v>395.52976043467527</v>
      </c>
      <c r="I34" s="250"/>
      <c r="J34" s="249"/>
      <c r="K34" s="250"/>
      <c r="L34" s="250"/>
      <c r="M34" s="250"/>
      <c r="N34" s="250"/>
      <c r="O34" s="250"/>
      <c r="P34" s="151"/>
      <c r="Q34" s="151"/>
      <c r="R34" s="151"/>
      <c r="S34" s="151"/>
      <c r="T34" s="151"/>
      <c r="U34" s="151"/>
      <c r="V34" s="151"/>
    </row>
    <row r="35" spans="1:22" s="152" customFormat="1" ht="12.75">
      <c r="A35" s="243">
        <v>5158000</v>
      </c>
      <c r="B35" s="244" t="s">
        <v>328</v>
      </c>
      <c r="C35" s="245">
        <v>6159</v>
      </c>
      <c r="D35" s="245">
        <v>6847</v>
      </c>
      <c r="E35" s="246">
        <v>3200</v>
      </c>
      <c r="F35" s="247">
        <v>641.93027255198297</v>
      </c>
      <c r="G35" s="247">
        <v>713.63802178331343</v>
      </c>
      <c r="H35" s="247">
        <v>333.52441502944396</v>
      </c>
      <c r="I35" s="250"/>
      <c r="J35" s="249"/>
      <c r="K35" s="250"/>
      <c r="L35" s="250"/>
      <c r="M35" s="250"/>
      <c r="N35" s="250"/>
      <c r="O35" s="250"/>
      <c r="P35" s="151"/>
      <c r="Q35" s="151"/>
      <c r="R35" s="151"/>
      <c r="S35" s="151"/>
      <c r="T35" s="151"/>
      <c r="U35" s="151"/>
      <c r="V35" s="151"/>
    </row>
    <row r="36" spans="1:22" s="152" customFormat="1" ht="12.75">
      <c r="A36" s="243">
        <v>5770000</v>
      </c>
      <c r="B36" s="244" t="s">
        <v>273</v>
      </c>
      <c r="C36" s="245">
        <v>2938</v>
      </c>
      <c r="D36" s="245">
        <v>3675</v>
      </c>
      <c r="E36" s="246">
        <v>1047</v>
      </c>
      <c r="F36" s="247">
        <v>454.4118784316758</v>
      </c>
      <c r="G36" s="247">
        <v>568.40151573737523</v>
      </c>
      <c r="H36" s="247">
        <v>161.93643183048488</v>
      </c>
      <c r="I36" s="250"/>
      <c r="J36" s="249"/>
      <c r="K36" s="250"/>
      <c r="L36" s="250"/>
      <c r="M36" s="250"/>
      <c r="N36" s="250"/>
      <c r="O36" s="250"/>
      <c r="P36" s="151"/>
      <c r="Q36" s="151"/>
      <c r="R36" s="151"/>
      <c r="S36" s="151"/>
      <c r="T36" s="151"/>
      <c r="U36" s="151"/>
      <c r="V36" s="151"/>
    </row>
    <row r="37" spans="1:22" s="152" customFormat="1" ht="12.75">
      <c r="A37" s="243">
        <v>5116000</v>
      </c>
      <c r="B37" s="244" t="s">
        <v>19</v>
      </c>
      <c r="C37" s="245">
        <v>3908</v>
      </c>
      <c r="D37" s="245">
        <v>5167</v>
      </c>
      <c r="E37" s="246">
        <v>1267</v>
      </c>
      <c r="F37" s="247">
        <v>745.28949576626746</v>
      </c>
      <c r="G37" s="247">
        <v>985.39171561522619</v>
      </c>
      <c r="H37" s="247">
        <v>241.6278892364025</v>
      </c>
      <c r="I37" s="250"/>
      <c r="J37" s="249"/>
      <c r="K37" s="250"/>
      <c r="L37" s="250"/>
      <c r="M37" s="250"/>
      <c r="N37" s="250"/>
      <c r="O37" s="250"/>
      <c r="P37" s="151"/>
      <c r="Q37" s="151"/>
      <c r="R37" s="151"/>
      <c r="S37" s="151"/>
      <c r="T37" s="151"/>
      <c r="U37" s="151"/>
      <c r="V37" s="151"/>
    </row>
    <row r="38" spans="1:22" s="152" customFormat="1" ht="12.75">
      <c r="A38" s="243">
        <v>5117000</v>
      </c>
      <c r="B38" s="244" t="s">
        <v>20</v>
      </c>
      <c r="C38" s="245">
        <v>1881</v>
      </c>
      <c r="D38" s="245">
        <v>2357</v>
      </c>
      <c r="E38" s="246">
        <v>619</v>
      </c>
      <c r="F38" s="247">
        <v>572.96902129215027</v>
      </c>
      <c r="G38" s="247">
        <v>717.96277681318338</v>
      </c>
      <c r="H38" s="247">
        <v>188.55280392336044</v>
      </c>
      <c r="I38" s="250"/>
      <c r="J38" s="249"/>
      <c r="K38" s="250"/>
      <c r="L38" s="250"/>
      <c r="M38" s="250"/>
      <c r="N38" s="250"/>
      <c r="O38" s="250"/>
      <c r="P38" s="151"/>
      <c r="Q38" s="151"/>
      <c r="R38" s="151"/>
      <c r="S38" s="151"/>
      <c r="T38" s="151"/>
      <c r="U38" s="151"/>
      <c r="V38" s="151"/>
    </row>
    <row r="39" spans="1:22" s="152" customFormat="1" ht="12.75">
      <c r="A39" s="243">
        <v>5515000</v>
      </c>
      <c r="B39" s="244" t="s">
        <v>97</v>
      </c>
      <c r="C39" s="245">
        <v>3333</v>
      </c>
      <c r="D39" s="245">
        <v>4230</v>
      </c>
      <c r="E39" s="246">
        <v>1484</v>
      </c>
      <c r="F39" s="247">
        <v>556.68760021378944</v>
      </c>
      <c r="G39" s="247">
        <v>706.50721539283813</v>
      </c>
      <c r="H39" s="247">
        <v>247.86210582576163</v>
      </c>
      <c r="I39" s="250"/>
      <c r="J39" s="249"/>
      <c r="K39" s="250"/>
      <c r="L39" s="250"/>
      <c r="M39" s="250"/>
      <c r="N39" s="250"/>
      <c r="O39" s="250"/>
      <c r="P39" s="151"/>
      <c r="Q39" s="151"/>
      <c r="R39" s="151"/>
      <c r="S39" s="151"/>
      <c r="T39" s="151"/>
      <c r="U39" s="151"/>
      <c r="V39" s="151"/>
    </row>
    <row r="40" spans="1:22" s="152" customFormat="1" ht="12.75">
      <c r="A40" s="243">
        <v>5162000</v>
      </c>
      <c r="B40" s="244" t="s">
        <v>253</v>
      </c>
      <c r="C40" s="245">
        <v>5113</v>
      </c>
      <c r="D40" s="245">
        <v>6131</v>
      </c>
      <c r="E40" s="246">
        <v>2498</v>
      </c>
      <c r="F40" s="247">
        <v>553.98450620293625</v>
      </c>
      <c r="G40" s="247">
        <v>664.28300557993396</v>
      </c>
      <c r="H40" s="247">
        <v>270.65388157538331</v>
      </c>
      <c r="I40" s="250"/>
      <c r="J40" s="249"/>
      <c r="K40" s="250"/>
      <c r="L40" s="250"/>
      <c r="M40" s="250"/>
      <c r="N40" s="250"/>
      <c r="O40" s="250"/>
      <c r="P40" s="151"/>
      <c r="Q40" s="151"/>
      <c r="R40" s="151"/>
      <c r="S40" s="151"/>
      <c r="T40" s="151"/>
      <c r="U40" s="151"/>
      <c r="V40" s="151"/>
    </row>
    <row r="41" spans="1:22" s="152" customFormat="1" ht="12.75">
      <c r="A41" s="243">
        <v>5374000</v>
      </c>
      <c r="B41" s="244" t="s">
        <v>261</v>
      </c>
      <c r="C41" s="245">
        <v>4194</v>
      </c>
      <c r="D41" s="245">
        <v>4687</v>
      </c>
      <c r="E41" s="246">
        <v>1955</v>
      </c>
      <c r="F41" s="247">
        <v>744.42215871776216</v>
      </c>
      <c r="G41" s="247">
        <v>831.92814923942569</v>
      </c>
      <c r="H41" s="247">
        <v>347.00651413763114</v>
      </c>
      <c r="I41" s="250"/>
      <c r="J41" s="249"/>
      <c r="K41" s="250"/>
      <c r="L41" s="250"/>
      <c r="M41" s="250"/>
      <c r="N41" s="250"/>
      <c r="O41" s="250"/>
      <c r="P41" s="151"/>
      <c r="Q41" s="151"/>
      <c r="R41" s="151"/>
      <c r="S41" s="151"/>
      <c r="T41" s="151"/>
      <c r="U41" s="151"/>
      <c r="V41" s="151"/>
    </row>
    <row r="42" spans="1:22" s="152" customFormat="1" ht="12.75">
      <c r="A42" s="243">
        <v>5119000</v>
      </c>
      <c r="B42" s="244" t="s">
        <v>21</v>
      </c>
      <c r="C42" s="245">
        <v>3852</v>
      </c>
      <c r="D42" s="245">
        <v>5188</v>
      </c>
      <c r="E42" s="246">
        <v>1696</v>
      </c>
      <c r="F42" s="247">
        <v>957.44680851063833</v>
      </c>
      <c r="G42" s="247">
        <v>1289.5207794790217</v>
      </c>
      <c r="H42" s="247">
        <v>421.55498110956449</v>
      </c>
      <c r="I42" s="250"/>
      <c r="J42" s="249"/>
      <c r="K42" s="250"/>
      <c r="L42" s="250"/>
      <c r="M42" s="250"/>
      <c r="N42" s="250"/>
      <c r="O42" s="250"/>
      <c r="P42" s="151"/>
      <c r="Q42" s="151"/>
      <c r="R42" s="151"/>
      <c r="S42" s="151"/>
      <c r="T42" s="151"/>
      <c r="U42" s="151"/>
      <c r="V42" s="151"/>
    </row>
    <row r="43" spans="1:22" s="152" customFormat="1" ht="12.75">
      <c r="A43" s="243">
        <v>5966000</v>
      </c>
      <c r="B43" s="244" t="s">
        <v>277</v>
      </c>
      <c r="C43" s="245">
        <v>1724</v>
      </c>
      <c r="D43" s="245">
        <v>2068</v>
      </c>
      <c r="E43" s="246">
        <v>845</v>
      </c>
      <c r="F43" s="247">
        <v>645.04059565233649</v>
      </c>
      <c r="G43" s="247">
        <v>773.74939200059862</v>
      </c>
      <c r="H43" s="247">
        <v>316.15968870430652</v>
      </c>
      <c r="I43" s="250"/>
      <c r="J43" s="249"/>
      <c r="K43" s="250"/>
      <c r="L43" s="250"/>
      <c r="M43" s="250"/>
      <c r="N43" s="250"/>
      <c r="O43" s="250"/>
      <c r="P43" s="151"/>
      <c r="Q43" s="151"/>
      <c r="R43" s="151"/>
      <c r="S43" s="151"/>
      <c r="T43" s="151"/>
      <c r="U43" s="151"/>
      <c r="V43" s="151"/>
    </row>
    <row r="44" spans="1:22" s="152" customFormat="1" ht="12.75">
      <c r="A44" s="243">
        <v>5774000</v>
      </c>
      <c r="B44" s="244" t="s">
        <v>274</v>
      </c>
      <c r="C44" s="245">
        <v>4034</v>
      </c>
      <c r="D44" s="245">
        <v>4741</v>
      </c>
      <c r="E44" s="246">
        <v>1655</v>
      </c>
      <c r="F44" s="247">
        <v>615.18284686003597</v>
      </c>
      <c r="G44" s="247">
        <v>722.99996950010677</v>
      </c>
      <c r="H44" s="247">
        <v>252.38661664684176</v>
      </c>
      <c r="I44" s="250"/>
      <c r="J44" s="249"/>
      <c r="K44" s="250"/>
      <c r="L44" s="250"/>
      <c r="M44" s="250"/>
      <c r="N44" s="250"/>
      <c r="O44" s="250"/>
      <c r="P44" s="151"/>
      <c r="Q44" s="151"/>
      <c r="R44" s="151"/>
      <c r="S44" s="151"/>
      <c r="T44" s="151"/>
      <c r="U44" s="151"/>
      <c r="V44" s="151"/>
    </row>
    <row r="45" spans="1:22" s="152" customFormat="1" ht="12.75">
      <c r="A45" s="243">
        <v>5562000</v>
      </c>
      <c r="B45" s="244" t="s">
        <v>330</v>
      </c>
      <c r="C45" s="245">
        <v>10058</v>
      </c>
      <c r="D45" s="245">
        <v>11265</v>
      </c>
      <c r="E45" s="246">
        <v>4432</v>
      </c>
      <c r="F45" s="247">
        <v>843.19067778848967</v>
      </c>
      <c r="G45" s="247">
        <v>944.3769124366014</v>
      </c>
      <c r="H45" s="247">
        <v>371.54713501278451</v>
      </c>
      <c r="I45" s="250"/>
      <c r="J45" s="249"/>
      <c r="K45" s="250"/>
      <c r="L45" s="250"/>
      <c r="M45" s="250"/>
      <c r="N45" s="250"/>
      <c r="O45" s="250"/>
      <c r="P45" s="151"/>
      <c r="Q45" s="151"/>
      <c r="R45" s="151"/>
      <c r="S45" s="151"/>
      <c r="T45" s="151"/>
      <c r="U45" s="151"/>
      <c r="V45" s="151"/>
    </row>
    <row r="46" spans="1:22" s="152" customFormat="1" ht="12.75">
      <c r="A46" s="243">
        <v>5120000</v>
      </c>
      <c r="B46" s="244" t="s">
        <v>22</v>
      </c>
      <c r="C46" s="245">
        <v>1258</v>
      </c>
      <c r="D46" s="245">
        <v>1857</v>
      </c>
      <c r="E46" s="246">
        <v>299</v>
      </c>
      <c r="F46" s="247">
        <v>557.69827547989541</v>
      </c>
      <c r="G46" s="247">
        <v>823.24777231014764</v>
      </c>
      <c r="H46" s="247">
        <v>132.55308773329787</v>
      </c>
      <c r="I46" s="250"/>
      <c r="J46" s="249"/>
      <c r="K46" s="250"/>
      <c r="L46" s="250"/>
      <c r="M46" s="250"/>
      <c r="N46" s="250"/>
      <c r="O46" s="250"/>
      <c r="P46" s="151"/>
      <c r="Q46" s="151"/>
      <c r="R46" s="151"/>
      <c r="S46" s="151"/>
      <c r="T46" s="151"/>
      <c r="U46" s="151"/>
      <c r="V46" s="151"/>
    </row>
    <row r="47" spans="1:22" s="152" customFormat="1" ht="12.75">
      <c r="A47" s="243">
        <v>5362000</v>
      </c>
      <c r="B47" s="244" t="s">
        <v>329</v>
      </c>
      <c r="C47" s="245">
        <v>7017</v>
      </c>
      <c r="D47" s="245">
        <v>8049</v>
      </c>
      <c r="E47" s="246">
        <v>3614</v>
      </c>
      <c r="F47" s="247">
        <v>723.76767645511654</v>
      </c>
      <c r="G47" s="247">
        <v>830.21320048271809</v>
      </c>
      <c r="H47" s="247">
        <v>372.76562387185277</v>
      </c>
      <c r="I47" s="250"/>
      <c r="J47" s="249"/>
      <c r="K47" s="250"/>
      <c r="L47" s="250"/>
      <c r="M47" s="250"/>
      <c r="N47" s="250"/>
      <c r="O47" s="250"/>
      <c r="P47" s="151"/>
      <c r="Q47" s="151"/>
      <c r="R47" s="151"/>
      <c r="S47" s="151"/>
      <c r="T47" s="151"/>
      <c r="U47" s="151"/>
      <c r="V47" s="151"/>
    </row>
    <row r="48" spans="1:22" s="152" customFormat="1" ht="12.75">
      <c r="A48" s="243">
        <v>5378000</v>
      </c>
      <c r="B48" s="244" t="s">
        <v>262</v>
      </c>
      <c r="C48" s="245">
        <v>3116</v>
      </c>
      <c r="D48" s="245">
        <v>3787</v>
      </c>
      <c r="E48" s="246">
        <v>1381</v>
      </c>
      <c r="F48" s="247">
        <v>557.28440104446111</v>
      </c>
      <c r="G48" s="247">
        <v>677.29012411918291</v>
      </c>
      <c r="H48" s="247">
        <v>246.98644346675249</v>
      </c>
      <c r="I48" s="250"/>
      <c r="J48" s="249"/>
      <c r="K48" s="250"/>
      <c r="L48" s="250"/>
      <c r="M48" s="250"/>
      <c r="N48" s="250"/>
      <c r="O48" s="250"/>
      <c r="P48" s="151"/>
      <c r="Q48" s="151"/>
      <c r="R48" s="151"/>
      <c r="S48" s="151"/>
      <c r="T48" s="151"/>
      <c r="U48" s="151"/>
      <c r="V48" s="151"/>
    </row>
    <row r="49" spans="1:22" s="152" customFormat="1" ht="12.75">
      <c r="A49" s="243">
        <v>5382000</v>
      </c>
      <c r="B49" s="244" t="s">
        <v>263</v>
      </c>
      <c r="C49" s="245">
        <v>7391</v>
      </c>
      <c r="D49" s="245">
        <v>8238</v>
      </c>
      <c r="E49" s="246">
        <v>3466</v>
      </c>
      <c r="F49" s="247">
        <v>596.41393111907291</v>
      </c>
      <c r="G49" s="247">
        <v>664.76227365159286</v>
      </c>
      <c r="H49" s="247">
        <v>279.68755043413705</v>
      </c>
      <c r="I49" s="250"/>
      <c r="J49" s="249"/>
      <c r="K49" s="250"/>
      <c r="L49" s="250"/>
      <c r="M49" s="250"/>
      <c r="N49" s="250"/>
      <c r="O49" s="250"/>
      <c r="P49" s="151"/>
      <c r="Q49" s="151"/>
      <c r="R49" s="151"/>
      <c r="S49" s="151"/>
      <c r="T49" s="151"/>
      <c r="U49" s="151"/>
      <c r="V49" s="151"/>
    </row>
    <row r="50" spans="1:22" s="152" customFormat="1" ht="12.75">
      <c r="A50" s="243">
        <v>5970000</v>
      </c>
      <c r="B50" s="244" t="s">
        <v>278</v>
      </c>
      <c r="C50" s="245">
        <v>2967</v>
      </c>
      <c r="D50" s="245">
        <v>3646</v>
      </c>
      <c r="E50" s="246">
        <v>1084</v>
      </c>
      <c r="F50" s="247">
        <v>549.44444444444446</v>
      </c>
      <c r="G50" s="247">
        <v>675.18518518518522</v>
      </c>
      <c r="H50" s="247">
        <v>200.74074074074073</v>
      </c>
      <c r="I50" s="250"/>
      <c r="J50" s="249"/>
      <c r="K50" s="250"/>
      <c r="L50" s="250"/>
      <c r="M50" s="250"/>
      <c r="N50" s="250"/>
      <c r="O50" s="250"/>
      <c r="P50" s="151"/>
      <c r="Q50" s="151"/>
      <c r="R50" s="151"/>
      <c r="S50" s="151"/>
      <c r="T50" s="151"/>
      <c r="U50" s="151"/>
      <c r="V50" s="151"/>
    </row>
    <row r="51" spans="1:22" s="152" customFormat="1" ht="12.75">
      <c r="A51" s="243">
        <v>5974000</v>
      </c>
      <c r="B51" s="244" t="s">
        <v>279</v>
      </c>
      <c r="C51" s="245">
        <v>4085</v>
      </c>
      <c r="D51" s="245">
        <v>4781</v>
      </c>
      <c r="E51" s="246">
        <v>1684</v>
      </c>
      <c r="F51" s="247">
        <v>673.72552900235848</v>
      </c>
      <c r="G51" s="247">
        <v>788.5145053023931</v>
      </c>
      <c r="H51" s="247">
        <v>277.7365461052562</v>
      </c>
      <c r="I51" s="250"/>
      <c r="J51" s="249"/>
      <c r="K51" s="250"/>
      <c r="L51" s="250"/>
      <c r="M51" s="250"/>
      <c r="N51" s="250"/>
      <c r="O51" s="250"/>
      <c r="P51" s="151"/>
      <c r="Q51" s="151"/>
      <c r="R51" s="151"/>
      <c r="S51" s="151"/>
      <c r="T51" s="151"/>
      <c r="U51" s="151"/>
      <c r="V51" s="151"/>
    </row>
    <row r="52" spans="1:22" s="152" customFormat="1" ht="12.75">
      <c r="A52" s="243">
        <v>5122000</v>
      </c>
      <c r="B52" s="244" t="s">
        <v>23</v>
      </c>
      <c r="C52" s="245">
        <v>2303</v>
      </c>
      <c r="D52" s="245">
        <v>2869</v>
      </c>
      <c r="E52" s="246">
        <v>827</v>
      </c>
      <c r="F52" s="247">
        <v>717.62433005110302</v>
      </c>
      <c r="G52" s="247">
        <v>893.99227221737499</v>
      </c>
      <c r="H52" s="247">
        <v>257.69662221114294</v>
      </c>
      <c r="I52" s="250"/>
      <c r="J52" s="249"/>
      <c r="K52" s="250"/>
      <c r="L52" s="250"/>
      <c r="M52" s="250"/>
      <c r="N52" s="250"/>
      <c r="O52" s="250"/>
      <c r="P52" s="151"/>
      <c r="Q52" s="151"/>
      <c r="R52" s="151"/>
      <c r="S52" s="151"/>
      <c r="T52" s="151"/>
      <c r="U52" s="151"/>
      <c r="V52" s="151"/>
    </row>
    <row r="53" spans="1:22" s="152" customFormat="1" ht="12.75">
      <c r="A53" s="243">
        <v>5566000</v>
      </c>
      <c r="B53" s="244" t="s">
        <v>266</v>
      </c>
      <c r="C53" s="245">
        <v>6433</v>
      </c>
      <c r="D53" s="245">
        <v>7015</v>
      </c>
      <c r="E53" s="246">
        <v>4126</v>
      </c>
      <c r="F53" s="247">
        <v>669.89482453399978</v>
      </c>
      <c r="G53" s="247">
        <v>730.5008851400604</v>
      </c>
      <c r="H53" s="247">
        <v>429.65739872956368</v>
      </c>
      <c r="I53" s="250"/>
      <c r="J53" s="249"/>
      <c r="K53" s="250"/>
      <c r="L53" s="250"/>
      <c r="M53" s="250"/>
      <c r="N53" s="250"/>
      <c r="O53" s="250"/>
      <c r="P53" s="151"/>
      <c r="Q53" s="151"/>
      <c r="R53" s="151"/>
      <c r="S53" s="151"/>
      <c r="T53" s="151"/>
      <c r="U53" s="151"/>
      <c r="V53" s="151"/>
    </row>
    <row r="54" spans="1:22" s="152" customFormat="1" ht="12.75">
      <c r="A54" s="243">
        <v>5978000</v>
      </c>
      <c r="B54" s="244" t="s">
        <v>280</v>
      </c>
      <c r="C54" s="245">
        <v>6238</v>
      </c>
      <c r="D54" s="245">
        <v>7120</v>
      </c>
      <c r="E54" s="246">
        <v>2735</v>
      </c>
      <c r="F54" s="247">
        <v>818.20566631689405</v>
      </c>
      <c r="G54" s="247">
        <v>933.89296956977967</v>
      </c>
      <c r="H54" s="247">
        <v>358.73557187827913</v>
      </c>
      <c r="I54" s="250"/>
      <c r="J54" s="249"/>
      <c r="K54" s="250"/>
      <c r="L54" s="250"/>
      <c r="M54" s="250"/>
      <c r="N54" s="250"/>
      <c r="O54" s="250"/>
      <c r="P54" s="151"/>
      <c r="Q54" s="151"/>
      <c r="R54" s="151"/>
      <c r="S54" s="151"/>
      <c r="T54" s="151"/>
      <c r="U54" s="151"/>
      <c r="V54" s="151"/>
    </row>
    <row r="55" spans="1:22" s="152" customFormat="1" ht="12.75">
      <c r="A55" s="243">
        <v>5166000</v>
      </c>
      <c r="B55" s="244" t="s">
        <v>254</v>
      </c>
      <c r="C55" s="245">
        <v>3291</v>
      </c>
      <c r="D55" s="245">
        <v>3419</v>
      </c>
      <c r="E55" s="246">
        <v>1150</v>
      </c>
      <c r="F55" s="247">
        <v>580.73054526204339</v>
      </c>
      <c r="G55" s="247">
        <v>603.31745191459322</v>
      </c>
      <c r="H55" s="247">
        <v>202.92923945650256</v>
      </c>
      <c r="I55" s="250"/>
      <c r="J55" s="249"/>
      <c r="K55" s="250"/>
      <c r="L55" s="250"/>
      <c r="M55" s="250"/>
      <c r="N55" s="250"/>
      <c r="O55" s="250"/>
      <c r="P55" s="151"/>
      <c r="Q55" s="151"/>
      <c r="R55" s="151"/>
      <c r="S55" s="151"/>
      <c r="T55" s="151"/>
      <c r="U55" s="151"/>
      <c r="V55" s="151"/>
    </row>
    <row r="56" spans="1:22" s="152" customFormat="1" ht="12.75">
      <c r="A56" s="243">
        <v>5570000</v>
      </c>
      <c r="B56" s="244" t="s">
        <v>267</v>
      </c>
      <c r="C56" s="245">
        <v>3899</v>
      </c>
      <c r="D56" s="245">
        <v>4380</v>
      </c>
      <c r="E56" s="246">
        <v>1325</v>
      </c>
      <c r="F56" s="247">
        <v>667.75132728206881</v>
      </c>
      <c r="G56" s="247">
        <v>750.12844665182388</v>
      </c>
      <c r="H56" s="247">
        <v>226.92241822229835</v>
      </c>
      <c r="I56" s="250"/>
      <c r="J56" s="249"/>
      <c r="K56" s="250"/>
      <c r="L56" s="250"/>
      <c r="M56" s="250"/>
      <c r="N56" s="250"/>
      <c r="O56" s="250"/>
      <c r="P56" s="151"/>
      <c r="Q56" s="151"/>
      <c r="R56" s="151"/>
      <c r="S56" s="151"/>
      <c r="T56" s="151"/>
      <c r="U56" s="151"/>
      <c r="V56" s="151"/>
    </row>
    <row r="57" spans="1:22" s="152" customFormat="1" ht="12.75">
      <c r="A57" s="243">
        <v>5170000</v>
      </c>
      <c r="B57" s="244" t="s">
        <v>256</v>
      </c>
      <c r="C57" s="245">
        <v>7330</v>
      </c>
      <c r="D57" s="245">
        <v>7361</v>
      </c>
      <c r="E57" s="246">
        <v>2830</v>
      </c>
      <c r="F57" s="247">
        <v>848.06553128470932</v>
      </c>
      <c r="G57" s="247">
        <v>851.65216586449458</v>
      </c>
      <c r="H57" s="247">
        <v>327.42502776749353</v>
      </c>
      <c r="I57" s="250"/>
      <c r="J57" s="249"/>
      <c r="K57" s="250"/>
      <c r="L57" s="250"/>
      <c r="M57" s="250"/>
      <c r="N57" s="250"/>
      <c r="O57" s="250"/>
      <c r="P57" s="151"/>
      <c r="Q57" s="151"/>
      <c r="R57" s="151"/>
      <c r="S57" s="151"/>
      <c r="T57" s="151"/>
      <c r="U57" s="151"/>
      <c r="V57" s="151"/>
    </row>
    <row r="58" spans="1:22" s="152" customFormat="1" ht="12.75">
      <c r="A58" s="243">
        <v>5124000</v>
      </c>
      <c r="B58" s="244" t="s">
        <v>24</v>
      </c>
      <c r="C58" s="245">
        <v>4279</v>
      </c>
      <c r="D58" s="245">
        <v>4392</v>
      </c>
      <c r="E58" s="246">
        <v>1072</v>
      </c>
      <c r="F58" s="247">
        <v>582.43044590842271</v>
      </c>
      <c r="G58" s="247">
        <v>597.8112919910709</v>
      </c>
      <c r="H58" s="247">
        <v>145.91386726193718</v>
      </c>
      <c r="I58" s="250"/>
      <c r="J58" s="249"/>
      <c r="K58" s="250"/>
      <c r="L58" s="250"/>
      <c r="M58" s="250"/>
      <c r="N58" s="250"/>
      <c r="O58" s="250"/>
      <c r="P58" s="151"/>
      <c r="Q58" s="151"/>
      <c r="R58" s="151"/>
      <c r="S58" s="151"/>
      <c r="T58" s="151"/>
      <c r="U58" s="151"/>
      <c r="V58" s="151"/>
    </row>
    <row r="59" spans="1:22" s="152" customFormat="1" ht="12.75">
      <c r="A59" s="150"/>
      <c r="B59" s="252" t="s">
        <v>179</v>
      </c>
      <c r="C59" s="205">
        <v>238339</v>
      </c>
      <c r="D59" s="205">
        <v>280347</v>
      </c>
      <c r="E59" s="205">
        <v>105392</v>
      </c>
      <c r="F59" s="253">
        <v>665.68817486607418</v>
      </c>
      <c r="G59" s="253">
        <v>783.0178139506304</v>
      </c>
      <c r="H59" s="253">
        <v>294.36310517995497</v>
      </c>
      <c r="I59" s="250"/>
      <c r="J59" s="250"/>
      <c r="K59" s="250"/>
      <c r="L59" s="250"/>
      <c r="M59" s="250"/>
      <c r="N59" s="250"/>
      <c r="O59" s="250"/>
      <c r="P59" s="151"/>
      <c r="Q59" s="151"/>
      <c r="R59" s="151"/>
      <c r="S59" s="151"/>
      <c r="T59" s="151"/>
      <c r="U59" s="151"/>
      <c r="V59" s="151"/>
    </row>
    <row r="60" spans="1:22" s="152" customFormat="1" ht="12.75">
      <c r="A60" s="150"/>
      <c r="B60" s="252" t="s">
        <v>200</v>
      </c>
      <c r="C60" s="205">
        <v>129710</v>
      </c>
      <c r="D60" s="205">
        <v>152405</v>
      </c>
      <c r="E60" s="205">
        <v>55910</v>
      </c>
      <c r="F60" s="253">
        <v>677.63299154774177</v>
      </c>
      <c r="G60" s="253">
        <v>796.1965621527529</v>
      </c>
      <c r="H60" s="253">
        <v>292.08588819238486</v>
      </c>
      <c r="I60" s="250"/>
      <c r="J60" s="250"/>
      <c r="K60" s="250"/>
      <c r="L60" s="250"/>
      <c r="M60" s="250"/>
      <c r="N60" s="250"/>
      <c r="O60" s="250"/>
      <c r="P60" s="151"/>
      <c r="Q60" s="151"/>
      <c r="R60" s="151"/>
      <c r="S60" s="151"/>
      <c r="T60" s="151"/>
      <c r="U60" s="151"/>
      <c r="V60" s="151"/>
    </row>
    <row r="61" spans="1:22" s="152" customFormat="1" ht="12.75">
      <c r="A61" s="150"/>
      <c r="B61" s="252" t="s">
        <v>201</v>
      </c>
      <c r="C61" s="205">
        <v>108629</v>
      </c>
      <c r="D61" s="205">
        <v>127942</v>
      </c>
      <c r="E61" s="205">
        <v>49482</v>
      </c>
      <c r="F61" s="253">
        <v>651.96554747784899</v>
      </c>
      <c r="G61" s="253">
        <v>767.87760243959667</v>
      </c>
      <c r="H61" s="253">
        <v>296.97925250438578</v>
      </c>
      <c r="I61" s="250"/>
      <c r="J61" s="250"/>
      <c r="K61" s="250"/>
      <c r="L61" s="250"/>
      <c r="M61" s="250"/>
      <c r="N61" s="250"/>
      <c r="O61" s="250"/>
      <c r="P61" s="151"/>
      <c r="Q61" s="151"/>
      <c r="R61" s="151"/>
      <c r="S61" s="151"/>
      <c r="T61" s="151"/>
      <c r="U61" s="151"/>
      <c r="V61" s="151"/>
    </row>
    <row r="62" spans="1:22" s="152" customFormat="1" ht="12.75">
      <c r="A62" s="150" t="s">
        <v>369</v>
      </c>
      <c r="E62" s="252"/>
      <c r="F62" s="250"/>
      <c r="G62" s="250"/>
      <c r="H62" s="250"/>
      <c r="I62" s="250"/>
      <c r="J62" s="250"/>
      <c r="K62" s="250"/>
      <c r="L62" s="250"/>
      <c r="M62" s="250"/>
      <c r="N62" s="250"/>
      <c r="O62" s="250"/>
      <c r="P62" s="151"/>
      <c r="Q62" s="151"/>
      <c r="R62" s="151"/>
      <c r="S62" s="151"/>
      <c r="T62" s="151"/>
      <c r="U62" s="151"/>
      <c r="V62" s="151"/>
    </row>
    <row r="63" spans="1:22" s="152" customFormat="1" ht="12.75" customHeight="1">
      <c r="A63" s="365" t="s">
        <v>393</v>
      </c>
      <c r="B63" s="365"/>
      <c r="C63" s="365"/>
      <c r="D63" s="365"/>
      <c r="E63" s="365"/>
      <c r="F63" s="365"/>
      <c r="G63" s="365"/>
      <c r="H63" s="365"/>
      <c r="I63" s="365"/>
      <c r="J63" s="365"/>
      <c r="K63" s="365"/>
      <c r="L63" s="365"/>
      <c r="M63" s="365"/>
      <c r="N63" s="365"/>
      <c r="O63" s="365"/>
      <c r="P63" s="365"/>
      <c r="Q63" s="365"/>
      <c r="R63" s="365"/>
      <c r="S63" s="365"/>
      <c r="T63" s="365"/>
      <c r="U63" s="151"/>
      <c r="V63" s="151"/>
    </row>
    <row r="64" spans="1:22" s="152" customFormat="1" ht="12.75">
      <c r="A64" s="365"/>
      <c r="B64" s="365"/>
      <c r="C64" s="365"/>
      <c r="D64" s="365"/>
      <c r="E64" s="365"/>
      <c r="F64" s="365"/>
      <c r="G64" s="365"/>
      <c r="H64" s="365"/>
      <c r="I64" s="365"/>
      <c r="J64" s="365"/>
      <c r="K64" s="365"/>
      <c r="L64" s="365"/>
      <c r="M64" s="365"/>
      <c r="N64" s="365"/>
      <c r="O64" s="365"/>
      <c r="P64" s="365"/>
      <c r="Q64" s="365"/>
      <c r="R64" s="365"/>
      <c r="S64" s="365"/>
      <c r="T64" s="365"/>
      <c r="U64" s="151"/>
      <c r="V64" s="151"/>
    </row>
    <row r="65" spans="1:22" s="152" customFormat="1" ht="12.75">
      <c r="A65" s="150" t="s">
        <v>377</v>
      </c>
      <c r="E65" s="252"/>
      <c r="F65" s="250"/>
      <c r="G65" s="250"/>
      <c r="H65" s="250"/>
      <c r="I65" s="250"/>
      <c r="J65" s="250"/>
      <c r="K65" s="250"/>
      <c r="L65" s="250"/>
      <c r="M65" s="250"/>
      <c r="N65" s="250"/>
      <c r="O65" s="250"/>
      <c r="P65" s="151"/>
      <c r="Q65" s="151"/>
      <c r="R65" s="151"/>
      <c r="S65" s="151"/>
      <c r="T65" s="151"/>
      <c r="U65" s="151"/>
      <c r="V65" s="151"/>
    </row>
    <row r="66" spans="1:22" s="152" customFormat="1" ht="12.75">
      <c r="A66" s="235" t="s">
        <v>366</v>
      </c>
    </row>
    <row r="67" spans="1:22">
      <c r="N67" s="254"/>
    </row>
    <row r="68" spans="1:22">
      <c r="C68" s="254"/>
      <c r="D68" s="254"/>
      <c r="E68" s="254"/>
      <c r="F68" s="254"/>
      <c r="G68" s="254"/>
      <c r="H68" s="254"/>
    </row>
    <row r="69" spans="1:22" ht="12.75">
      <c r="C69" s="254"/>
      <c r="D69" s="254"/>
      <c r="E69" s="254"/>
      <c r="F69" s="255"/>
      <c r="G69" s="255"/>
      <c r="H69" s="256"/>
      <c r="I69" s="255"/>
      <c r="J69" s="255"/>
      <c r="K69" s="257"/>
      <c r="L69" s="257"/>
      <c r="M69" s="255"/>
      <c r="N69" s="256"/>
      <c r="O69" s="256"/>
    </row>
    <row r="70" spans="1:22">
      <c r="F70" s="254"/>
    </row>
    <row r="72" spans="1:22">
      <c r="C72" s="254"/>
    </row>
    <row r="74" spans="1:22">
      <c r="G74" s="254"/>
    </row>
  </sheetData>
  <mergeCells count="5">
    <mergeCell ref="C3:E3"/>
    <mergeCell ref="F3:H3"/>
    <mergeCell ref="B3:B4"/>
    <mergeCell ref="A3:A4"/>
    <mergeCell ref="A63:T6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208"/>
  <sheetViews>
    <sheetView zoomScale="80" zoomScaleNormal="80" workbookViewId="0">
      <pane ySplit="3" topLeftCell="A4" activePane="bottomLeft" state="frozen"/>
      <selection activeCell="O219" sqref="O219"/>
      <selection pane="bottomLeft" activeCell="L223" sqref="L223"/>
    </sheetView>
  </sheetViews>
  <sheetFormatPr baseColWidth="10" defaultColWidth="11.42578125" defaultRowHeight="11.25"/>
  <cols>
    <col min="1" max="3" width="11.42578125" style="236"/>
    <col min="4" max="4" width="9.42578125" style="237" customWidth="1"/>
    <col min="5" max="5" width="40.5703125" style="236" customWidth="1"/>
    <col min="6" max="10" width="11.42578125" style="236"/>
    <col min="11" max="11" width="12.85546875" style="236" customWidth="1"/>
    <col min="12" max="16384" width="11.42578125" style="236"/>
  </cols>
  <sheetData>
    <row r="1" spans="1:12" ht="18.75" customHeight="1">
      <c r="A1" s="160" t="s">
        <v>388</v>
      </c>
      <c r="E1" s="238"/>
    </row>
    <row r="2" spans="1:12" ht="12.75" customHeight="1">
      <c r="A2" s="239"/>
      <c r="E2" s="238"/>
    </row>
    <row r="3" spans="1:12" s="242" customFormat="1" ht="141.75" customHeight="1">
      <c r="A3" s="258" t="s">
        <v>289</v>
      </c>
      <c r="B3" s="258" t="s">
        <v>302</v>
      </c>
      <c r="C3" s="258" t="s">
        <v>287</v>
      </c>
      <c r="D3" s="259" t="s">
        <v>6</v>
      </c>
      <c r="E3" s="259" t="s">
        <v>0</v>
      </c>
      <c r="F3" s="260" t="s">
        <v>13</v>
      </c>
      <c r="G3" s="261" t="s">
        <v>14</v>
      </c>
      <c r="H3" s="260" t="s">
        <v>205</v>
      </c>
      <c r="I3" s="261" t="s">
        <v>206</v>
      </c>
      <c r="J3" s="260" t="s">
        <v>168</v>
      </c>
      <c r="K3" s="259" t="s">
        <v>7</v>
      </c>
      <c r="L3" s="259" t="s">
        <v>245</v>
      </c>
    </row>
    <row r="4" spans="1:12" ht="12.75">
      <c r="A4" s="243">
        <v>1</v>
      </c>
      <c r="B4" s="243">
        <v>1</v>
      </c>
      <c r="C4" s="243">
        <v>1</v>
      </c>
      <c r="D4" s="262">
        <v>911000</v>
      </c>
      <c r="E4" s="251" t="s">
        <v>133</v>
      </c>
      <c r="F4" s="263">
        <v>2668</v>
      </c>
      <c r="G4" s="263">
        <v>4330</v>
      </c>
      <c r="H4" s="264">
        <v>1450</v>
      </c>
      <c r="I4" s="263">
        <v>3112</v>
      </c>
      <c r="J4" s="263">
        <v>1218</v>
      </c>
      <c r="K4" s="264">
        <v>433</v>
      </c>
      <c r="L4" s="263">
        <v>785.00000000000011</v>
      </c>
    </row>
    <row r="5" spans="1:12" ht="12.75">
      <c r="A5" s="243">
        <v>1</v>
      </c>
      <c r="B5" s="243">
        <v>1</v>
      </c>
      <c r="C5" s="243">
        <v>1</v>
      </c>
      <c r="D5" s="262">
        <v>913000</v>
      </c>
      <c r="E5" s="251" t="s">
        <v>134</v>
      </c>
      <c r="F5" s="263">
        <v>4297</v>
      </c>
      <c r="G5" s="263">
        <v>5534</v>
      </c>
      <c r="H5" s="264">
        <v>2073</v>
      </c>
      <c r="I5" s="263">
        <v>3310</v>
      </c>
      <c r="J5" s="263">
        <v>2224</v>
      </c>
      <c r="K5" s="264">
        <v>900</v>
      </c>
      <c r="L5" s="263">
        <v>1324</v>
      </c>
    </row>
    <row r="6" spans="1:12" ht="12.75">
      <c r="A6" s="243">
        <v>1</v>
      </c>
      <c r="B6" s="243">
        <v>1</v>
      </c>
      <c r="C6" s="243">
        <v>1</v>
      </c>
      <c r="D6" s="262">
        <v>112000</v>
      </c>
      <c r="E6" s="251" t="s">
        <v>16</v>
      </c>
      <c r="F6" s="263">
        <v>6976</v>
      </c>
      <c r="G6" s="263">
        <v>9516</v>
      </c>
      <c r="H6" s="264">
        <v>3851</v>
      </c>
      <c r="I6" s="263">
        <v>6391</v>
      </c>
      <c r="J6" s="263">
        <v>3124.9999999999995</v>
      </c>
      <c r="K6" s="264">
        <v>1095</v>
      </c>
      <c r="L6" s="263">
        <v>2029.9999999999995</v>
      </c>
    </row>
    <row r="7" spans="1:12" ht="12.75">
      <c r="A7" s="243">
        <v>1</v>
      </c>
      <c r="B7" s="243">
        <v>1</v>
      </c>
      <c r="C7" s="243">
        <v>1</v>
      </c>
      <c r="D7" s="262">
        <v>113000</v>
      </c>
      <c r="E7" s="251" t="s">
        <v>17</v>
      </c>
      <c r="F7" s="263">
        <v>5036</v>
      </c>
      <c r="G7" s="263">
        <v>7169</v>
      </c>
      <c r="H7" s="264">
        <v>3101</v>
      </c>
      <c r="I7" s="263">
        <v>5234</v>
      </c>
      <c r="J7" s="263">
        <v>1935</v>
      </c>
      <c r="K7" s="264">
        <v>814</v>
      </c>
      <c r="L7" s="263">
        <v>1121</v>
      </c>
    </row>
    <row r="8" spans="1:12" ht="12.75">
      <c r="A8" s="243">
        <v>1</v>
      </c>
      <c r="B8" s="243">
        <v>1</v>
      </c>
      <c r="C8" s="243">
        <v>1</v>
      </c>
      <c r="D8" s="262">
        <v>513000</v>
      </c>
      <c r="E8" s="251" t="s">
        <v>96</v>
      </c>
      <c r="F8" s="263">
        <v>864</v>
      </c>
      <c r="G8" s="263">
        <v>1087</v>
      </c>
      <c r="H8" s="264">
        <v>357</v>
      </c>
      <c r="I8" s="263">
        <v>580</v>
      </c>
      <c r="J8" s="263">
        <v>507</v>
      </c>
      <c r="K8" s="264">
        <v>308</v>
      </c>
      <c r="L8" s="263">
        <v>199.00000000000003</v>
      </c>
    </row>
    <row r="9" spans="1:12" ht="14.25" customHeight="1">
      <c r="A9" s="243">
        <v>1</v>
      </c>
      <c r="B9" s="243">
        <v>1</v>
      </c>
      <c r="C9" s="243">
        <v>1</v>
      </c>
      <c r="D9" s="262">
        <v>914000</v>
      </c>
      <c r="E9" s="251" t="s">
        <v>135</v>
      </c>
      <c r="F9" s="263">
        <v>1452</v>
      </c>
      <c r="G9" s="263">
        <v>1468</v>
      </c>
      <c r="H9" s="264">
        <v>689</v>
      </c>
      <c r="I9" s="263">
        <v>705</v>
      </c>
      <c r="J9" s="263">
        <v>763.00000000000011</v>
      </c>
      <c r="K9" s="264">
        <v>330</v>
      </c>
      <c r="L9" s="263">
        <v>433.00000000000011</v>
      </c>
    </row>
    <row r="10" spans="1:12" ht="12.75">
      <c r="A10" s="243">
        <v>1</v>
      </c>
      <c r="B10" s="243">
        <v>1</v>
      </c>
      <c r="C10" s="243">
        <v>1</v>
      </c>
      <c r="D10" s="262">
        <v>915000</v>
      </c>
      <c r="E10" s="251" t="s">
        <v>136</v>
      </c>
      <c r="F10" s="263">
        <v>2128</v>
      </c>
      <c r="G10" s="263">
        <v>3064</v>
      </c>
      <c r="H10" s="264">
        <v>1273</v>
      </c>
      <c r="I10" s="263">
        <v>2209</v>
      </c>
      <c r="J10" s="263">
        <v>855.00000000000023</v>
      </c>
      <c r="K10" s="264">
        <v>399</v>
      </c>
      <c r="L10" s="263">
        <v>456.00000000000017</v>
      </c>
    </row>
    <row r="11" spans="1:12" ht="12.75">
      <c r="A11" s="243">
        <v>1</v>
      </c>
      <c r="B11" s="243">
        <v>1</v>
      </c>
      <c r="C11" s="243">
        <v>1</v>
      </c>
      <c r="D11" s="262">
        <v>916000</v>
      </c>
      <c r="E11" s="251" t="s">
        <v>137</v>
      </c>
      <c r="F11" s="263">
        <v>1230</v>
      </c>
      <c r="G11" s="263">
        <v>1988</v>
      </c>
      <c r="H11" s="264">
        <v>651</v>
      </c>
      <c r="I11" s="263">
        <v>1409</v>
      </c>
      <c r="J11" s="263">
        <v>579</v>
      </c>
      <c r="K11" s="264">
        <v>289</v>
      </c>
      <c r="L11" s="263">
        <v>290</v>
      </c>
    </row>
    <row r="12" spans="1:12" ht="12.75">
      <c r="A12" s="243">
        <v>1</v>
      </c>
      <c r="B12" s="243">
        <v>1</v>
      </c>
      <c r="C12" s="243">
        <v>1</v>
      </c>
      <c r="D12" s="262">
        <v>114000</v>
      </c>
      <c r="E12" s="251" t="s">
        <v>18</v>
      </c>
      <c r="F12" s="263">
        <v>2290</v>
      </c>
      <c r="G12" s="263">
        <v>2719</v>
      </c>
      <c r="H12" s="264">
        <v>1129</v>
      </c>
      <c r="I12" s="263">
        <v>1558</v>
      </c>
      <c r="J12" s="263">
        <v>1161</v>
      </c>
      <c r="K12" s="264">
        <v>523</v>
      </c>
      <c r="L12" s="263">
        <v>637.99999999999989</v>
      </c>
    </row>
    <row r="13" spans="1:12" ht="12.75">
      <c r="A13" s="243">
        <v>1</v>
      </c>
      <c r="B13" s="243">
        <v>1</v>
      </c>
      <c r="C13" s="243">
        <v>1</v>
      </c>
      <c r="D13" s="262">
        <v>116000</v>
      </c>
      <c r="E13" s="251" t="s">
        <v>19</v>
      </c>
      <c r="F13" s="263">
        <v>2641</v>
      </c>
      <c r="G13" s="263">
        <v>3900</v>
      </c>
      <c r="H13" s="264">
        <v>1387</v>
      </c>
      <c r="I13" s="263">
        <v>2646</v>
      </c>
      <c r="J13" s="263">
        <v>1254</v>
      </c>
      <c r="K13" s="264">
        <v>502</v>
      </c>
      <c r="L13" s="263">
        <v>752.00000000000011</v>
      </c>
    </row>
    <row r="14" spans="1:12" ht="12.75">
      <c r="A14" s="243">
        <v>1</v>
      </c>
      <c r="B14" s="243">
        <v>1</v>
      </c>
      <c r="C14" s="243">
        <v>1</v>
      </c>
      <c r="D14" s="262">
        <v>117000</v>
      </c>
      <c r="E14" s="251" t="s">
        <v>20</v>
      </c>
      <c r="F14" s="263">
        <v>1262</v>
      </c>
      <c r="G14" s="263">
        <v>1738</v>
      </c>
      <c r="H14" s="264">
        <v>779</v>
      </c>
      <c r="I14" s="264">
        <v>1255</v>
      </c>
      <c r="J14" s="263">
        <v>483</v>
      </c>
      <c r="K14" s="264">
        <v>139</v>
      </c>
      <c r="L14" s="263">
        <v>344</v>
      </c>
    </row>
    <row r="15" spans="1:12" ht="12.75">
      <c r="A15" s="243">
        <v>1</v>
      </c>
      <c r="B15" s="243">
        <v>1</v>
      </c>
      <c r="C15" s="243">
        <v>1</v>
      </c>
      <c r="D15" s="262">
        <v>119000</v>
      </c>
      <c r="E15" s="251" t="s">
        <v>21</v>
      </c>
      <c r="F15" s="263">
        <v>2156</v>
      </c>
      <c r="G15" s="263">
        <v>3492</v>
      </c>
      <c r="H15" s="264">
        <v>1397</v>
      </c>
      <c r="I15" s="263">
        <v>2733</v>
      </c>
      <c r="J15" s="263">
        <v>759</v>
      </c>
      <c r="K15" s="264">
        <v>303</v>
      </c>
      <c r="L15" s="263">
        <v>456</v>
      </c>
    </row>
    <row r="16" spans="1:12" ht="12.75">
      <c r="A16" s="243">
        <v>1</v>
      </c>
      <c r="B16" s="243">
        <v>1</v>
      </c>
      <c r="C16" s="243">
        <v>1</v>
      </c>
      <c r="D16" s="262">
        <v>124000</v>
      </c>
      <c r="E16" s="251" t="s">
        <v>24</v>
      </c>
      <c r="F16" s="263">
        <v>3206.9999999999995</v>
      </c>
      <c r="G16" s="263">
        <v>3319.9999999999995</v>
      </c>
      <c r="H16" s="264">
        <v>1876</v>
      </c>
      <c r="I16" s="263">
        <v>1989</v>
      </c>
      <c r="J16" s="263">
        <v>1330.9999999999995</v>
      </c>
      <c r="K16" s="264">
        <v>325</v>
      </c>
      <c r="L16" s="263">
        <v>1005.9999999999995</v>
      </c>
    </row>
    <row r="17" spans="1:19" ht="12.75">
      <c r="A17" s="39"/>
      <c r="B17" s="39"/>
      <c r="C17" s="39"/>
      <c r="D17" s="40"/>
      <c r="E17" s="36" t="s">
        <v>209</v>
      </c>
      <c r="F17" s="97">
        <v>36207</v>
      </c>
      <c r="G17" s="97">
        <v>49325</v>
      </c>
      <c r="H17" s="97">
        <v>20013</v>
      </c>
      <c r="I17" s="97">
        <v>33131</v>
      </c>
      <c r="J17" s="97">
        <v>16194</v>
      </c>
      <c r="K17" s="97">
        <v>6360</v>
      </c>
      <c r="L17" s="97">
        <v>9834</v>
      </c>
      <c r="M17" s="254"/>
      <c r="N17" s="254"/>
      <c r="O17" s="254"/>
      <c r="P17" s="254"/>
      <c r="Q17" s="254"/>
      <c r="R17" s="254"/>
      <c r="S17" s="254"/>
    </row>
    <row r="18" spans="1:19" ht="12.75">
      <c r="A18" s="243">
        <v>2</v>
      </c>
      <c r="B18" s="243">
        <v>2</v>
      </c>
      <c r="C18" s="243">
        <v>1</v>
      </c>
      <c r="D18" s="262">
        <v>334002</v>
      </c>
      <c r="E18" s="251" t="s">
        <v>249</v>
      </c>
      <c r="F18" s="263">
        <v>2160</v>
      </c>
      <c r="G18" s="263">
        <v>3094</v>
      </c>
      <c r="H18" s="264">
        <v>1292</v>
      </c>
      <c r="I18" s="264">
        <v>2226</v>
      </c>
      <c r="J18" s="263">
        <v>868.00000000000023</v>
      </c>
      <c r="K18" s="264">
        <v>225</v>
      </c>
      <c r="L18" s="263">
        <v>643.00000000000023</v>
      </c>
    </row>
    <row r="19" spans="1:19" ht="12.75">
      <c r="A19" s="243">
        <v>2</v>
      </c>
      <c r="B19" s="243">
        <v>2</v>
      </c>
      <c r="C19" s="243">
        <v>1</v>
      </c>
      <c r="D19" s="262">
        <v>711000</v>
      </c>
      <c r="E19" s="251" t="s">
        <v>367</v>
      </c>
      <c r="F19" s="263">
        <v>2656</v>
      </c>
      <c r="G19" s="263">
        <v>3086</v>
      </c>
      <c r="H19" s="264">
        <v>1454</v>
      </c>
      <c r="I19" s="264">
        <v>1884</v>
      </c>
      <c r="J19" s="263">
        <v>1202</v>
      </c>
      <c r="K19" s="264">
        <v>474</v>
      </c>
      <c r="L19" s="263">
        <v>728</v>
      </c>
    </row>
    <row r="20" spans="1:19" ht="12.75">
      <c r="A20" s="243">
        <v>2</v>
      </c>
      <c r="B20" s="243">
        <v>2</v>
      </c>
      <c r="C20" s="243">
        <v>1</v>
      </c>
      <c r="D20" s="262">
        <v>314000</v>
      </c>
      <c r="E20" s="251" t="s">
        <v>54</v>
      </c>
      <c r="F20" s="263">
        <v>1818</v>
      </c>
      <c r="G20" s="263">
        <v>2224</v>
      </c>
      <c r="H20" s="264">
        <v>1102</v>
      </c>
      <c r="I20" s="264">
        <v>1508</v>
      </c>
      <c r="J20" s="263">
        <v>716.00000000000011</v>
      </c>
      <c r="K20" s="264">
        <v>192</v>
      </c>
      <c r="L20" s="263">
        <v>524.00000000000011</v>
      </c>
    </row>
    <row r="21" spans="1:19" ht="12.75">
      <c r="A21" s="243">
        <v>2</v>
      </c>
      <c r="B21" s="243">
        <v>2</v>
      </c>
      <c r="C21" s="243">
        <v>1</v>
      </c>
      <c r="D21" s="262">
        <v>512000</v>
      </c>
      <c r="E21" s="251" t="s">
        <v>95</v>
      </c>
      <c r="F21" s="263">
        <v>869</v>
      </c>
      <c r="G21" s="263">
        <v>875</v>
      </c>
      <c r="H21" s="264">
        <v>428</v>
      </c>
      <c r="I21" s="264">
        <v>434</v>
      </c>
      <c r="J21" s="263">
        <v>441</v>
      </c>
      <c r="K21" s="264">
        <v>200</v>
      </c>
      <c r="L21" s="263">
        <v>241</v>
      </c>
    </row>
    <row r="22" spans="1:19" ht="12.75">
      <c r="A22" s="243">
        <v>2</v>
      </c>
      <c r="B22" s="243">
        <v>2</v>
      </c>
      <c r="C22" s="243">
        <v>1</v>
      </c>
      <c r="D22" s="262">
        <v>111000</v>
      </c>
      <c r="E22" s="251" t="s">
        <v>15</v>
      </c>
      <c r="F22" s="263">
        <v>3104.0000000000005</v>
      </c>
      <c r="G22" s="263">
        <v>4997</v>
      </c>
      <c r="H22" s="264">
        <v>1681</v>
      </c>
      <c r="I22" s="264">
        <v>3574</v>
      </c>
      <c r="J22" s="263">
        <v>1423.0000000000005</v>
      </c>
      <c r="K22" s="264">
        <v>390</v>
      </c>
      <c r="L22" s="263">
        <v>1033.0000000000005</v>
      </c>
    </row>
    <row r="23" spans="1:19" ht="12.75">
      <c r="A23" s="243">
        <v>2</v>
      </c>
      <c r="B23" s="243">
        <v>2</v>
      </c>
      <c r="C23" s="243">
        <v>1</v>
      </c>
      <c r="D23" s="262">
        <v>315000</v>
      </c>
      <c r="E23" s="251" t="s">
        <v>55</v>
      </c>
      <c r="F23" s="263">
        <v>6381</v>
      </c>
      <c r="G23" s="263">
        <v>9188</v>
      </c>
      <c r="H23" s="264">
        <v>3874</v>
      </c>
      <c r="I23" s="263">
        <v>6681</v>
      </c>
      <c r="J23" s="263">
        <v>2507.0000000000005</v>
      </c>
      <c r="K23" s="264">
        <v>873</v>
      </c>
      <c r="L23" s="263">
        <v>1634.0000000000005</v>
      </c>
    </row>
    <row r="24" spans="1:19" ht="12.75">
      <c r="A24" s="243">
        <v>2</v>
      </c>
      <c r="B24" s="243">
        <v>2</v>
      </c>
      <c r="C24" s="243">
        <v>1</v>
      </c>
      <c r="D24" s="262">
        <v>316000</v>
      </c>
      <c r="E24" s="251" t="s">
        <v>56</v>
      </c>
      <c r="F24" s="263">
        <v>1141</v>
      </c>
      <c r="G24" s="263">
        <v>1166</v>
      </c>
      <c r="H24" s="264">
        <v>729</v>
      </c>
      <c r="I24" s="264">
        <v>754</v>
      </c>
      <c r="J24" s="263">
        <v>412</v>
      </c>
      <c r="K24" s="264">
        <v>129</v>
      </c>
      <c r="L24" s="263">
        <v>283</v>
      </c>
    </row>
    <row r="25" spans="1:19" ht="12.75">
      <c r="A25" s="243">
        <v>2</v>
      </c>
      <c r="B25" s="243">
        <v>3</v>
      </c>
      <c r="C25" s="243">
        <v>1</v>
      </c>
      <c r="D25" s="262">
        <v>515000</v>
      </c>
      <c r="E25" s="251" t="s">
        <v>97</v>
      </c>
      <c r="F25" s="263">
        <v>1849</v>
      </c>
      <c r="G25" s="263">
        <v>2746</v>
      </c>
      <c r="H25" s="264">
        <v>1008</v>
      </c>
      <c r="I25" s="263">
        <v>1905</v>
      </c>
      <c r="J25" s="263">
        <v>841</v>
      </c>
      <c r="K25" s="264">
        <v>374</v>
      </c>
      <c r="L25" s="263">
        <v>467.00000000000006</v>
      </c>
    </row>
    <row r="26" spans="1:19" ht="12.75">
      <c r="A26" s="243">
        <v>2</v>
      </c>
      <c r="B26" s="243">
        <v>2</v>
      </c>
      <c r="C26" s="243">
        <v>1</v>
      </c>
      <c r="D26" s="262">
        <v>120000</v>
      </c>
      <c r="E26" s="251" t="s">
        <v>22</v>
      </c>
      <c r="F26" s="263">
        <v>959</v>
      </c>
      <c r="G26" s="263">
        <v>1558</v>
      </c>
      <c r="H26" s="264">
        <v>506</v>
      </c>
      <c r="I26" s="263">
        <v>1105</v>
      </c>
      <c r="J26" s="263">
        <v>453</v>
      </c>
      <c r="K26" s="264">
        <v>161</v>
      </c>
      <c r="L26" s="263">
        <v>292</v>
      </c>
    </row>
    <row r="27" spans="1:19" ht="12.75">
      <c r="A27" s="243">
        <v>2</v>
      </c>
      <c r="B27" s="243">
        <v>2</v>
      </c>
      <c r="C27" s="243">
        <v>1</v>
      </c>
      <c r="D27" s="262">
        <v>122000</v>
      </c>
      <c r="E27" s="251" t="s">
        <v>23</v>
      </c>
      <c r="F27" s="263">
        <v>1475.9999999999998</v>
      </c>
      <c r="G27" s="263">
        <v>2041.9999999999998</v>
      </c>
      <c r="H27" s="264">
        <v>802</v>
      </c>
      <c r="I27" s="263">
        <v>1368</v>
      </c>
      <c r="J27" s="263">
        <v>673.99999999999977</v>
      </c>
      <c r="K27" s="264">
        <v>281</v>
      </c>
      <c r="L27" s="263">
        <v>392.99999999999983</v>
      </c>
    </row>
    <row r="28" spans="1:19" ht="12.75">
      <c r="A28" s="39"/>
      <c r="B28" s="39"/>
      <c r="C28" s="39"/>
      <c r="D28" s="40"/>
      <c r="E28" s="36" t="s">
        <v>216</v>
      </c>
      <c r="F28" s="97">
        <v>22413</v>
      </c>
      <c r="G28" s="97">
        <v>30976</v>
      </c>
      <c r="H28" s="97">
        <v>12876</v>
      </c>
      <c r="I28" s="97">
        <v>21439</v>
      </c>
      <c r="J28" s="97">
        <v>9537</v>
      </c>
      <c r="K28" s="97">
        <v>3299</v>
      </c>
      <c r="L28" s="97">
        <v>6238.0000000000018</v>
      </c>
      <c r="M28" s="254"/>
      <c r="N28" s="254"/>
      <c r="O28" s="254"/>
      <c r="P28" s="254"/>
      <c r="Q28" s="254"/>
      <c r="R28" s="254"/>
      <c r="S28" s="254"/>
    </row>
    <row r="29" spans="1:19" ht="12.75">
      <c r="A29" s="243">
        <v>3</v>
      </c>
      <c r="B29" s="243">
        <v>4</v>
      </c>
      <c r="C29" s="243">
        <v>2</v>
      </c>
      <c r="D29" s="262">
        <v>334000</v>
      </c>
      <c r="E29" s="266" t="s">
        <v>257</v>
      </c>
      <c r="F29" s="263">
        <v>570</v>
      </c>
      <c r="G29" s="263">
        <v>758</v>
      </c>
      <c r="H29" s="264">
        <v>311</v>
      </c>
      <c r="I29" s="263">
        <v>499</v>
      </c>
      <c r="J29" s="263">
        <v>259</v>
      </c>
      <c r="K29" s="264">
        <v>172</v>
      </c>
      <c r="L29" s="263">
        <v>87.000000000000014</v>
      </c>
    </row>
    <row r="30" spans="1:19" ht="12.75">
      <c r="A30" s="243">
        <v>3</v>
      </c>
      <c r="B30" s="243">
        <v>4</v>
      </c>
      <c r="C30" s="243">
        <v>2</v>
      </c>
      <c r="D30" s="262">
        <v>554000</v>
      </c>
      <c r="E30" s="251" t="s">
        <v>264</v>
      </c>
      <c r="F30" s="263">
        <v>1112</v>
      </c>
      <c r="G30" s="263">
        <v>1533</v>
      </c>
      <c r="H30" s="264">
        <v>541</v>
      </c>
      <c r="I30" s="264">
        <v>962</v>
      </c>
      <c r="J30" s="263">
        <v>571</v>
      </c>
      <c r="K30" s="264">
        <v>324</v>
      </c>
      <c r="L30" s="263">
        <v>247.00000000000003</v>
      </c>
    </row>
    <row r="31" spans="1:19" ht="12.75">
      <c r="A31" s="243">
        <v>3</v>
      </c>
      <c r="B31" s="243">
        <v>4</v>
      </c>
      <c r="C31" s="243">
        <v>2</v>
      </c>
      <c r="D31" s="262">
        <v>558000</v>
      </c>
      <c r="E31" s="251" t="s">
        <v>265</v>
      </c>
      <c r="F31" s="263">
        <v>650</v>
      </c>
      <c r="G31" s="263">
        <v>830</v>
      </c>
      <c r="H31" s="264">
        <v>343</v>
      </c>
      <c r="I31" s="263">
        <v>523</v>
      </c>
      <c r="J31" s="263">
        <v>307</v>
      </c>
      <c r="K31" s="264">
        <v>194</v>
      </c>
      <c r="L31" s="263">
        <v>113.00000000000003</v>
      </c>
    </row>
    <row r="32" spans="1:19" ht="12.75">
      <c r="A32" s="243">
        <v>3</v>
      </c>
      <c r="B32" s="243">
        <v>4</v>
      </c>
      <c r="C32" s="243">
        <v>2</v>
      </c>
      <c r="D32" s="262">
        <v>358000</v>
      </c>
      <c r="E32" s="251" t="s">
        <v>258</v>
      </c>
      <c r="F32" s="263">
        <v>1288</v>
      </c>
      <c r="G32" s="263">
        <v>1753</v>
      </c>
      <c r="H32" s="264">
        <v>673</v>
      </c>
      <c r="I32" s="263">
        <v>1138</v>
      </c>
      <c r="J32" s="263">
        <v>615</v>
      </c>
      <c r="K32" s="264">
        <v>348</v>
      </c>
      <c r="L32" s="263">
        <v>267</v>
      </c>
    </row>
    <row r="33" spans="1:12" ht="12.75">
      <c r="A33" s="243">
        <v>3</v>
      </c>
      <c r="B33" s="243">
        <v>4</v>
      </c>
      <c r="C33" s="243">
        <v>2</v>
      </c>
      <c r="D33" s="262">
        <v>366000</v>
      </c>
      <c r="E33" s="251" t="s">
        <v>259</v>
      </c>
      <c r="F33" s="263">
        <v>1218</v>
      </c>
      <c r="G33" s="263">
        <v>1578</v>
      </c>
      <c r="H33" s="264">
        <v>595</v>
      </c>
      <c r="I33" s="263">
        <v>955</v>
      </c>
      <c r="J33" s="263">
        <v>623</v>
      </c>
      <c r="K33" s="264">
        <v>333</v>
      </c>
      <c r="L33" s="263">
        <v>289.99999999999994</v>
      </c>
    </row>
    <row r="34" spans="1:12" ht="12.75">
      <c r="A34" s="243">
        <v>3</v>
      </c>
      <c r="B34" s="243">
        <v>4</v>
      </c>
      <c r="C34" s="243">
        <v>2</v>
      </c>
      <c r="D34" s="262">
        <v>754000</v>
      </c>
      <c r="E34" s="251" t="s">
        <v>268</v>
      </c>
      <c r="F34" s="263">
        <v>1426</v>
      </c>
      <c r="G34" s="263">
        <v>2332</v>
      </c>
      <c r="H34" s="264">
        <v>846</v>
      </c>
      <c r="I34" s="263">
        <v>1752</v>
      </c>
      <c r="J34" s="263">
        <v>580</v>
      </c>
      <c r="K34" s="264">
        <v>271</v>
      </c>
      <c r="L34" s="263">
        <v>309</v>
      </c>
    </row>
    <row r="35" spans="1:12" ht="12.75">
      <c r="A35" s="243">
        <v>3</v>
      </c>
      <c r="B35" s="243">
        <v>3</v>
      </c>
      <c r="C35" s="243">
        <v>2</v>
      </c>
      <c r="D35" s="262">
        <v>370000</v>
      </c>
      <c r="E35" s="251" t="s">
        <v>260</v>
      </c>
      <c r="F35" s="263">
        <v>703</v>
      </c>
      <c r="G35" s="263">
        <v>1007</v>
      </c>
      <c r="H35" s="264">
        <v>408</v>
      </c>
      <c r="I35" s="263">
        <v>712</v>
      </c>
      <c r="J35" s="263">
        <v>295</v>
      </c>
      <c r="K35" s="264">
        <v>154</v>
      </c>
      <c r="L35" s="263">
        <v>141</v>
      </c>
    </row>
    <row r="36" spans="1:12" ht="12.75">
      <c r="A36" s="243">
        <v>3</v>
      </c>
      <c r="B36" s="243">
        <v>4</v>
      </c>
      <c r="C36" s="243">
        <v>2</v>
      </c>
      <c r="D36" s="262">
        <v>758000</v>
      </c>
      <c r="E36" s="251" t="s">
        <v>270</v>
      </c>
      <c r="F36" s="263">
        <v>472</v>
      </c>
      <c r="G36" s="263">
        <v>569</v>
      </c>
      <c r="H36" s="264">
        <v>209</v>
      </c>
      <c r="I36" s="263">
        <v>306</v>
      </c>
      <c r="J36" s="263">
        <v>263</v>
      </c>
      <c r="K36" s="264">
        <v>112</v>
      </c>
      <c r="L36" s="263">
        <v>151</v>
      </c>
    </row>
    <row r="37" spans="1:12" ht="12.75">
      <c r="A37" s="243">
        <v>3</v>
      </c>
      <c r="B37" s="243">
        <v>4</v>
      </c>
      <c r="C37" s="243">
        <v>2</v>
      </c>
      <c r="D37" s="262">
        <v>958000</v>
      </c>
      <c r="E37" s="251" t="s">
        <v>275</v>
      </c>
      <c r="F37" s="263">
        <v>716</v>
      </c>
      <c r="G37" s="263">
        <v>1050</v>
      </c>
      <c r="H37" s="264">
        <v>420</v>
      </c>
      <c r="I37" s="263">
        <v>754</v>
      </c>
      <c r="J37" s="263">
        <v>296</v>
      </c>
      <c r="K37" s="264">
        <v>128</v>
      </c>
      <c r="L37" s="263">
        <v>167.99999999999997</v>
      </c>
    </row>
    <row r="38" spans="1:12" ht="12.75">
      <c r="A38" s="243">
        <v>3</v>
      </c>
      <c r="B38" s="243">
        <v>4</v>
      </c>
      <c r="C38" s="243">
        <v>2</v>
      </c>
      <c r="D38" s="262">
        <v>762000</v>
      </c>
      <c r="E38" s="251" t="s">
        <v>271</v>
      </c>
      <c r="F38" s="263">
        <v>708</v>
      </c>
      <c r="G38" s="263">
        <v>893</v>
      </c>
      <c r="H38" s="264">
        <v>372</v>
      </c>
      <c r="I38" s="263">
        <v>557</v>
      </c>
      <c r="J38" s="263">
        <v>336</v>
      </c>
      <c r="K38" s="264">
        <v>181</v>
      </c>
      <c r="L38" s="263">
        <v>154.99999999999997</v>
      </c>
    </row>
    <row r="39" spans="1:12" ht="12.75">
      <c r="A39" s="243">
        <v>3</v>
      </c>
      <c r="B39" s="243">
        <v>4</v>
      </c>
      <c r="C39" s="243">
        <v>2</v>
      </c>
      <c r="D39" s="262">
        <v>154000</v>
      </c>
      <c r="E39" s="251" t="s">
        <v>252</v>
      </c>
      <c r="F39" s="263">
        <v>741</v>
      </c>
      <c r="G39" s="263">
        <v>741</v>
      </c>
      <c r="H39" s="264">
        <v>283</v>
      </c>
      <c r="I39" s="263">
        <v>283</v>
      </c>
      <c r="J39" s="263">
        <v>458</v>
      </c>
      <c r="K39" s="264">
        <v>396</v>
      </c>
      <c r="L39" s="263">
        <v>62</v>
      </c>
    </row>
    <row r="40" spans="1:12" ht="12.75">
      <c r="A40" s="243">
        <v>3</v>
      </c>
      <c r="B40" s="243">
        <v>4</v>
      </c>
      <c r="C40" s="243">
        <v>2</v>
      </c>
      <c r="D40" s="262">
        <v>766000</v>
      </c>
      <c r="E40" s="251" t="s">
        <v>272</v>
      </c>
      <c r="F40" s="263">
        <v>712</v>
      </c>
      <c r="G40" s="263">
        <v>938</v>
      </c>
      <c r="H40" s="264">
        <v>308</v>
      </c>
      <c r="I40" s="263">
        <v>534</v>
      </c>
      <c r="J40" s="263">
        <v>404</v>
      </c>
      <c r="K40" s="264">
        <v>204</v>
      </c>
      <c r="L40" s="263">
        <v>200</v>
      </c>
    </row>
    <row r="41" spans="1:12" ht="12.75">
      <c r="A41" s="243">
        <v>3</v>
      </c>
      <c r="B41" s="243">
        <v>4</v>
      </c>
      <c r="C41" s="243">
        <v>2</v>
      </c>
      <c r="D41" s="262">
        <v>962000</v>
      </c>
      <c r="E41" s="251" t="s">
        <v>276</v>
      </c>
      <c r="F41" s="263">
        <v>963</v>
      </c>
      <c r="G41" s="263">
        <v>1434</v>
      </c>
      <c r="H41" s="264">
        <v>609</v>
      </c>
      <c r="I41" s="263">
        <v>1080</v>
      </c>
      <c r="J41" s="263">
        <v>354</v>
      </c>
      <c r="K41" s="264">
        <v>170</v>
      </c>
      <c r="L41" s="263">
        <v>184</v>
      </c>
    </row>
    <row r="42" spans="1:12" ht="12.75">
      <c r="A42" s="243">
        <v>3</v>
      </c>
      <c r="B42" s="243">
        <v>4</v>
      </c>
      <c r="C42" s="243">
        <v>2</v>
      </c>
      <c r="D42" s="262">
        <v>770000</v>
      </c>
      <c r="E42" s="251" t="s">
        <v>273</v>
      </c>
      <c r="F42" s="263">
        <v>780</v>
      </c>
      <c r="G42" s="263">
        <v>1000</v>
      </c>
      <c r="H42" s="264">
        <v>361</v>
      </c>
      <c r="I42" s="263">
        <v>581</v>
      </c>
      <c r="J42" s="263">
        <v>419</v>
      </c>
      <c r="K42" s="264">
        <v>197</v>
      </c>
      <c r="L42" s="263">
        <v>222.00000000000003</v>
      </c>
    </row>
    <row r="43" spans="1:12" ht="12.75">
      <c r="A43" s="243">
        <v>3</v>
      </c>
      <c r="B43" s="243">
        <v>4</v>
      </c>
      <c r="C43" s="243">
        <v>2</v>
      </c>
      <c r="D43" s="262">
        <v>162000</v>
      </c>
      <c r="E43" s="251" t="s">
        <v>253</v>
      </c>
      <c r="F43" s="263">
        <v>363</v>
      </c>
      <c r="G43" s="263">
        <v>465</v>
      </c>
      <c r="H43" s="264">
        <v>186</v>
      </c>
      <c r="I43" s="263">
        <v>288</v>
      </c>
      <c r="J43" s="263">
        <v>177.00000000000003</v>
      </c>
      <c r="K43" s="264">
        <v>88</v>
      </c>
      <c r="L43" s="263">
        <v>89.000000000000028</v>
      </c>
    </row>
    <row r="44" spans="1:12" ht="12.75">
      <c r="A44" s="243">
        <v>3</v>
      </c>
      <c r="B44" s="243">
        <v>4</v>
      </c>
      <c r="C44" s="243">
        <v>2</v>
      </c>
      <c r="D44" s="262">
        <v>374000</v>
      </c>
      <c r="E44" s="251" t="s">
        <v>261</v>
      </c>
      <c r="F44" s="263">
        <v>1359</v>
      </c>
      <c r="G44" s="263">
        <v>1661</v>
      </c>
      <c r="H44" s="264">
        <v>781</v>
      </c>
      <c r="I44" s="263">
        <v>1083</v>
      </c>
      <c r="J44" s="263">
        <v>578</v>
      </c>
      <c r="K44" s="264">
        <v>308</v>
      </c>
      <c r="L44" s="263">
        <v>270</v>
      </c>
    </row>
    <row r="45" spans="1:12" ht="12.75">
      <c r="A45" s="243">
        <v>3</v>
      </c>
      <c r="B45" s="243">
        <v>4</v>
      </c>
      <c r="C45" s="243">
        <v>2</v>
      </c>
      <c r="D45" s="262">
        <v>966000</v>
      </c>
      <c r="E45" s="251" t="s">
        <v>277</v>
      </c>
      <c r="F45" s="263">
        <v>879</v>
      </c>
      <c r="G45" s="263">
        <v>1223</v>
      </c>
      <c r="H45" s="264">
        <v>604</v>
      </c>
      <c r="I45" s="263">
        <v>948</v>
      </c>
      <c r="J45" s="263">
        <v>275</v>
      </c>
      <c r="K45" s="264">
        <v>156</v>
      </c>
      <c r="L45" s="263">
        <v>119</v>
      </c>
    </row>
    <row r="46" spans="1:12" ht="12.75">
      <c r="A46" s="243">
        <v>3</v>
      </c>
      <c r="B46" s="243">
        <v>4</v>
      </c>
      <c r="C46" s="243">
        <v>2</v>
      </c>
      <c r="D46" s="262">
        <v>774000</v>
      </c>
      <c r="E46" s="251" t="s">
        <v>274</v>
      </c>
      <c r="F46" s="263">
        <v>920</v>
      </c>
      <c r="G46" s="263">
        <v>1217</v>
      </c>
      <c r="H46" s="264">
        <v>551</v>
      </c>
      <c r="I46" s="263">
        <v>848</v>
      </c>
      <c r="J46" s="263">
        <v>369</v>
      </c>
      <c r="K46" s="264">
        <v>213</v>
      </c>
      <c r="L46" s="263">
        <v>156</v>
      </c>
    </row>
    <row r="47" spans="1:12" ht="12.75">
      <c r="A47" s="243">
        <v>3</v>
      </c>
      <c r="B47" s="243">
        <v>4</v>
      </c>
      <c r="C47" s="243">
        <v>2</v>
      </c>
      <c r="D47" s="262">
        <v>378000</v>
      </c>
      <c r="E47" s="251" t="s">
        <v>262</v>
      </c>
      <c r="F47" s="263">
        <v>314</v>
      </c>
      <c r="G47" s="263">
        <v>428</v>
      </c>
      <c r="H47" s="264">
        <v>159</v>
      </c>
      <c r="I47" s="263">
        <v>273</v>
      </c>
      <c r="J47" s="263">
        <v>155</v>
      </c>
      <c r="K47" s="264">
        <v>69</v>
      </c>
      <c r="L47" s="263">
        <v>86</v>
      </c>
    </row>
    <row r="48" spans="1:12" ht="12.75">
      <c r="A48" s="243">
        <v>3</v>
      </c>
      <c r="B48" s="243">
        <v>4</v>
      </c>
      <c r="C48" s="243">
        <v>2</v>
      </c>
      <c r="D48" s="262">
        <v>382000</v>
      </c>
      <c r="E48" s="251" t="s">
        <v>263</v>
      </c>
      <c r="F48" s="263">
        <v>954</v>
      </c>
      <c r="G48" s="263">
        <v>1211</v>
      </c>
      <c r="H48" s="264">
        <v>499</v>
      </c>
      <c r="I48" s="263">
        <v>756</v>
      </c>
      <c r="J48" s="263">
        <v>454.99999999999994</v>
      </c>
      <c r="K48" s="264">
        <v>218</v>
      </c>
      <c r="L48" s="263">
        <v>236.99999999999994</v>
      </c>
    </row>
    <row r="49" spans="1:19" ht="12.75">
      <c r="A49" s="243">
        <v>3</v>
      </c>
      <c r="B49" s="243">
        <v>4</v>
      </c>
      <c r="C49" s="243">
        <v>2</v>
      </c>
      <c r="D49" s="262">
        <v>970000</v>
      </c>
      <c r="E49" s="251" t="s">
        <v>278</v>
      </c>
      <c r="F49" s="263">
        <v>1105</v>
      </c>
      <c r="G49" s="263">
        <v>1524</v>
      </c>
      <c r="H49" s="264">
        <v>624</v>
      </c>
      <c r="I49" s="263">
        <v>1043</v>
      </c>
      <c r="J49" s="263">
        <v>481</v>
      </c>
      <c r="K49" s="264">
        <v>249</v>
      </c>
      <c r="L49" s="263">
        <v>232</v>
      </c>
    </row>
    <row r="50" spans="1:19" ht="12.75">
      <c r="A50" s="243">
        <v>3</v>
      </c>
      <c r="B50" s="243">
        <v>4</v>
      </c>
      <c r="C50" s="243">
        <v>2</v>
      </c>
      <c r="D50" s="262">
        <v>974000</v>
      </c>
      <c r="E50" s="251" t="s">
        <v>279</v>
      </c>
      <c r="F50" s="263">
        <v>1326</v>
      </c>
      <c r="G50" s="263">
        <v>1695</v>
      </c>
      <c r="H50" s="264">
        <v>772</v>
      </c>
      <c r="I50" s="263">
        <v>1141</v>
      </c>
      <c r="J50" s="263">
        <v>554</v>
      </c>
      <c r="K50" s="264">
        <v>280</v>
      </c>
      <c r="L50" s="263">
        <v>274</v>
      </c>
    </row>
    <row r="51" spans="1:19" ht="12.75">
      <c r="A51" s="243">
        <v>3</v>
      </c>
      <c r="B51" s="243">
        <v>4</v>
      </c>
      <c r="C51" s="243">
        <v>2</v>
      </c>
      <c r="D51" s="262">
        <v>566000</v>
      </c>
      <c r="E51" s="251" t="s">
        <v>266</v>
      </c>
      <c r="F51" s="263">
        <v>1092</v>
      </c>
      <c r="G51" s="263">
        <v>1382</v>
      </c>
      <c r="H51" s="264">
        <v>475</v>
      </c>
      <c r="I51" s="263">
        <v>765</v>
      </c>
      <c r="J51" s="263">
        <v>617</v>
      </c>
      <c r="K51" s="264">
        <v>314</v>
      </c>
      <c r="L51" s="263">
        <v>303.00000000000006</v>
      </c>
    </row>
    <row r="52" spans="1:19" ht="12.75">
      <c r="A52" s="243">
        <v>3</v>
      </c>
      <c r="B52" s="243">
        <v>3</v>
      </c>
      <c r="C52" s="243">
        <v>2</v>
      </c>
      <c r="D52" s="262">
        <v>978000</v>
      </c>
      <c r="E52" s="243" t="s">
        <v>280</v>
      </c>
      <c r="F52" s="263">
        <v>518</v>
      </c>
      <c r="G52" s="263">
        <v>552</v>
      </c>
      <c r="H52" s="264">
        <v>294</v>
      </c>
      <c r="I52" s="263">
        <v>328</v>
      </c>
      <c r="J52" s="263">
        <v>224</v>
      </c>
      <c r="K52" s="264">
        <v>130</v>
      </c>
      <c r="L52" s="263">
        <v>94.000000000000014</v>
      </c>
    </row>
    <row r="53" spans="1:19" ht="12.75">
      <c r="A53" s="243">
        <v>3</v>
      </c>
      <c r="B53" s="243">
        <v>4</v>
      </c>
      <c r="C53" s="243">
        <v>2</v>
      </c>
      <c r="D53" s="262">
        <v>166000</v>
      </c>
      <c r="E53" s="251" t="s">
        <v>254</v>
      </c>
      <c r="F53" s="263">
        <v>729</v>
      </c>
      <c r="G53" s="263">
        <v>844</v>
      </c>
      <c r="H53" s="264">
        <v>398</v>
      </c>
      <c r="I53" s="263">
        <v>513</v>
      </c>
      <c r="J53" s="263">
        <v>331</v>
      </c>
      <c r="K53" s="264">
        <v>233</v>
      </c>
      <c r="L53" s="263">
        <v>98</v>
      </c>
    </row>
    <row r="54" spans="1:19" ht="12.75">
      <c r="A54" s="243">
        <v>3</v>
      </c>
      <c r="B54" s="243">
        <v>4</v>
      </c>
      <c r="C54" s="243">
        <v>2</v>
      </c>
      <c r="D54" s="262">
        <v>570000</v>
      </c>
      <c r="E54" s="251" t="s">
        <v>267</v>
      </c>
      <c r="F54" s="263">
        <v>1268.9999999999998</v>
      </c>
      <c r="G54" s="263">
        <v>1426.9999999999998</v>
      </c>
      <c r="H54" s="264">
        <v>631</v>
      </c>
      <c r="I54" s="263">
        <v>789</v>
      </c>
      <c r="J54" s="263">
        <v>637.99999999999977</v>
      </c>
      <c r="K54" s="264">
        <v>199</v>
      </c>
      <c r="L54" s="263">
        <v>438.99999999999983</v>
      </c>
    </row>
    <row r="55" spans="1:19" ht="12.75">
      <c r="A55" s="243">
        <v>3</v>
      </c>
      <c r="B55" s="243">
        <v>4</v>
      </c>
      <c r="C55" s="243">
        <v>2</v>
      </c>
      <c r="D55" s="262">
        <v>170000</v>
      </c>
      <c r="E55" s="251" t="s">
        <v>256</v>
      </c>
      <c r="F55" s="263">
        <v>891</v>
      </c>
      <c r="G55" s="263">
        <v>891</v>
      </c>
      <c r="H55" s="264">
        <v>423</v>
      </c>
      <c r="I55" s="263">
        <v>423</v>
      </c>
      <c r="J55" s="263">
        <v>468</v>
      </c>
      <c r="K55" s="264">
        <v>328</v>
      </c>
      <c r="L55" s="263">
        <v>140</v>
      </c>
    </row>
    <row r="56" spans="1:19" ht="12.75">
      <c r="A56" s="39"/>
      <c r="B56" s="39"/>
      <c r="C56" s="39"/>
      <c r="D56" s="40"/>
      <c r="E56" s="36" t="s">
        <v>210</v>
      </c>
      <c r="F56" s="97">
        <v>23778</v>
      </c>
      <c r="G56" s="97">
        <v>30936</v>
      </c>
      <c r="H56" s="97">
        <v>12676</v>
      </c>
      <c r="I56" s="97">
        <v>19834</v>
      </c>
      <c r="J56" s="97">
        <v>11102</v>
      </c>
      <c r="K56" s="97">
        <v>5969</v>
      </c>
      <c r="L56" s="97">
        <v>5133</v>
      </c>
      <c r="M56" s="254"/>
      <c r="N56" s="254"/>
      <c r="O56" s="254"/>
      <c r="P56" s="254"/>
      <c r="Q56" s="254"/>
      <c r="R56" s="254"/>
      <c r="S56" s="254"/>
    </row>
    <row r="57" spans="1:19" ht="12.75">
      <c r="A57" s="243">
        <v>4</v>
      </c>
      <c r="B57" s="243">
        <v>2</v>
      </c>
      <c r="C57" s="243">
        <v>3</v>
      </c>
      <c r="D57" s="262">
        <v>334004</v>
      </c>
      <c r="E57" s="251" t="s">
        <v>57</v>
      </c>
      <c r="F57" s="263">
        <v>508</v>
      </c>
      <c r="G57" s="263">
        <v>665</v>
      </c>
      <c r="H57" s="264">
        <v>264</v>
      </c>
      <c r="I57" s="263">
        <v>421</v>
      </c>
      <c r="J57" s="263">
        <v>244</v>
      </c>
      <c r="K57" s="264">
        <v>149</v>
      </c>
      <c r="L57" s="263">
        <v>95</v>
      </c>
    </row>
    <row r="58" spans="1:19" ht="12.75">
      <c r="A58" s="243">
        <v>4</v>
      </c>
      <c r="B58" s="243">
        <v>2</v>
      </c>
      <c r="C58" s="243">
        <v>3</v>
      </c>
      <c r="D58" s="262">
        <v>962004</v>
      </c>
      <c r="E58" s="251" t="s">
        <v>149</v>
      </c>
      <c r="F58" s="263">
        <v>158</v>
      </c>
      <c r="G58" s="263">
        <v>252</v>
      </c>
      <c r="H58" s="264">
        <v>99</v>
      </c>
      <c r="I58" s="263">
        <v>193</v>
      </c>
      <c r="J58" s="263">
        <v>59</v>
      </c>
      <c r="K58" s="264">
        <v>27</v>
      </c>
      <c r="L58" s="263">
        <v>32</v>
      </c>
    </row>
    <row r="59" spans="1:19" ht="12.75">
      <c r="A59" s="243">
        <v>4</v>
      </c>
      <c r="B59" s="243">
        <v>1</v>
      </c>
      <c r="C59" s="243">
        <v>3</v>
      </c>
      <c r="D59" s="262">
        <v>978004</v>
      </c>
      <c r="E59" s="251" t="s">
        <v>160</v>
      </c>
      <c r="F59" s="263">
        <v>566</v>
      </c>
      <c r="G59" s="263">
        <v>863</v>
      </c>
      <c r="H59" s="264">
        <v>420</v>
      </c>
      <c r="I59" s="263">
        <v>717</v>
      </c>
      <c r="J59" s="263">
        <v>146</v>
      </c>
      <c r="K59" s="264">
        <v>78</v>
      </c>
      <c r="L59" s="263">
        <v>68</v>
      </c>
    </row>
    <row r="60" spans="1:19" ht="12.75">
      <c r="A60" s="243">
        <v>4</v>
      </c>
      <c r="B60" s="243">
        <v>2</v>
      </c>
      <c r="C60" s="243">
        <v>3</v>
      </c>
      <c r="D60" s="262">
        <v>562008</v>
      </c>
      <c r="E60" s="251" t="s">
        <v>105</v>
      </c>
      <c r="F60" s="263">
        <v>318</v>
      </c>
      <c r="G60" s="263">
        <v>390</v>
      </c>
      <c r="H60" s="264">
        <v>154</v>
      </c>
      <c r="I60" s="263">
        <v>226</v>
      </c>
      <c r="J60" s="263">
        <v>164</v>
      </c>
      <c r="K60" s="264">
        <v>74</v>
      </c>
      <c r="L60" s="263">
        <v>90.000000000000014</v>
      </c>
    </row>
    <row r="61" spans="1:19" ht="12.75">
      <c r="A61" s="243">
        <v>4</v>
      </c>
      <c r="B61" s="243">
        <v>2</v>
      </c>
      <c r="C61" s="243">
        <v>3</v>
      </c>
      <c r="D61" s="262">
        <v>158004</v>
      </c>
      <c r="E61" s="251" t="s">
        <v>30</v>
      </c>
      <c r="F61" s="263">
        <v>295</v>
      </c>
      <c r="G61" s="263">
        <v>418</v>
      </c>
      <c r="H61" s="264">
        <v>204</v>
      </c>
      <c r="I61" s="263">
        <v>327</v>
      </c>
      <c r="J61" s="263">
        <v>91</v>
      </c>
      <c r="K61" s="264">
        <v>43</v>
      </c>
      <c r="L61" s="263">
        <v>48</v>
      </c>
    </row>
    <row r="62" spans="1:19" ht="12.75">
      <c r="A62" s="243">
        <v>4</v>
      </c>
      <c r="B62" s="243">
        <v>2</v>
      </c>
      <c r="C62" s="243">
        <v>3</v>
      </c>
      <c r="D62" s="262">
        <v>954012</v>
      </c>
      <c r="E62" s="251" t="s">
        <v>139</v>
      </c>
      <c r="F62" s="263">
        <v>159</v>
      </c>
      <c r="G62" s="263">
        <v>215</v>
      </c>
      <c r="H62" s="264">
        <v>98</v>
      </c>
      <c r="I62" s="263">
        <v>154</v>
      </c>
      <c r="J62" s="263">
        <v>61</v>
      </c>
      <c r="K62" s="264">
        <v>36</v>
      </c>
      <c r="L62" s="263">
        <v>25</v>
      </c>
    </row>
    <row r="63" spans="1:19" ht="12.75">
      <c r="A63" s="243">
        <v>4</v>
      </c>
      <c r="B63" s="243">
        <v>2</v>
      </c>
      <c r="C63" s="243">
        <v>3</v>
      </c>
      <c r="D63" s="262">
        <v>370016</v>
      </c>
      <c r="E63" s="251" t="s">
        <v>73</v>
      </c>
      <c r="F63" s="263">
        <v>308</v>
      </c>
      <c r="G63" s="263">
        <v>324</v>
      </c>
      <c r="H63" s="264">
        <v>147</v>
      </c>
      <c r="I63" s="263">
        <v>163</v>
      </c>
      <c r="J63" s="263">
        <v>161</v>
      </c>
      <c r="K63" s="264">
        <v>86</v>
      </c>
      <c r="L63" s="263">
        <v>75</v>
      </c>
    </row>
    <row r="64" spans="1:19" ht="12.75">
      <c r="A64" s="243">
        <v>4</v>
      </c>
      <c r="B64" s="243">
        <v>2</v>
      </c>
      <c r="C64" s="243">
        <v>3</v>
      </c>
      <c r="D64" s="262">
        <v>962016</v>
      </c>
      <c r="E64" s="251" t="s">
        <v>150</v>
      </c>
      <c r="F64" s="263">
        <v>182</v>
      </c>
      <c r="G64" s="263">
        <v>229</v>
      </c>
      <c r="H64" s="264">
        <v>69</v>
      </c>
      <c r="I64" s="263">
        <v>116</v>
      </c>
      <c r="J64" s="263">
        <v>113</v>
      </c>
      <c r="K64" s="264">
        <v>53</v>
      </c>
      <c r="L64" s="263">
        <v>60</v>
      </c>
    </row>
    <row r="65" spans="1:19" ht="12.75">
      <c r="A65" s="243">
        <v>4</v>
      </c>
      <c r="B65" s="243">
        <v>2</v>
      </c>
      <c r="C65" s="243">
        <v>3</v>
      </c>
      <c r="D65" s="262">
        <v>370020</v>
      </c>
      <c r="E65" s="251" t="s">
        <v>74</v>
      </c>
      <c r="F65" s="263">
        <v>284</v>
      </c>
      <c r="G65" s="263">
        <v>447</v>
      </c>
      <c r="H65" s="264">
        <v>140</v>
      </c>
      <c r="I65" s="263">
        <v>303</v>
      </c>
      <c r="J65" s="263">
        <v>144</v>
      </c>
      <c r="K65" s="264">
        <v>80</v>
      </c>
      <c r="L65" s="263">
        <v>64</v>
      </c>
    </row>
    <row r="66" spans="1:19" ht="12.75">
      <c r="A66" s="243">
        <v>4</v>
      </c>
      <c r="B66" s="243">
        <v>2</v>
      </c>
      <c r="C66" s="243">
        <v>3</v>
      </c>
      <c r="D66" s="262">
        <v>978020</v>
      </c>
      <c r="E66" s="251" t="s">
        <v>161</v>
      </c>
      <c r="F66" s="263">
        <v>405</v>
      </c>
      <c r="G66" s="263">
        <v>549</v>
      </c>
      <c r="H66" s="264">
        <v>193</v>
      </c>
      <c r="I66" s="263">
        <v>337</v>
      </c>
      <c r="J66" s="263">
        <v>212.00000000000003</v>
      </c>
      <c r="K66" s="264">
        <v>98</v>
      </c>
      <c r="L66" s="263">
        <v>114.00000000000003</v>
      </c>
    </row>
    <row r="67" spans="1:19" ht="12.75">
      <c r="A67" s="243">
        <v>4</v>
      </c>
      <c r="B67" s="243">
        <v>2</v>
      </c>
      <c r="C67" s="243">
        <v>3</v>
      </c>
      <c r="D67" s="262">
        <v>170020</v>
      </c>
      <c r="E67" s="251" t="s">
        <v>49</v>
      </c>
      <c r="F67" s="263">
        <v>508</v>
      </c>
      <c r="G67" s="263">
        <v>510</v>
      </c>
      <c r="H67" s="264">
        <v>314</v>
      </c>
      <c r="I67" s="263">
        <v>316</v>
      </c>
      <c r="J67" s="263">
        <v>194</v>
      </c>
      <c r="K67" s="264">
        <v>117</v>
      </c>
      <c r="L67" s="263">
        <v>77</v>
      </c>
    </row>
    <row r="68" spans="1:19" ht="12.75">
      <c r="A68" s="243">
        <v>4</v>
      </c>
      <c r="B68" s="243">
        <v>2</v>
      </c>
      <c r="C68" s="243">
        <v>3</v>
      </c>
      <c r="D68" s="262">
        <v>154036</v>
      </c>
      <c r="E68" s="251" t="s">
        <v>29</v>
      </c>
      <c r="F68" s="263">
        <v>469</v>
      </c>
      <c r="G68" s="263">
        <v>481</v>
      </c>
      <c r="H68" s="264">
        <v>238</v>
      </c>
      <c r="I68" s="263">
        <v>250</v>
      </c>
      <c r="J68" s="263">
        <v>231</v>
      </c>
      <c r="K68" s="264">
        <v>111</v>
      </c>
      <c r="L68" s="263">
        <v>120</v>
      </c>
    </row>
    <row r="69" spans="1:19" ht="12.75">
      <c r="A69" s="243">
        <v>4</v>
      </c>
      <c r="B69" s="243">
        <v>1</v>
      </c>
      <c r="C69" s="243">
        <v>3</v>
      </c>
      <c r="D69" s="262">
        <v>158026</v>
      </c>
      <c r="E69" s="251" t="s">
        <v>36</v>
      </c>
      <c r="F69" s="263">
        <v>407</v>
      </c>
      <c r="G69" s="263">
        <v>552</v>
      </c>
      <c r="H69" s="264">
        <v>252</v>
      </c>
      <c r="I69" s="263">
        <v>397</v>
      </c>
      <c r="J69" s="263">
        <v>155</v>
      </c>
      <c r="K69" s="264">
        <v>76</v>
      </c>
      <c r="L69" s="263">
        <v>79</v>
      </c>
    </row>
    <row r="70" spans="1:19" ht="12.75">
      <c r="A70" s="243">
        <v>4</v>
      </c>
      <c r="B70" s="243">
        <v>1</v>
      </c>
      <c r="C70" s="243">
        <v>3</v>
      </c>
      <c r="D70" s="262">
        <v>562028</v>
      </c>
      <c r="E70" s="251" t="s">
        <v>111</v>
      </c>
      <c r="F70" s="263">
        <v>245</v>
      </c>
      <c r="G70" s="263">
        <v>298</v>
      </c>
      <c r="H70" s="264">
        <v>76</v>
      </c>
      <c r="I70" s="263">
        <v>129</v>
      </c>
      <c r="J70" s="263">
        <v>169</v>
      </c>
      <c r="K70" s="264">
        <v>109</v>
      </c>
      <c r="L70" s="263">
        <v>60</v>
      </c>
    </row>
    <row r="71" spans="1:19" ht="12.75">
      <c r="A71" s="243">
        <v>4</v>
      </c>
      <c r="B71" s="243">
        <v>2</v>
      </c>
      <c r="C71" s="243">
        <v>3</v>
      </c>
      <c r="D71" s="262">
        <v>954024</v>
      </c>
      <c r="E71" s="251" t="s">
        <v>142</v>
      </c>
      <c r="F71" s="263">
        <v>326</v>
      </c>
      <c r="G71" s="263">
        <v>507</v>
      </c>
      <c r="H71" s="264">
        <v>190</v>
      </c>
      <c r="I71" s="263">
        <v>371</v>
      </c>
      <c r="J71" s="263">
        <v>136</v>
      </c>
      <c r="K71" s="264">
        <v>66</v>
      </c>
      <c r="L71" s="263">
        <v>70.000000000000014</v>
      </c>
    </row>
    <row r="72" spans="1:19" ht="12.75">
      <c r="A72" s="243">
        <v>4</v>
      </c>
      <c r="B72" s="243">
        <v>2</v>
      </c>
      <c r="C72" s="243">
        <v>3</v>
      </c>
      <c r="D72" s="262">
        <v>978032</v>
      </c>
      <c r="E72" s="251" t="s">
        <v>164</v>
      </c>
      <c r="F72" s="263">
        <v>180</v>
      </c>
      <c r="G72" s="263">
        <v>222</v>
      </c>
      <c r="H72" s="264">
        <v>68</v>
      </c>
      <c r="I72" s="263">
        <v>110</v>
      </c>
      <c r="J72" s="263">
        <v>112</v>
      </c>
      <c r="K72" s="264">
        <v>60</v>
      </c>
      <c r="L72" s="263">
        <v>52</v>
      </c>
    </row>
    <row r="73" spans="1:19" ht="12.75">
      <c r="A73" s="243">
        <v>4</v>
      </c>
      <c r="B73" s="243">
        <v>2</v>
      </c>
      <c r="C73" s="243">
        <v>3</v>
      </c>
      <c r="D73" s="262">
        <v>382060</v>
      </c>
      <c r="E73" s="251" t="s">
        <v>93</v>
      </c>
      <c r="F73" s="263">
        <v>234</v>
      </c>
      <c r="G73" s="263">
        <v>306</v>
      </c>
      <c r="H73" s="264">
        <v>129</v>
      </c>
      <c r="I73" s="263">
        <v>201</v>
      </c>
      <c r="J73" s="263">
        <v>105</v>
      </c>
      <c r="K73" s="264">
        <v>45</v>
      </c>
      <c r="L73" s="263">
        <v>60</v>
      </c>
    </row>
    <row r="74" spans="1:19" ht="12.75">
      <c r="A74" s="243">
        <v>4</v>
      </c>
      <c r="B74" s="243">
        <v>2</v>
      </c>
      <c r="C74" s="243">
        <v>3</v>
      </c>
      <c r="D74" s="262">
        <v>962060</v>
      </c>
      <c r="E74" s="251" t="s">
        <v>155</v>
      </c>
      <c r="F74" s="263">
        <v>96</v>
      </c>
      <c r="G74" s="263">
        <v>130</v>
      </c>
      <c r="H74" s="264">
        <v>45</v>
      </c>
      <c r="I74" s="263">
        <v>79</v>
      </c>
      <c r="J74" s="263">
        <v>51</v>
      </c>
      <c r="K74" s="264">
        <v>29</v>
      </c>
      <c r="L74" s="263">
        <v>22</v>
      </c>
    </row>
    <row r="75" spans="1:19" ht="12.75">
      <c r="A75" s="243">
        <v>4</v>
      </c>
      <c r="B75" s="243">
        <v>2</v>
      </c>
      <c r="C75" s="243">
        <v>3</v>
      </c>
      <c r="D75" s="262">
        <v>362040</v>
      </c>
      <c r="E75" s="251" t="s">
        <v>70</v>
      </c>
      <c r="F75" s="263">
        <v>185</v>
      </c>
      <c r="G75" s="263">
        <v>227</v>
      </c>
      <c r="H75" s="264">
        <v>80</v>
      </c>
      <c r="I75" s="263">
        <v>122</v>
      </c>
      <c r="J75" s="263">
        <v>105</v>
      </c>
      <c r="K75" s="264">
        <v>57</v>
      </c>
      <c r="L75" s="263">
        <v>48</v>
      </c>
    </row>
    <row r="76" spans="1:19" ht="12.75">
      <c r="A76" s="39"/>
      <c r="B76" s="39"/>
      <c r="C76" s="39"/>
      <c r="D76" s="40"/>
      <c r="E76" s="36" t="s">
        <v>211</v>
      </c>
      <c r="F76" s="97">
        <v>5833</v>
      </c>
      <c r="G76" s="97">
        <v>7585</v>
      </c>
      <c r="H76" s="97">
        <v>3180</v>
      </c>
      <c r="I76" s="97">
        <v>4932</v>
      </c>
      <c r="J76" s="97">
        <v>2653</v>
      </c>
      <c r="K76" s="97">
        <v>1394</v>
      </c>
      <c r="L76" s="97">
        <v>1259</v>
      </c>
      <c r="M76" s="254"/>
      <c r="N76" s="254"/>
      <c r="O76" s="254"/>
      <c r="P76" s="254"/>
      <c r="Q76" s="254"/>
      <c r="R76" s="254"/>
      <c r="S76" s="254"/>
    </row>
    <row r="77" spans="1:19" ht="12.75">
      <c r="A77" s="243">
        <v>5</v>
      </c>
      <c r="B77" s="243">
        <v>3</v>
      </c>
      <c r="C77" s="243">
        <v>3</v>
      </c>
      <c r="D77" s="262">
        <v>770004</v>
      </c>
      <c r="E77" s="251" t="s">
        <v>129</v>
      </c>
      <c r="F77" s="263">
        <v>212</v>
      </c>
      <c r="G77" s="263">
        <v>310</v>
      </c>
      <c r="H77" s="264">
        <v>103</v>
      </c>
      <c r="I77" s="263">
        <v>201</v>
      </c>
      <c r="J77" s="263">
        <v>109</v>
      </c>
      <c r="K77" s="264">
        <v>55</v>
      </c>
      <c r="L77" s="263">
        <v>54</v>
      </c>
    </row>
    <row r="78" spans="1:19" ht="12.75">
      <c r="A78" s="243">
        <v>5</v>
      </c>
      <c r="B78" s="243">
        <v>3</v>
      </c>
      <c r="C78" s="243">
        <v>3</v>
      </c>
      <c r="D78" s="262">
        <v>570008</v>
      </c>
      <c r="E78" s="251" t="s">
        <v>119</v>
      </c>
      <c r="F78" s="263">
        <v>365</v>
      </c>
      <c r="G78" s="263">
        <v>366</v>
      </c>
      <c r="H78" s="264">
        <v>257</v>
      </c>
      <c r="I78" s="263">
        <v>258</v>
      </c>
      <c r="J78" s="263">
        <v>108</v>
      </c>
      <c r="K78" s="264">
        <v>44</v>
      </c>
      <c r="L78" s="263">
        <v>64</v>
      </c>
    </row>
    <row r="79" spans="1:19" ht="12.75">
      <c r="A79" s="243">
        <v>5</v>
      </c>
      <c r="B79" s="243">
        <v>3</v>
      </c>
      <c r="C79" s="243">
        <v>3</v>
      </c>
      <c r="D79" s="262">
        <v>362004</v>
      </c>
      <c r="E79" s="251" t="s">
        <v>238</v>
      </c>
      <c r="F79" s="263">
        <v>185</v>
      </c>
      <c r="G79" s="263">
        <v>206</v>
      </c>
      <c r="H79" s="264">
        <v>92</v>
      </c>
      <c r="I79" s="263">
        <v>113</v>
      </c>
      <c r="J79" s="263">
        <v>93</v>
      </c>
      <c r="K79" s="264">
        <v>50</v>
      </c>
      <c r="L79" s="263">
        <v>43</v>
      </c>
    </row>
    <row r="80" spans="1:19" ht="12.75">
      <c r="A80" s="243">
        <v>5</v>
      </c>
      <c r="B80" s="243">
        <v>3</v>
      </c>
      <c r="C80" s="243">
        <v>3</v>
      </c>
      <c r="D80" s="262">
        <v>362012</v>
      </c>
      <c r="E80" s="251" t="s">
        <v>64</v>
      </c>
      <c r="F80" s="263">
        <v>189</v>
      </c>
      <c r="G80" s="263">
        <v>246</v>
      </c>
      <c r="H80" s="264">
        <v>97</v>
      </c>
      <c r="I80" s="263">
        <v>154</v>
      </c>
      <c r="J80" s="263">
        <v>92</v>
      </c>
      <c r="K80" s="264">
        <v>40</v>
      </c>
      <c r="L80" s="263">
        <v>52</v>
      </c>
    </row>
    <row r="81" spans="1:12" ht="12.75">
      <c r="A81" s="243">
        <v>5</v>
      </c>
      <c r="B81" s="243">
        <v>3</v>
      </c>
      <c r="C81" s="150">
        <v>3</v>
      </c>
      <c r="D81" s="262">
        <v>362016</v>
      </c>
      <c r="E81" s="251" t="s">
        <v>239</v>
      </c>
      <c r="F81" s="263">
        <v>280</v>
      </c>
      <c r="G81" s="263">
        <v>354</v>
      </c>
      <c r="H81" s="264">
        <v>162</v>
      </c>
      <c r="I81" s="263">
        <v>236</v>
      </c>
      <c r="J81" s="263">
        <v>118</v>
      </c>
      <c r="K81" s="264">
        <v>68</v>
      </c>
      <c r="L81" s="263">
        <v>50</v>
      </c>
    </row>
    <row r="82" spans="1:12" ht="12.75">
      <c r="A82" s="243">
        <v>5</v>
      </c>
      <c r="B82" s="243">
        <v>3</v>
      </c>
      <c r="C82" s="243">
        <v>3</v>
      </c>
      <c r="D82" s="262">
        <v>154008</v>
      </c>
      <c r="E82" s="251" t="s">
        <v>25</v>
      </c>
      <c r="F82" s="263">
        <v>213</v>
      </c>
      <c r="G82" s="263">
        <v>213</v>
      </c>
      <c r="H82" s="264">
        <v>99</v>
      </c>
      <c r="I82" s="263">
        <v>99</v>
      </c>
      <c r="J82" s="263">
        <v>114</v>
      </c>
      <c r="K82" s="264">
        <v>68</v>
      </c>
      <c r="L82" s="263">
        <v>46</v>
      </c>
    </row>
    <row r="83" spans="1:12" ht="12.75">
      <c r="A83" s="243">
        <v>5</v>
      </c>
      <c r="B83" s="243">
        <v>3</v>
      </c>
      <c r="C83" s="243">
        <v>3</v>
      </c>
      <c r="D83" s="262">
        <v>954008</v>
      </c>
      <c r="E83" s="251" t="s">
        <v>138</v>
      </c>
      <c r="F83" s="263">
        <v>237</v>
      </c>
      <c r="G83" s="263">
        <v>300</v>
      </c>
      <c r="H83" s="264">
        <v>92</v>
      </c>
      <c r="I83" s="263">
        <v>155</v>
      </c>
      <c r="J83" s="263">
        <v>145</v>
      </c>
      <c r="K83" s="264">
        <v>76</v>
      </c>
      <c r="L83" s="263">
        <v>69</v>
      </c>
    </row>
    <row r="84" spans="1:12" ht="12.75">
      <c r="A84" s="243">
        <v>5</v>
      </c>
      <c r="B84" s="243">
        <v>3</v>
      </c>
      <c r="C84" s="243">
        <v>3</v>
      </c>
      <c r="D84" s="262">
        <v>362020</v>
      </c>
      <c r="E84" s="251" t="s">
        <v>65</v>
      </c>
      <c r="F84" s="263">
        <v>239</v>
      </c>
      <c r="G84" s="263">
        <v>328</v>
      </c>
      <c r="H84" s="264">
        <v>135</v>
      </c>
      <c r="I84" s="263">
        <v>224</v>
      </c>
      <c r="J84" s="263">
        <v>104</v>
      </c>
      <c r="K84" s="264">
        <v>37</v>
      </c>
      <c r="L84" s="263">
        <v>67</v>
      </c>
    </row>
    <row r="85" spans="1:12" ht="12.75">
      <c r="A85" s="243">
        <v>5</v>
      </c>
      <c r="B85" s="243">
        <v>3</v>
      </c>
      <c r="C85" s="243">
        <v>3</v>
      </c>
      <c r="D85" s="262">
        <v>370012</v>
      </c>
      <c r="E85" s="251" t="s">
        <v>368</v>
      </c>
      <c r="F85" s="263">
        <v>237</v>
      </c>
      <c r="G85" s="263">
        <v>307</v>
      </c>
      <c r="H85" s="264">
        <v>116</v>
      </c>
      <c r="I85" s="263">
        <v>186</v>
      </c>
      <c r="J85" s="263">
        <v>121</v>
      </c>
      <c r="K85" s="264">
        <v>50</v>
      </c>
      <c r="L85" s="263">
        <v>71</v>
      </c>
    </row>
    <row r="86" spans="1:12" ht="12.75">
      <c r="A86" s="243">
        <v>5</v>
      </c>
      <c r="B86" s="243">
        <v>3</v>
      </c>
      <c r="C86" s="243">
        <v>3</v>
      </c>
      <c r="D86" s="262">
        <v>154012</v>
      </c>
      <c r="E86" s="251" t="s">
        <v>26</v>
      </c>
      <c r="F86" s="263">
        <v>480</v>
      </c>
      <c r="G86" s="263">
        <v>480</v>
      </c>
      <c r="H86" s="264">
        <v>319</v>
      </c>
      <c r="I86" s="263">
        <v>319</v>
      </c>
      <c r="J86" s="263">
        <v>161</v>
      </c>
      <c r="K86" s="264">
        <v>77</v>
      </c>
      <c r="L86" s="263">
        <v>84</v>
      </c>
    </row>
    <row r="87" spans="1:12" ht="12.75">
      <c r="A87" s="243">
        <v>5</v>
      </c>
      <c r="B87" s="243">
        <v>3</v>
      </c>
      <c r="C87" s="243">
        <v>3</v>
      </c>
      <c r="D87" s="262">
        <v>154016</v>
      </c>
      <c r="E87" s="251" t="s">
        <v>27</v>
      </c>
      <c r="F87" s="263">
        <v>299</v>
      </c>
      <c r="G87" s="263">
        <v>299</v>
      </c>
      <c r="H87" s="264">
        <v>156</v>
      </c>
      <c r="I87" s="263">
        <v>156</v>
      </c>
      <c r="J87" s="263">
        <v>143</v>
      </c>
      <c r="K87" s="264">
        <v>75</v>
      </c>
      <c r="L87" s="263">
        <v>68</v>
      </c>
    </row>
    <row r="88" spans="1:12" ht="12.75">
      <c r="A88" s="243">
        <v>5</v>
      </c>
      <c r="B88" s="243">
        <v>3</v>
      </c>
      <c r="C88" s="243">
        <v>3</v>
      </c>
      <c r="D88" s="262">
        <v>566012</v>
      </c>
      <c r="E88" s="251" t="s">
        <v>115</v>
      </c>
      <c r="F88" s="263">
        <v>92</v>
      </c>
      <c r="G88" s="263">
        <v>105</v>
      </c>
      <c r="H88" s="264">
        <v>42</v>
      </c>
      <c r="I88" s="263">
        <v>55</v>
      </c>
      <c r="J88" s="263">
        <v>50</v>
      </c>
      <c r="K88" s="264">
        <v>27</v>
      </c>
      <c r="L88" s="263">
        <v>23</v>
      </c>
    </row>
    <row r="89" spans="1:12" ht="12.75">
      <c r="A89" s="243">
        <v>5</v>
      </c>
      <c r="B89" s="243">
        <v>3</v>
      </c>
      <c r="C89" s="243">
        <v>3</v>
      </c>
      <c r="D89" s="262">
        <v>554020</v>
      </c>
      <c r="E89" s="251" t="s">
        <v>101</v>
      </c>
      <c r="F89" s="263">
        <v>413</v>
      </c>
      <c r="G89" s="263">
        <v>544</v>
      </c>
      <c r="H89" s="264">
        <v>218</v>
      </c>
      <c r="I89" s="263">
        <v>349</v>
      </c>
      <c r="J89" s="263">
        <v>195</v>
      </c>
      <c r="K89" s="264">
        <v>122</v>
      </c>
      <c r="L89" s="263">
        <v>73</v>
      </c>
    </row>
    <row r="90" spans="1:12" ht="12.75">
      <c r="A90" s="243">
        <v>5</v>
      </c>
      <c r="B90" s="243">
        <v>3</v>
      </c>
      <c r="C90" s="243">
        <v>3</v>
      </c>
      <c r="D90" s="262">
        <v>374012</v>
      </c>
      <c r="E90" s="251" t="s">
        <v>75</v>
      </c>
      <c r="F90" s="263">
        <v>438</v>
      </c>
      <c r="G90" s="263">
        <v>588</v>
      </c>
      <c r="H90" s="264">
        <v>228</v>
      </c>
      <c r="I90" s="263">
        <v>378</v>
      </c>
      <c r="J90" s="263">
        <v>210</v>
      </c>
      <c r="K90" s="264">
        <v>113</v>
      </c>
      <c r="L90" s="263">
        <v>97</v>
      </c>
    </row>
    <row r="91" spans="1:12" ht="12.75">
      <c r="A91" s="243">
        <v>5</v>
      </c>
      <c r="B91" s="243">
        <v>3</v>
      </c>
      <c r="C91" s="243">
        <v>3</v>
      </c>
      <c r="D91" s="262">
        <v>158008</v>
      </c>
      <c r="E91" s="251" t="s">
        <v>31</v>
      </c>
      <c r="F91" s="263">
        <v>123</v>
      </c>
      <c r="G91" s="263">
        <v>140</v>
      </c>
      <c r="H91" s="264">
        <v>49</v>
      </c>
      <c r="I91" s="263">
        <v>66</v>
      </c>
      <c r="J91" s="263">
        <v>74</v>
      </c>
      <c r="K91" s="264">
        <v>34</v>
      </c>
      <c r="L91" s="263">
        <v>40</v>
      </c>
    </row>
    <row r="92" spans="1:12" ht="12.75">
      <c r="A92" s="243">
        <v>5</v>
      </c>
      <c r="B92" s="243">
        <v>3</v>
      </c>
      <c r="C92" s="243">
        <v>3</v>
      </c>
      <c r="D92" s="262">
        <v>158012</v>
      </c>
      <c r="E92" s="251" t="s">
        <v>32</v>
      </c>
      <c r="F92" s="263">
        <v>210</v>
      </c>
      <c r="G92" s="263">
        <v>286</v>
      </c>
      <c r="H92" s="264">
        <v>126</v>
      </c>
      <c r="I92" s="263">
        <v>202</v>
      </c>
      <c r="J92" s="263">
        <v>84</v>
      </c>
      <c r="K92" s="264">
        <v>43</v>
      </c>
      <c r="L92" s="263">
        <v>41</v>
      </c>
    </row>
    <row r="93" spans="1:12" ht="12.75">
      <c r="A93" s="243">
        <v>5</v>
      </c>
      <c r="B93" s="243">
        <v>3</v>
      </c>
      <c r="C93" s="243">
        <v>3</v>
      </c>
      <c r="D93" s="262">
        <v>334016</v>
      </c>
      <c r="E93" s="251" t="s">
        <v>59</v>
      </c>
      <c r="F93" s="263">
        <v>423</v>
      </c>
      <c r="G93" s="263">
        <v>517</v>
      </c>
      <c r="H93" s="264">
        <v>246</v>
      </c>
      <c r="I93" s="263">
        <v>340</v>
      </c>
      <c r="J93" s="263">
        <v>177</v>
      </c>
      <c r="K93" s="264">
        <v>111</v>
      </c>
      <c r="L93" s="263">
        <v>66</v>
      </c>
    </row>
    <row r="94" spans="1:12" ht="12.75">
      <c r="A94" s="243">
        <v>5</v>
      </c>
      <c r="B94" s="243">
        <v>3</v>
      </c>
      <c r="C94" s="243">
        <v>3</v>
      </c>
      <c r="D94" s="262">
        <v>166012</v>
      </c>
      <c r="E94" s="251" t="s">
        <v>45</v>
      </c>
      <c r="F94" s="263">
        <v>120</v>
      </c>
      <c r="G94" s="263">
        <v>121</v>
      </c>
      <c r="H94" s="264">
        <v>68</v>
      </c>
      <c r="I94" s="263">
        <v>69</v>
      </c>
      <c r="J94" s="263">
        <v>52</v>
      </c>
      <c r="K94" s="264">
        <v>29</v>
      </c>
      <c r="L94" s="263">
        <v>23</v>
      </c>
    </row>
    <row r="95" spans="1:12" ht="12.75">
      <c r="A95" s="243">
        <v>5</v>
      </c>
      <c r="B95" s="243">
        <v>3</v>
      </c>
      <c r="C95" s="243">
        <v>3</v>
      </c>
      <c r="D95" s="262">
        <v>766040</v>
      </c>
      <c r="E95" s="251" t="s">
        <v>127</v>
      </c>
      <c r="F95" s="263">
        <v>189</v>
      </c>
      <c r="G95" s="263">
        <v>274</v>
      </c>
      <c r="H95" s="264">
        <v>80</v>
      </c>
      <c r="I95" s="263">
        <v>165</v>
      </c>
      <c r="J95" s="263">
        <v>109</v>
      </c>
      <c r="K95" s="264">
        <v>54</v>
      </c>
      <c r="L95" s="263">
        <v>54.999999999999993</v>
      </c>
    </row>
    <row r="96" spans="1:12" ht="12.75">
      <c r="A96" s="243">
        <v>5</v>
      </c>
      <c r="B96" s="243">
        <v>3</v>
      </c>
      <c r="C96" s="243">
        <v>3</v>
      </c>
      <c r="D96" s="262">
        <v>766044</v>
      </c>
      <c r="E96" s="251" t="s">
        <v>128</v>
      </c>
      <c r="F96" s="263">
        <v>241</v>
      </c>
      <c r="G96" s="263">
        <v>319</v>
      </c>
      <c r="H96" s="264">
        <v>117</v>
      </c>
      <c r="I96" s="263">
        <v>195</v>
      </c>
      <c r="J96" s="263">
        <v>124</v>
      </c>
      <c r="K96" s="264">
        <v>61</v>
      </c>
      <c r="L96" s="263">
        <v>62.999999999999993</v>
      </c>
    </row>
    <row r="97" spans="1:19" ht="12.75">
      <c r="A97" s="243">
        <v>5</v>
      </c>
      <c r="B97" s="243">
        <v>3</v>
      </c>
      <c r="C97" s="243">
        <v>3</v>
      </c>
      <c r="D97" s="262">
        <v>758024</v>
      </c>
      <c r="E97" s="251" t="s">
        <v>124</v>
      </c>
      <c r="F97" s="263">
        <v>203</v>
      </c>
      <c r="G97" s="263">
        <v>267</v>
      </c>
      <c r="H97" s="264">
        <v>104</v>
      </c>
      <c r="I97" s="263">
        <v>168</v>
      </c>
      <c r="J97" s="263">
        <v>99</v>
      </c>
      <c r="K97" s="264">
        <v>54</v>
      </c>
      <c r="L97" s="263">
        <v>45</v>
      </c>
    </row>
    <row r="98" spans="1:19" ht="12.75">
      <c r="A98" s="243">
        <v>5</v>
      </c>
      <c r="B98" s="243">
        <v>3</v>
      </c>
      <c r="C98" s="243">
        <v>3</v>
      </c>
      <c r="D98" s="262">
        <v>382032</v>
      </c>
      <c r="E98" s="251" t="s">
        <v>89</v>
      </c>
      <c r="F98" s="263">
        <v>163</v>
      </c>
      <c r="G98" s="263">
        <v>247</v>
      </c>
      <c r="H98" s="264">
        <v>112</v>
      </c>
      <c r="I98" s="263">
        <v>196</v>
      </c>
      <c r="J98" s="263">
        <v>51</v>
      </c>
      <c r="K98" s="264">
        <v>20</v>
      </c>
      <c r="L98" s="263">
        <v>31</v>
      </c>
    </row>
    <row r="99" spans="1:19" ht="12.75">
      <c r="A99" s="243">
        <v>5</v>
      </c>
      <c r="B99" s="243">
        <v>3</v>
      </c>
      <c r="C99" s="243">
        <v>3</v>
      </c>
      <c r="D99" s="262">
        <v>158024</v>
      </c>
      <c r="E99" s="251" t="s">
        <v>35</v>
      </c>
      <c r="F99" s="263">
        <v>274</v>
      </c>
      <c r="G99" s="263">
        <v>400</v>
      </c>
      <c r="H99" s="264">
        <v>152</v>
      </c>
      <c r="I99" s="263">
        <v>278</v>
      </c>
      <c r="J99" s="263">
        <v>122</v>
      </c>
      <c r="K99" s="264">
        <v>55</v>
      </c>
      <c r="L99" s="263">
        <v>67</v>
      </c>
    </row>
    <row r="100" spans="1:19" ht="12.75">
      <c r="A100" s="243">
        <v>5</v>
      </c>
      <c r="B100" s="243">
        <v>3</v>
      </c>
      <c r="C100" s="243">
        <v>3</v>
      </c>
      <c r="D100" s="262">
        <v>166016</v>
      </c>
      <c r="E100" s="251" t="s">
        <v>255</v>
      </c>
      <c r="F100" s="263">
        <v>430</v>
      </c>
      <c r="G100" s="263">
        <v>436</v>
      </c>
      <c r="H100" s="264">
        <v>250</v>
      </c>
      <c r="I100" s="263">
        <v>256</v>
      </c>
      <c r="J100" s="263">
        <v>180</v>
      </c>
      <c r="K100" s="264">
        <v>110</v>
      </c>
      <c r="L100" s="263">
        <v>70</v>
      </c>
    </row>
    <row r="101" spans="1:19" ht="12.75">
      <c r="A101" s="243">
        <v>5</v>
      </c>
      <c r="B101" s="243">
        <v>3</v>
      </c>
      <c r="C101" s="243">
        <v>3</v>
      </c>
      <c r="D101" s="262">
        <v>978028</v>
      </c>
      <c r="E101" s="251" t="s">
        <v>163</v>
      </c>
      <c r="F101" s="263">
        <v>506</v>
      </c>
      <c r="G101" s="263">
        <v>657</v>
      </c>
      <c r="H101" s="264">
        <v>329</v>
      </c>
      <c r="I101" s="263">
        <v>480</v>
      </c>
      <c r="J101" s="263">
        <v>177</v>
      </c>
      <c r="K101" s="264">
        <v>58</v>
      </c>
      <c r="L101" s="263">
        <v>119</v>
      </c>
    </row>
    <row r="102" spans="1:19" ht="12.75">
      <c r="A102" s="243">
        <v>5</v>
      </c>
      <c r="B102" s="243">
        <v>3</v>
      </c>
      <c r="C102" s="243">
        <v>3</v>
      </c>
      <c r="D102" s="262">
        <v>974040</v>
      </c>
      <c r="E102" s="251" t="s">
        <v>158</v>
      </c>
      <c r="F102" s="263">
        <v>340</v>
      </c>
      <c r="G102" s="263">
        <v>362</v>
      </c>
      <c r="H102" s="264">
        <v>157</v>
      </c>
      <c r="I102" s="263">
        <v>179</v>
      </c>
      <c r="J102" s="263">
        <v>183</v>
      </c>
      <c r="K102" s="264">
        <v>78</v>
      </c>
      <c r="L102" s="263">
        <v>105</v>
      </c>
    </row>
    <row r="103" spans="1:19" ht="12.75">
      <c r="A103" s="243">
        <v>5</v>
      </c>
      <c r="B103" s="243">
        <v>3</v>
      </c>
      <c r="C103" s="243">
        <v>3</v>
      </c>
      <c r="D103" s="262">
        <v>170044</v>
      </c>
      <c r="E103" s="251" t="s">
        <v>52</v>
      </c>
      <c r="F103" s="263">
        <v>336</v>
      </c>
      <c r="G103" s="263">
        <v>336</v>
      </c>
      <c r="H103" s="264">
        <v>164</v>
      </c>
      <c r="I103" s="263">
        <v>164</v>
      </c>
      <c r="J103" s="263">
        <v>172</v>
      </c>
      <c r="K103" s="264">
        <v>105</v>
      </c>
      <c r="L103" s="263">
        <v>67</v>
      </c>
    </row>
    <row r="104" spans="1:19" ht="12.75">
      <c r="A104" s="243">
        <v>5</v>
      </c>
      <c r="B104" s="243">
        <v>3</v>
      </c>
      <c r="C104" s="243">
        <v>3</v>
      </c>
      <c r="D104" s="262">
        <v>562036</v>
      </c>
      <c r="E104" s="251" t="s">
        <v>113</v>
      </c>
      <c r="F104" s="263">
        <v>168</v>
      </c>
      <c r="G104" s="263">
        <v>199</v>
      </c>
      <c r="H104" s="264">
        <v>85</v>
      </c>
      <c r="I104" s="263">
        <v>116</v>
      </c>
      <c r="J104" s="263">
        <v>83</v>
      </c>
      <c r="K104" s="264">
        <v>36</v>
      </c>
      <c r="L104" s="263">
        <v>47</v>
      </c>
    </row>
    <row r="105" spans="1:19" ht="12.75">
      <c r="A105" s="243">
        <v>5</v>
      </c>
      <c r="B105" s="243">
        <v>3</v>
      </c>
      <c r="C105" s="243">
        <v>3</v>
      </c>
      <c r="D105" s="262">
        <v>978040</v>
      </c>
      <c r="E105" s="251" t="s">
        <v>166</v>
      </c>
      <c r="F105" s="263">
        <v>207</v>
      </c>
      <c r="G105" s="263">
        <v>259</v>
      </c>
      <c r="H105" s="264">
        <v>116</v>
      </c>
      <c r="I105" s="263">
        <v>168</v>
      </c>
      <c r="J105" s="263">
        <v>91</v>
      </c>
      <c r="K105" s="264">
        <v>49</v>
      </c>
      <c r="L105" s="263">
        <v>42</v>
      </c>
    </row>
    <row r="106" spans="1:19" ht="12.75">
      <c r="A106" s="243">
        <v>5</v>
      </c>
      <c r="B106" s="243">
        <v>3</v>
      </c>
      <c r="C106" s="243">
        <v>3</v>
      </c>
      <c r="D106" s="262">
        <v>158036</v>
      </c>
      <c r="E106" s="251" t="s">
        <v>39</v>
      </c>
      <c r="F106" s="263">
        <v>146</v>
      </c>
      <c r="G106" s="263">
        <v>146</v>
      </c>
      <c r="H106" s="264">
        <v>76</v>
      </c>
      <c r="I106" s="263">
        <v>76</v>
      </c>
      <c r="J106" s="263">
        <v>70</v>
      </c>
      <c r="K106" s="264">
        <v>40</v>
      </c>
      <c r="L106" s="263">
        <v>30</v>
      </c>
    </row>
    <row r="107" spans="1:19" ht="12.75">
      <c r="A107" s="243">
        <v>5</v>
      </c>
      <c r="B107" s="243">
        <v>3</v>
      </c>
      <c r="C107" s="243">
        <v>3</v>
      </c>
      <c r="D107" s="262">
        <v>334036</v>
      </c>
      <c r="E107" s="251" t="s">
        <v>61</v>
      </c>
      <c r="F107" s="263">
        <v>258</v>
      </c>
      <c r="G107" s="263">
        <v>294</v>
      </c>
      <c r="H107" s="264">
        <v>144</v>
      </c>
      <c r="I107" s="263">
        <v>180</v>
      </c>
      <c r="J107" s="263">
        <v>114</v>
      </c>
      <c r="K107" s="264">
        <v>71</v>
      </c>
      <c r="L107" s="263">
        <v>43</v>
      </c>
    </row>
    <row r="108" spans="1:19" ht="12.75">
      <c r="A108" s="39"/>
      <c r="B108" s="39"/>
      <c r="C108" s="39"/>
      <c r="D108" s="40"/>
      <c r="E108" s="42" t="s">
        <v>212</v>
      </c>
      <c r="F108" s="97">
        <v>8216</v>
      </c>
      <c r="G108" s="97">
        <v>9906</v>
      </c>
      <c r="H108" s="97">
        <v>4491</v>
      </c>
      <c r="I108" s="97">
        <v>6181</v>
      </c>
      <c r="J108" s="97">
        <v>3725</v>
      </c>
      <c r="K108" s="97">
        <v>1910</v>
      </c>
      <c r="L108" s="97">
        <v>1815</v>
      </c>
      <c r="M108" s="254"/>
      <c r="N108" s="254"/>
      <c r="O108" s="254"/>
      <c r="P108" s="254"/>
      <c r="Q108" s="254"/>
      <c r="R108" s="254"/>
      <c r="S108" s="254"/>
    </row>
    <row r="109" spans="1:19" ht="12.75">
      <c r="A109" s="243">
        <v>6</v>
      </c>
      <c r="B109" s="243">
        <v>4</v>
      </c>
      <c r="C109" s="243">
        <v>3</v>
      </c>
      <c r="D109" s="262">
        <v>554004</v>
      </c>
      <c r="E109" s="251" t="s">
        <v>98</v>
      </c>
      <c r="F109" s="263">
        <v>201</v>
      </c>
      <c r="G109" s="263">
        <v>227</v>
      </c>
      <c r="H109" s="264">
        <v>119</v>
      </c>
      <c r="I109" s="263">
        <v>145</v>
      </c>
      <c r="J109" s="263">
        <v>82</v>
      </c>
      <c r="K109" s="264">
        <v>61</v>
      </c>
      <c r="L109" s="263">
        <v>21</v>
      </c>
    </row>
    <row r="110" spans="1:19" ht="12.75">
      <c r="A110" s="243">
        <v>6</v>
      </c>
      <c r="B110" s="243">
        <v>4</v>
      </c>
      <c r="C110" s="243">
        <v>3</v>
      </c>
      <c r="D110" s="262">
        <v>382008</v>
      </c>
      <c r="E110" s="251" t="s">
        <v>84</v>
      </c>
      <c r="F110" s="263">
        <v>124</v>
      </c>
      <c r="G110" s="263">
        <v>164</v>
      </c>
      <c r="H110" s="264">
        <v>66</v>
      </c>
      <c r="I110" s="263">
        <v>106</v>
      </c>
      <c r="J110" s="263">
        <v>58</v>
      </c>
      <c r="K110" s="264">
        <v>14</v>
      </c>
      <c r="L110" s="263">
        <v>44</v>
      </c>
    </row>
    <row r="111" spans="1:19" ht="12.75">
      <c r="A111" s="243">
        <v>6</v>
      </c>
      <c r="B111" s="243">
        <v>4</v>
      </c>
      <c r="C111" s="150">
        <v>3</v>
      </c>
      <c r="D111" s="262">
        <v>554012</v>
      </c>
      <c r="E111" s="251" t="s">
        <v>100</v>
      </c>
      <c r="F111" s="263">
        <v>411</v>
      </c>
      <c r="G111" s="263">
        <v>582</v>
      </c>
      <c r="H111" s="264">
        <v>278</v>
      </c>
      <c r="I111" s="263">
        <v>449</v>
      </c>
      <c r="J111" s="263">
        <v>133</v>
      </c>
      <c r="K111" s="264">
        <v>67</v>
      </c>
      <c r="L111" s="263">
        <v>66</v>
      </c>
    </row>
    <row r="112" spans="1:19" ht="12.75">
      <c r="A112" s="243">
        <v>6</v>
      </c>
      <c r="B112" s="243">
        <v>4</v>
      </c>
      <c r="C112" s="243">
        <v>3</v>
      </c>
      <c r="D112" s="262">
        <v>382012</v>
      </c>
      <c r="E112" s="251" t="s">
        <v>85</v>
      </c>
      <c r="F112" s="263">
        <v>216</v>
      </c>
      <c r="G112" s="263">
        <v>224</v>
      </c>
      <c r="H112" s="264">
        <v>132</v>
      </c>
      <c r="I112" s="263">
        <v>140</v>
      </c>
      <c r="J112" s="263">
        <v>84</v>
      </c>
      <c r="K112" s="264">
        <v>43</v>
      </c>
      <c r="L112" s="263">
        <v>41</v>
      </c>
    </row>
    <row r="113" spans="1:14" ht="12.75">
      <c r="A113" s="243">
        <v>6</v>
      </c>
      <c r="B113" s="243">
        <v>4</v>
      </c>
      <c r="C113" s="243">
        <v>3</v>
      </c>
      <c r="D113" s="262">
        <v>758004</v>
      </c>
      <c r="E113" s="251" t="s">
        <v>122</v>
      </c>
      <c r="F113" s="263">
        <v>125</v>
      </c>
      <c r="G113" s="263">
        <v>184</v>
      </c>
      <c r="H113" s="264">
        <v>66</v>
      </c>
      <c r="I113" s="263">
        <v>125</v>
      </c>
      <c r="J113" s="263">
        <v>59</v>
      </c>
      <c r="K113" s="264">
        <v>26</v>
      </c>
      <c r="L113" s="263">
        <v>33</v>
      </c>
      <c r="N113" s="254"/>
    </row>
    <row r="114" spans="1:14" ht="12.75">
      <c r="A114" s="243">
        <v>6</v>
      </c>
      <c r="B114" s="243">
        <v>4</v>
      </c>
      <c r="C114" s="243">
        <v>3</v>
      </c>
      <c r="D114" s="262">
        <v>558012</v>
      </c>
      <c r="E114" s="251" t="s">
        <v>102</v>
      </c>
      <c r="F114" s="263">
        <v>283</v>
      </c>
      <c r="G114" s="263">
        <v>441</v>
      </c>
      <c r="H114" s="264">
        <v>161</v>
      </c>
      <c r="I114" s="263">
        <v>319</v>
      </c>
      <c r="J114" s="263">
        <v>122</v>
      </c>
      <c r="K114" s="264">
        <v>57</v>
      </c>
      <c r="L114" s="263">
        <v>65</v>
      </c>
    </row>
    <row r="115" spans="1:14" ht="12.75">
      <c r="A115" s="243">
        <v>6</v>
      </c>
      <c r="B115" s="243">
        <v>4</v>
      </c>
      <c r="C115" s="243">
        <v>3</v>
      </c>
      <c r="D115" s="262">
        <v>558016</v>
      </c>
      <c r="E115" s="251" t="s">
        <v>103</v>
      </c>
      <c r="F115" s="263">
        <v>425</v>
      </c>
      <c r="G115" s="263">
        <v>598</v>
      </c>
      <c r="H115" s="264">
        <v>227</v>
      </c>
      <c r="I115" s="263">
        <v>400</v>
      </c>
      <c r="J115" s="263">
        <v>198</v>
      </c>
      <c r="K115" s="264">
        <v>97</v>
      </c>
      <c r="L115" s="263">
        <v>101</v>
      </c>
    </row>
    <row r="116" spans="1:14" ht="12.75">
      <c r="A116" s="243">
        <v>6</v>
      </c>
      <c r="B116" s="243">
        <v>4</v>
      </c>
      <c r="C116" s="243">
        <v>3</v>
      </c>
      <c r="D116" s="262">
        <v>566008</v>
      </c>
      <c r="E116" s="251" t="s">
        <v>114</v>
      </c>
      <c r="F116" s="263">
        <v>176</v>
      </c>
      <c r="G116" s="263">
        <v>204</v>
      </c>
      <c r="H116" s="264">
        <v>94</v>
      </c>
      <c r="I116" s="263">
        <v>122</v>
      </c>
      <c r="J116" s="263">
        <v>82</v>
      </c>
      <c r="K116" s="264">
        <v>43</v>
      </c>
      <c r="L116" s="263">
        <v>39</v>
      </c>
    </row>
    <row r="117" spans="1:14" ht="12.75">
      <c r="A117" s="243">
        <v>6</v>
      </c>
      <c r="B117" s="243">
        <v>4</v>
      </c>
      <c r="C117" s="243">
        <v>3</v>
      </c>
      <c r="D117" s="262">
        <v>370004</v>
      </c>
      <c r="E117" s="251" t="s">
        <v>71</v>
      </c>
      <c r="F117" s="263">
        <v>219</v>
      </c>
      <c r="G117" s="263">
        <v>287</v>
      </c>
      <c r="H117" s="264">
        <v>91</v>
      </c>
      <c r="I117" s="263">
        <v>159</v>
      </c>
      <c r="J117" s="263">
        <v>128</v>
      </c>
      <c r="K117" s="264">
        <v>85</v>
      </c>
      <c r="L117" s="263">
        <v>43</v>
      </c>
    </row>
    <row r="118" spans="1:14" ht="12.75">
      <c r="A118" s="243">
        <v>6</v>
      </c>
      <c r="B118" s="243">
        <v>4</v>
      </c>
      <c r="C118" s="243">
        <v>3</v>
      </c>
      <c r="D118" s="262">
        <v>562016</v>
      </c>
      <c r="E118" s="251" t="s">
        <v>108</v>
      </c>
      <c r="F118" s="263">
        <v>211</v>
      </c>
      <c r="G118" s="263">
        <v>299</v>
      </c>
      <c r="H118" s="264">
        <v>98</v>
      </c>
      <c r="I118" s="263">
        <v>186</v>
      </c>
      <c r="J118" s="263">
        <v>113</v>
      </c>
      <c r="K118" s="264">
        <v>69</v>
      </c>
      <c r="L118" s="263">
        <v>44</v>
      </c>
    </row>
    <row r="119" spans="1:14" ht="12.75">
      <c r="A119" s="243">
        <v>6</v>
      </c>
      <c r="B119" s="243">
        <v>4</v>
      </c>
      <c r="C119" s="243">
        <v>3</v>
      </c>
      <c r="D119" s="262">
        <v>382020</v>
      </c>
      <c r="E119" s="251" t="s">
        <v>86</v>
      </c>
      <c r="F119" s="263">
        <v>382</v>
      </c>
      <c r="G119" s="263">
        <v>477</v>
      </c>
      <c r="H119" s="264">
        <v>249</v>
      </c>
      <c r="I119" s="263">
        <v>344</v>
      </c>
      <c r="J119" s="263">
        <v>133</v>
      </c>
      <c r="K119" s="264">
        <v>63</v>
      </c>
      <c r="L119" s="263">
        <v>70</v>
      </c>
    </row>
    <row r="120" spans="1:14" ht="12.75">
      <c r="A120" s="243">
        <v>6</v>
      </c>
      <c r="B120" s="243">
        <v>4</v>
      </c>
      <c r="C120" s="243">
        <v>3</v>
      </c>
      <c r="D120" s="262">
        <v>954020</v>
      </c>
      <c r="E120" s="251" t="s">
        <v>141</v>
      </c>
      <c r="F120" s="263">
        <v>97</v>
      </c>
      <c r="G120" s="263">
        <v>128</v>
      </c>
      <c r="H120" s="264">
        <v>47</v>
      </c>
      <c r="I120" s="263">
        <v>78</v>
      </c>
      <c r="J120" s="263">
        <v>50</v>
      </c>
      <c r="K120" s="264">
        <v>25</v>
      </c>
      <c r="L120" s="263">
        <v>25</v>
      </c>
    </row>
    <row r="121" spans="1:14" ht="12.75">
      <c r="A121" s="243">
        <v>6</v>
      </c>
      <c r="B121" s="243">
        <v>4</v>
      </c>
      <c r="C121" s="243">
        <v>3</v>
      </c>
      <c r="D121" s="262">
        <v>162016</v>
      </c>
      <c r="E121" s="251" t="s">
        <v>42</v>
      </c>
      <c r="F121" s="263">
        <v>235</v>
      </c>
      <c r="G121" s="263">
        <v>343</v>
      </c>
      <c r="H121" s="264">
        <v>167</v>
      </c>
      <c r="I121" s="263">
        <v>275</v>
      </c>
      <c r="J121" s="263">
        <v>68</v>
      </c>
      <c r="K121" s="264">
        <v>18</v>
      </c>
      <c r="L121" s="263">
        <v>50.000000000000007</v>
      </c>
    </row>
    <row r="122" spans="1:14" ht="12.75">
      <c r="A122" s="243">
        <v>6</v>
      </c>
      <c r="B122" s="243">
        <v>4</v>
      </c>
      <c r="C122" s="243">
        <v>3</v>
      </c>
      <c r="D122" s="262">
        <v>154032</v>
      </c>
      <c r="E122" s="251" t="s">
        <v>28</v>
      </c>
      <c r="F122" s="263">
        <v>235</v>
      </c>
      <c r="G122" s="263">
        <v>235</v>
      </c>
      <c r="H122" s="264">
        <v>138</v>
      </c>
      <c r="I122" s="263">
        <v>138</v>
      </c>
      <c r="J122" s="263">
        <v>97</v>
      </c>
      <c r="K122" s="264">
        <v>52</v>
      </c>
      <c r="L122" s="263">
        <v>45.000000000000007</v>
      </c>
    </row>
    <row r="123" spans="1:14" ht="12.75">
      <c r="A123" s="243">
        <v>6</v>
      </c>
      <c r="B123" s="243">
        <v>4</v>
      </c>
      <c r="C123" s="243">
        <v>3</v>
      </c>
      <c r="D123" s="262">
        <v>382024</v>
      </c>
      <c r="E123" s="251" t="s">
        <v>87</v>
      </c>
      <c r="F123" s="263">
        <v>135</v>
      </c>
      <c r="G123" s="263">
        <v>136</v>
      </c>
      <c r="H123" s="264">
        <v>51</v>
      </c>
      <c r="I123" s="263">
        <v>52</v>
      </c>
      <c r="J123" s="263">
        <v>84</v>
      </c>
      <c r="K123" s="264">
        <v>36</v>
      </c>
      <c r="L123" s="263">
        <v>48</v>
      </c>
    </row>
    <row r="124" spans="1:14" ht="12.75">
      <c r="A124" s="243">
        <v>6</v>
      </c>
      <c r="B124" s="243">
        <v>4</v>
      </c>
      <c r="C124" s="243">
        <v>3</v>
      </c>
      <c r="D124" s="262">
        <v>378016</v>
      </c>
      <c r="E124" s="251" t="s">
        <v>80</v>
      </c>
      <c r="F124" s="263">
        <v>171</v>
      </c>
      <c r="G124" s="263">
        <v>183</v>
      </c>
      <c r="H124" s="264">
        <v>106</v>
      </c>
      <c r="I124" s="263">
        <v>118</v>
      </c>
      <c r="J124" s="263">
        <v>65</v>
      </c>
      <c r="K124" s="264">
        <v>26</v>
      </c>
      <c r="L124" s="263">
        <v>38.999999999999993</v>
      </c>
    </row>
    <row r="125" spans="1:14" ht="12.75">
      <c r="A125" s="243">
        <v>6</v>
      </c>
      <c r="B125" s="243">
        <v>4</v>
      </c>
      <c r="C125" s="243">
        <v>3</v>
      </c>
      <c r="D125" s="262">
        <v>382028</v>
      </c>
      <c r="E125" s="251" t="s">
        <v>88</v>
      </c>
      <c r="F125" s="263">
        <v>202</v>
      </c>
      <c r="G125" s="263">
        <v>204</v>
      </c>
      <c r="H125" s="264">
        <v>126</v>
      </c>
      <c r="I125" s="263">
        <v>128</v>
      </c>
      <c r="J125" s="263">
        <v>76</v>
      </c>
      <c r="K125" s="264">
        <v>37</v>
      </c>
      <c r="L125" s="263">
        <v>39</v>
      </c>
    </row>
    <row r="126" spans="1:14" ht="12.75">
      <c r="A126" s="243">
        <v>6</v>
      </c>
      <c r="B126" s="243">
        <v>4</v>
      </c>
      <c r="C126" s="243">
        <v>3</v>
      </c>
      <c r="D126" s="262">
        <v>382044</v>
      </c>
      <c r="E126" s="251" t="s">
        <v>90</v>
      </c>
      <c r="F126" s="263">
        <v>252</v>
      </c>
      <c r="G126" s="263">
        <v>288</v>
      </c>
      <c r="H126" s="264">
        <v>185</v>
      </c>
      <c r="I126" s="263">
        <v>221</v>
      </c>
      <c r="J126" s="263">
        <v>67</v>
      </c>
      <c r="K126" s="264">
        <v>22</v>
      </c>
      <c r="L126" s="263">
        <v>45.000000000000007</v>
      </c>
    </row>
    <row r="127" spans="1:14" ht="12.75">
      <c r="A127" s="243">
        <v>6</v>
      </c>
      <c r="B127" s="243">
        <v>4</v>
      </c>
      <c r="C127" s="243">
        <v>3</v>
      </c>
      <c r="D127" s="262">
        <v>570028</v>
      </c>
      <c r="E127" s="251" t="s">
        <v>120</v>
      </c>
      <c r="F127" s="263">
        <v>414</v>
      </c>
      <c r="G127" s="263">
        <v>481</v>
      </c>
      <c r="H127" s="264">
        <v>333</v>
      </c>
      <c r="I127" s="263">
        <v>400</v>
      </c>
      <c r="J127" s="263">
        <v>81</v>
      </c>
      <c r="K127" s="264">
        <v>41</v>
      </c>
      <c r="L127" s="263">
        <v>40</v>
      </c>
    </row>
    <row r="128" spans="1:14" ht="12.75">
      <c r="A128" s="243">
        <v>6</v>
      </c>
      <c r="B128" s="243">
        <v>4</v>
      </c>
      <c r="C128" s="243">
        <v>3</v>
      </c>
      <c r="D128" s="262">
        <v>378024</v>
      </c>
      <c r="E128" s="251" t="s">
        <v>81</v>
      </c>
      <c r="F128" s="263">
        <v>227</v>
      </c>
      <c r="G128" s="263">
        <v>322</v>
      </c>
      <c r="H128" s="264">
        <v>150</v>
      </c>
      <c r="I128" s="263">
        <v>245</v>
      </c>
      <c r="J128" s="263">
        <v>77.000000000000014</v>
      </c>
      <c r="K128" s="264">
        <v>33</v>
      </c>
      <c r="L128" s="263">
        <v>44.000000000000014</v>
      </c>
    </row>
    <row r="129" spans="1:12" ht="12.75">
      <c r="A129" s="243">
        <v>6</v>
      </c>
      <c r="B129" s="243">
        <v>4</v>
      </c>
      <c r="C129" s="243">
        <v>3</v>
      </c>
      <c r="D129" s="262">
        <v>962052</v>
      </c>
      <c r="E129" s="251" t="s">
        <v>154</v>
      </c>
      <c r="F129" s="263">
        <v>137</v>
      </c>
      <c r="G129" s="263">
        <v>187</v>
      </c>
      <c r="H129" s="264">
        <v>62</v>
      </c>
      <c r="I129" s="263">
        <v>112</v>
      </c>
      <c r="J129" s="263">
        <v>75</v>
      </c>
      <c r="K129" s="264">
        <v>40</v>
      </c>
      <c r="L129" s="263">
        <v>35</v>
      </c>
    </row>
    <row r="130" spans="1:12" ht="12.75">
      <c r="A130" s="243">
        <v>6</v>
      </c>
      <c r="B130" s="243">
        <v>4</v>
      </c>
      <c r="C130" s="243">
        <v>3</v>
      </c>
      <c r="D130" s="262">
        <v>770032</v>
      </c>
      <c r="E130" s="251" t="s">
        <v>131</v>
      </c>
      <c r="F130" s="263">
        <v>245</v>
      </c>
      <c r="G130" s="263">
        <v>336</v>
      </c>
      <c r="H130" s="264">
        <v>98</v>
      </c>
      <c r="I130" s="263">
        <v>189</v>
      </c>
      <c r="J130" s="263">
        <v>147</v>
      </c>
      <c r="K130" s="264">
        <v>79</v>
      </c>
      <c r="L130" s="263">
        <v>68</v>
      </c>
    </row>
    <row r="131" spans="1:12" ht="12.75">
      <c r="A131" s="243">
        <v>6</v>
      </c>
      <c r="B131" s="243">
        <v>4</v>
      </c>
      <c r="C131" s="243">
        <v>3</v>
      </c>
      <c r="D131" s="262">
        <v>374036</v>
      </c>
      <c r="E131" s="251" t="s">
        <v>76</v>
      </c>
      <c r="F131" s="263">
        <v>183</v>
      </c>
      <c r="G131" s="263">
        <v>202</v>
      </c>
      <c r="H131" s="264">
        <v>96</v>
      </c>
      <c r="I131" s="263">
        <v>115</v>
      </c>
      <c r="J131" s="263">
        <v>87</v>
      </c>
      <c r="K131" s="264">
        <v>48</v>
      </c>
      <c r="L131" s="263">
        <v>39</v>
      </c>
    </row>
    <row r="132" spans="1:12" ht="12.75">
      <c r="A132" s="243">
        <v>6</v>
      </c>
      <c r="B132" s="243">
        <v>4</v>
      </c>
      <c r="C132" s="243">
        <v>3</v>
      </c>
      <c r="D132" s="262">
        <v>754028</v>
      </c>
      <c r="E132" s="251" t="s">
        <v>269</v>
      </c>
      <c r="F132" s="263">
        <v>294</v>
      </c>
      <c r="G132" s="263">
        <v>412</v>
      </c>
      <c r="H132" s="264">
        <v>185</v>
      </c>
      <c r="I132" s="263">
        <v>303</v>
      </c>
      <c r="J132" s="263">
        <v>109</v>
      </c>
      <c r="K132" s="264">
        <v>45</v>
      </c>
      <c r="L132" s="263">
        <v>64</v>
      </c>
    </row>
    <row r="133" spans="1:12" ht="12.75">
      <c r="A133" s="243">
        <v>6</v>
      </c>
      <c r="B133" s="243">
        <v>4</v>
      </c>
      <c r="C133" s="243">
        <v>3</v>
      </c>
      <c r="D133" s="262">
        <v>382048</v>
      </c>
      <c r="E133" s="251" t="s">
        <v>91</v>
      </c>
      <c r="F133" s="263">
        <v>130</v>
      </c>
      <c r="G133" s="263">
        <v>175</v>
      </c>
      <c r="H133" s="264">
        <v>70</v>
      </c>
      <c r="I133" s="263">
        <v>115</v>
      </c>
      <c r="J133" s="263">
        <v>60</v>
      </c>
      <c r="K133" s="264">
        <v>31</v>
      </c>
      <c r="L133" s="263">
        <v>29</v>
      </c>
    </row>
    <row r="134" spans="1:12" ht="12.75">
      <c r="A134" s="243">
        <v>6</v>
      </c>
      <c r="B134" s="243">
        <v>4</v>
      </c>
      <c r="C134" s="243">
        <v>3</v>
      </c>
      <c r="D134" s="262">
        <v>170032</v>
      </c>
      <c r="E134" s="251" t="s">
        <v>51</v>
      </c>
      <c r="F134" s="263">
        <v>174</v>
      </c>
      <c r="G134" s="263">
        <v>182</v>
      </c>
      <c r="H134" s="264">
        <v>80</v>
      </c>
      <c r="I134" s="263">
        <v>88</v>
      </c>
      <c r="J134" s="263">
        <v>94</v>
      </c>
      <c r="K134" s="264">
        <v>50</v>
      </c>
      <c r="L134" s="263">
        <v>44</v>
      </c>
    </row>
    <row r="135" spans="1:12" ht="12.75">
      <c r="A135" s="243">
        <v>6</v>
      </c>
      <c r="B135" s="243">
        <v>4</v>
      </c>
      <c r="C135" s="243">
        <v>3</v>
      </c>
      <c r="D135" s="262">
        <v>378028</v>
      </c>
      <c r="E135" s="251" t="s">
        <v>82</v>
      </c>
      <c r="F135" s="263">
        <v>195</v>
      </c>
      <c r="G135" s="263">
        <v>224</v>
      </c>
      <c r="H135" s="264">
        <v>117</v>
      </c>
      <c r="I135" s="263">
        <v>146</v>
      </c>
      <c r="J135" s="263">
        <v>78</v>
      </c>
      <c r="K135" s="264">
        <v>23</v>
      </c>
      <c r="L135" s="263">
        <v>55</v>
      </c>
    </row>
    <row r="136" spans="1:12" ht="12.75">
      <c r="A136" s="243">
        <v>6</v>
      </c>
      <c r="B136" s="243">
        <v>4</v>
      </c>
      <c r="C136" s="243">
        <v>3</v>
      </c>
      <c r="D136" s="262">
        <v>958040</v>
      </c>
      <c r="E136" s="251" t="s">
        <v>147</v>
      </c>
      <c r="F136" s="263">
        <v>103</v>
      </c>
      <c r="G136" s="263">
        <v>148</v>
      </c>
      <c r="H136" s="264">
        <v>70</v>
      </c>
      <c r="I136" s="263">
        <v>115</v>
      </c>
      <c r="J136" s="263">
        <v>33</v>
      </c>
      <c r="K136" s="264">
        <v>22</v>
      </c>
      <c r="L136" s="263">
        <v>11</v>
      </c>
    </row>
    <row r="137" spans="1:12" ht="12.75">
      <c r="A137" s="243">
        <v>6</v>
      </c>
      <c r="B137" s="243">
        <v>4</v>
      </c>
      <c r="C137" s="243">
        <v>3</v>
      </c>
      <c r="D137" s="262">
        <v>954028</v>
      </c>
      <c r="E137" s="251" t="s">
        <v>143</v>
      </c>
      <c r="F137" s="263">
        <v>167</v>
      </c>
      <c r="G137" s="263">
        <v>167</v>
      </c>
      <c r="H137" s="264">
        <v>107</v>
      </c>
      <c r="I137" s="263">
        <v>107</v>
      </c>
      <c r="J137" s="263">
        <v>60</v>
      </c>
      <c r="K137" s="264">
        <v>47</v>
      </c>
      <c r="L137" s="263">
        <v>13</v>
      </c>
    </row>
    <row r="138" spans="1:12" ht="12.75">
      <c r="A138" s="243">
        <v>6</v>
      </c>
      <c r="B138" s="243">
        <v>4</v>
      </c>
      <c r="C138" s="243">
        <v>3</v>
      </c>
      <c r="D138" s="262">
        <v>958044</v>
      </c>
      <c r="E138" s="251" t="s">
        <v>148</v>
      </c>
      <c r="F138" s="263">
        <v>74</v>
      </c>
      <c r="G138" s="263">
        <v>103</v>
      </c>
      <c r="H138" s="264">
        <v>41</v>
      </c>
      <c r="I138" s="263">
        <v>70</v>
      </c>
      <c r="J138" s="263">
        <v>33</v>
      </c>
      <c r="K138" s="264">
        <v>13</v>
      </c>
      <c r="L138" s="263">
        <v>20</v>
      </c>
    </row>
    <row r="139" spans="1:12" ht="12.75">
      <c r="A139" s="243">
        <v>6</v>
      </c>
      <c r="B139" s="243">
        <v>4</v>
      </c>
      <c r="C139" s="243">
        <v>3</v>
      </c>
      <c r="D139" s="262">
        <v>754044</v>
      </c>
      <c r="E139" s="251" t="s">
        <v>220</v>
      </c>
      <c r="F139" s="263">
        <v>144</v>
      </c>
      <c r="G139" s="263">
        <v>233</v>
      </c>
      <c r="H139" s="264">
        <v>88</v>
      </c>
      <c r="I139" s="263">
        <v>177</v>
      </c>
      <c r="J139" s="263">
        <v>56</v>
      </c>
      <c r="K139" s="264">
        <v>26</v>
      </c>
      <c r="L139" s="263">
        <v>30</v>
      </c>
    </row>
    <row r="140" spans="1:12" ht="12.75">
      <c r="A140" s="243">
        <v>6</v>
      </c>
      <c r="B140" s="243">
        <v>4</v>
      </c>
      <c r="C140" s="243">
        <v>3</v>
      </c>
      <c r="D140" s="262">
        <v>974044</v>
      </c>
      <c r="E140" s="251" t="s">
        <v>159</v>
      </c>
      <c r="F140" s="263">
        <v>286</v>
      </c>
      <c r="G140" s="263">
        <v>426</v>
      </c>
      <c r="H140" s="264">
        <v>135</v>
      </c>
      <c r="I140" s="263">
        <v>275</v>
      </c>
      <c r="J140" s="263">
        <v>151.00000000000003</v>
      </c>
      <c r="K140" s="264">
        <v>67</v>
      </c>
      <c r="L140" s="263">
        <v>84.000000000000028</v>
      </c>
    </row>
    <row r="141" spans="1:12" ht="12.75">
      <c r="A141" s="243">
        <v>6</v>
      </c>
      <c r="B141" s="243">
        <v>4</v>
      </c>
      <c r="C141" s="243">
        <v>3</v>
      </c>
      <c r="D141" s="262">
        <v>378032</v>
      </c>
      <c r="E141" s="251" t="s">
        <v>83</v>
      </c>
      <c r="F141" s="263">
        <v>276</v>
      </c>
      <c r="G141" s="263">
        <v>466</v>
      </c>
      <c r="H141" s="264">
        <v>159</v>
      </c>
      <c r="I141" s="263">
        <v>349</v>
      </c>
      <c r="J141" s="263">
        <v>117</v>
      </c>
      <c r="K141" s="264">
        <v>64</v>
      </c>
      <c r="L141" s="263">
        <v>53</v>
      </c>
    </row>
    <row r="142" spans="1:12" ht="12.75">
      <c r="A142" s="243">
        <v>6</v>
      </c>
      <c r="B142" s="243">
        <v>4</v>
      </c>
      <c r="C142" s="243">
        <v>3</v>
      </c>
      <c r="D142" s="262">
        <v>954032</v>
      </c>
      <c r="E142" s="251" t="s">
        <v>144</v>
      </c>
      <c r="F142" s="263">
        <v>192</v>
      </c>
      <c r="G142" s="263">
        <v>251</v>
      </c>
      <c r="H142" s="264">
        <v>117</v>
      </c>
      <c r="I142" s="263">
        <v>176</v>
      </c>
      <c r="J142" s="263">
        <v>75</v>
      </c>
      <c r="K142" s="264">
        <v>51</v>
      </c>
      <c r="L142" s="263">
        <v>24</v>
      </c>
    </row>
    <row r="143" spans="1:12" ht="12.75">
      <c r="A143" s="243">
        <v>6</v>
      </c>
      <c r="B143" s="243">
        <v>4</v>
      </c>
      <c r="C143" s="243">
        <v>3</v>
      </c>
      <c r="D143" s="262">
        <v>374048</v>
      </c>
      <c r="E143" s="251" t="s">
        <v>77</v>
      </c>
      <c r="F143" s="263">
        <v>160</v>
      </c>
      <c r="G143" s="263">
        <v>163</v>
      </c>
      <c r="H143" s="264">
        <v>71</v>
      </c>
      <c r="I143" s="263">
        <v>74</v>
      </c>
      <c r="J143" s="263">
        <v>89</v>
      </c>
      <c r="K143" s="264">
        <v>51</v>
      </c>
      <c r="L143" s="263">
        <v>38</v>
      </c>
    </row>
    <row r="144" spans="1:12" ht="12.75">
      <c r="A144" s="243">
        <v>6</v>
      </c>
      <c r="B144" s="243">
        <v>4</v>
      </c>
      <c r="C144" s="243">
        <v>3</v>
      </c>
      <c r="D144" s="262">
        <v>374052</v>
      </c>
      <c r="E144" s="251" t="s">
        <v>78</v>
      </c>
      <c r="F144" s="263">
        <v>99</v>
      </c>
      <c r="G144" s="263">
        <v>118</v>
      </c>
      <c r="H144" s="264">
        <v>54</v>
      </c>
      <c r="I144" s="263">
        <v>73</v>
      </c>
      <c r="J144" s="263">
        <v>45</v>
      </c>
      <c r="K144" s="264">
        <v>23</v>
      </c>
      <c r="L144" s="263">
        <v>22.000000000000004</v>
      </c>
    </row>
    <row r="145" spans="1:19" ht="12.75">
      <c r="A145" s="39"/>
      <c r="B145" s="39"/>
      <c r="C145" s="39"/>
      <c r="D145" s="40"/>
      <c r="E145" s="42" t="s">
        <v>213</v>
      </c>
      <c r="F145" s="97">
        <v>7600</v>
      </c>
      <c r="G145" s="97">
        <v>9800</v>
      </c>
      <c r="H145" s="97">
        <v>4434</v>
      </c>
      <c r="I145" s="97">
        <v>6634</v>
      </c>
      <c r="J145" s="97">
        <v>3166</v>
      </c>
      <c r="K145" s="97">
        <v>1595</v>
      </c>
      <c r="L145" s="97">
        <v>1571</v>
      </c>
      <c r="M145" s="254"/>
      <c r="N145" s="254"/>
      <c r="O145" s="254"/>
      <c r="P145" s="254"/>
      <c r="Q145" s="254"/>
      <c r="R145" s="254"/>
      <c r="S145" s="254"/>
    </row>
    <row r="146" spans="1:19" ht="12.75">
      <c r="A146" s="243">
        <v>7</v>
      </c>
      <c r="B146" s="243">
        <v>1</v>
      </c>
      <c r="C146" s="243">
        <v>4</v>
      </c>
      <c r="D146" s="262">
        <v>362008</v>
      </c>
      <c r="E146" s="251" t="s">
        <v>63</v>
      </c>
      <c r="F146" s="263">
        <v>422</v>
      </c>
      <c r="G146" s="263">
        <v>602</v>
      </c>
      <c r="H146" s="264">
        <v>213</v>
      </c>
      <c r="I146" s="263">
        <v>393</v>
      </c>
      <c r="J146" s="263">
        <v>209</v>
      </c>
      <c r="K146" s="264">
        <v>82</v>
      </c>
      <c r="L146" s="263">
        <v>127.00000000000001</v>
      </c>
    </row>
    <row r="147" spans="1:19" ht="12.75">
      <c r="A147" s="243">
        <v>7</v>
      </c>
      <c r="B147" s="243">
        <v>1</v>
      </c>
      <c r="C147" s="243">
        <v>4</v>
      </c>
      <c r="D147" s="262">
        <v>562004</v>
      </c>
      <c r="E147" s="251" t="s">
        <v>104</v>
      </c>
      <c r="F147" s="263">
        <v>822</v>
      </c>
      <c r="G147" s="263">
        <v>1156</v>
      </c>
      <c r="H147" s="264">
        <v>443</v>
      </c>
      <c r="I147" s="263">
        <v>777</v>
      </c>
      <c r="J147" s="263">
        <v>379</v>
      </c>
      <c r="K147" s="264">
        <v>169</v>
      </c>
      <c r="L147" s="263">
        <v>210</v>
      </c>
    </row>
    <row r="148" spans="1:19" ht="12.75">
      <c r="A148" s="243">
        <v>7</v>
      </c>
      <c r="B148" s="243">
        <v>1</v>
      </c>
      <c r="C148" s="243">
        <v>4</v>
      </c>
      <c r="D148" s="262">
        <v>358008</v>
      </c>
      <c r="E148" s="251" t="s">
        <v>62</v>
      </c>
      <c r="F148" s="263">
        <v>569</v>
      </c>
      <c r="G148" s="263">
        <v>750</v>
      </c>
      <c r="H148" s="264">
        <v>227</v>
      </c>
      <c r="I148" s="263">
        <v>408</v>
      </c>
      <c r="J148" s="263">
        <v>342</v>
      </c>
      <c r="K148" s="264">
        <v>158</v>
      </c>
      <c r="L148" s="263">
        <v>184</v>
      </c>
    </row>
    <row r="149" spans="1:19" ht="12.75">
      <c r="A149" s="243">
        <v>7</v>
      </c>
      <c r="B149" s="243">
        <v>1</v>
      </c>
      <c r="C149" s="243">
        <v>4</v>
      </c>
      <c r="D149" s="262">
        <v>334012</v>
      </c>
      <c r="E149" s="251" t="s">
        <v>58</v>
      </c>
      <c r="F149" s="263">
        <v>440</v>
      </c>
      <c r="G149" s="263">
        <v>532</v>
      </c>
      <c r="H149" s="264">
        <v>232</v>
      </c>
      <c r="I149" s="263">
        <v>324</v>
      </c>
      <c r="J149" s="263">
        <v>208</v>
      </c>
      <c r="K149" s="264">
        <v>118</v>
      </c>
      <c r="L149" s="263">
        <v>90.000000000000014</v>
      </c>
    </row>
    <row r="150" spans="1:19" ht="12.75">
      <c r="A150" s="243">
        <v>7</v>
      </c>
      <c r="B150" s="243">
        <v>1</v>
      </c>
      <c r="C150" s="243">
        <v>4</v>
      </c>
      <c r="D150" s="262">
        <v>562014</v>
      </c>
      <c r="E150" s="251" t="s">
        <v>107</v>
      </c>
      <c r="F150" s="263">
        <v>1261</v>
      </c>
      <c r="G150" s="263">
        <v>1309</v>
      </c>
      <c r="H150" s="264">
        <v>718</v>
      </c>
      <c r="I150" s="263">
        <v>766</v>
      </c>
      <c r="J150" s="263">
        <v>543</v>
      </c>
      <c r="K150" s="264">
        <v>318</v>
      </c>
      <c r="L150" s="263">
        <v>225</v>
      </c>
    </row>
    <row r="151" spans="1:19" ht="12.75">
      <c r="A151" s="243">
        <v>7</v>
      </c>
      <c r="B151" s="243">
        <v>1</v>
      </c>
      <c r="C151" s="243">
        <v>4</v>
      </c>
      <c r="D151" s="262">
        <v>562020</v>
      </c>
      <c r="E151" s="251" t="s">
        <v>109</v>
      </c>
      <c r="F151" s="263">
        <v>497</v>
      </c>
      <c r="G151" s="263">
        <v>701</v>
      </c>
      <c r="H151" s="264">
        <v>289</v>
      </c>
      <c r="I151" s="263">
        <v>493</v>
      </c>
      <c r="J151" s="263">
        <v>208</v>
      </c>
      <c r="K151" s="264">
        <v>97</v>
      </c>
      <c r="L151" s="263">
        <v>111.00000000000001</v>
      </c>
    </row>
    <row r="152" spans="1:19" ht="12.75">
      <c r="A152" s="243">
        <v>7</v>
      </c>
      <c r="B152" s="243">
        <v>1</v>
      </c>
      <c r="C152" s="243">
        <v>4</v>
      </c>
      <c r="D152" s="262">
        <v>978024</v>
      </c>
      <c r="E152" s="251" t="s">
        <v>162</v>
      </c>
      <c r="F152" s="263">
        <v>673</v>
      </c>
      <c r="G152" s="263">
        <v>738</v>
      </c>
      <c r="H152" s="264">
        <v>212</v>
      </c>
      <c r="I152" s="263">
        <v>277</v>
      </c>
      <c r="J152" s="263">
        <v>461</v>
      </c>
      <c r="K152" s="264">
        <v>297</v>
      </c>
      <c r="L152" s="263">
        <v>164</v>
      </c>
    </row>
    <row r="153" spans="1:19" ht="12.75">
      <c r="A153" s="243">
        <v>7</v>
      </c>
      <c r="B153" s="243">
        <v>1</v>
      </c>
      <c r="C153" s="243">
        <v>4</v>
      </c>
      <c r="D153" s="262">
        <v>562024</v>
      </c>
      <c r="E153" s="251" t="s">
        <v>110</v>
      </c>
      <c r="F153" s="263">
        <v>758</v>
      </c>
      <c r="G153" s="263">
        <v>1005</v>
      </c>
      <c r="H153" s="264">
        <v>385</v>
      </c>
      <c r="I153" s="263">
        <v>632</v>
      </c>
      <c r="J153" s="263">
        <v>373</v>
      </c>
      <c r="K153" s="264">
        <v>155</v>
      </c>
      <c r="L153" s="263">
        <v>218</v>
      </c>
    </row>
    <row r="154" spans="1:19" ht="12.75">
      <c r="A154" s="243">
        <v>7</v>
      </c>
      <c r="B154" s="243">
        <v>1</v>
      </c>
      <c r="C154" s="243">
        <v>4</v>
      </c>
      <c r="D154" s="262">
        <v>770024</v>
      </c>
      <c r="E154" s="251" t="s">
        <v>130</v>
      </c>
      <c r="F154" s="263">
        <v>654</v>
      </c>
      <c r="G154" s="263">
        <v>982</v>
      </c>
      <c r="H154" s="264">
        <v>416</v>
      </c>
      <c r="I154" s="263">
        <v>744</v>
      </c>
      <c r="J154" s="263">
        <v>238</v>
      </c>
      <c r="K154" s="264">
        <v>117</v>
      </c>
      <c r="L154" s="263">
        <v>121</v>
      </c>
    </row>
    <row r="155" spans="1:19" ht="12.75">
      <c r="A155" s="243">
        <v>7</v>
      </c>
      <c r="B155" s="243">
        <v>1</v>
      </c>
      <c r="C155" s="243">
        <v>4</v>
      </c>
      <c r="D155" s="262">
        <v>562032</v>
      </c>
      <c r="E155" s="251" t="s">
        <v>112</v>
      </c>
      <c r="F155" s="263">
        <v>918</v>
      </c>
      <c r="G155" s="263">
        <v>932</v>
      </c>
      <c r="H155" s="264">
        <v>531</v>
      </c>
      <c r="I155" s="263">
        <v>545</v>
      </c>
      <c r="J155" s="263">
        <v>387.00000000000006</v>
      </c>
      <c r="K155" s="264">
        <v>193</v>
      </c>
      <c r="L155" s="263">
        <v>194.00000000000006</v>
      </c>
    </row>
    <row r="156" spans="1:19" ht="12.75">
      <c r="A156" s="243">
        <v>7</v>
      </c>
      <c r="B156" s="243">
        <v>1</v>
      </c>
      <c r="C156" s="243">
        <v>4</v>
      </c>
      <c r="D156" s="262">
        <v>334032</v>
      </c>
      <c r="E156" s="251" t="s">
        <v>60</v>
      </c>
      <c r="F156" s="263">
        <v>214</v>
      </c>
      <c r="G156" s="263">
        <v>279</v>
      </c>
      <c r="H156" s="264">
        <v>125</v>
      </c>
      <c r="I156" s="263">
        <v>190</v>
      </c>
      <c r="J156" s="263">
        <v>89</v>
      </c>
      <c r="K156" s="264">
        <v>27</v>
      </c>
      <c r="L156" s="263">
        <v>62.000000000000007</v>
      </c>
    </row>
    <row r="157" spans="1:19" ht="12.75">
      <c r="A157" s="39"/>
      <c r="B157" s="39"/>
      <c r="C157" s="39"/>
      <c r="D157" s="40"/>
      <c r="E157" s="42" t="s">
        <v>214</v>
      </c>
      <c r="F157" s="97">
        <v>7228</v>
      </c>
      <c r="G157" s="97">
        <v>8986</v>
      </c>
      <c r="H157" s="97">
        <v>3791</v>
      </c>
      <c r="I157" s="97">
        <v>5549</v>
      </c>
      <c r="J157" s="97">
        <v>3437</v>
      </c>
      <c r="K157" s="97">
        <v>1731</v>
      </c>
      <c r="L157" s="97">
        <v>1706</v>
      </c>
      <c r="M157" s="254"/>
      <c r="N157" s="254"/>
      <c r="O157" s="254"/>
      <c r="P157" s="254"/>
      <c r="Q157" s="254"/>
      <c r="R157" s="254"/>
      <c r="S157" s="254"/>
    </row>
    <row r="158" spans="1:19" ht="12.75">
      <c r="A158" s="243">
        <v>8</v>
      </c>
      <c r="B158" s="243">
        <v>2</v>
      </c>
      <c r="C158" s="243">
        <v>4</v>
      </c>
      <c r="D158" s="262">
        <v>570004</v>
      </c>
      <c r="E158" s="251" t="s">
        <v>118</v>
      </c>
      <c r="F158" s="263">
        <v>526</v>
      </c>
      <c r="G158" s="263">
        <v>781</v>
      </c>
      <c r="H158" s="264">
        <v>283</v>
      </c>
      <c r="I158" s="263">
        <v>538</v>
      </c>
      <c r="J158" s="263">
        <v>243</v>
      </c>
      <c r="K158" s="264">
        <v>117</v>
      </c>
      <c r="L158" s="263">
        <v>126</v>
      </c>
    </row>
    <row r="159" spans="1:19" ht="12.75">
      <c r="A159" s="243">
        <v>8</v>
      </c>
      <c r="B159" s="243">
        <v>2</v>
      </c>
      <c r="C159" s="243">
        <v>4</v>
      </c>
      <c r="D159" s="262">
        <v>766008</v>
      </c>
      <c r="E159" s="251" t="s">
        <v>125</v>
      </c>
      <c r="F159" s="263">
        <v>347</v>
      </c>
      <c r="G159" s="263">
        <v>475</v>
      </c>
      <c r="H159" s="264">
        <v>199</v>
      </c>
      <c r="I159" s="263">
        <v>327</v>
      </c>
      <c r="J159" s="263">
        <v>148</v>
      </c>
      <c r="K159" s="264">
        <v>65</v>
      </c>
      <c r="L159" s="263">
        <v>83</v>
      </c>
    </row>
    <row r="160" spans="1:19" ht="12.75">
      <c r="A160" s="243">
        <v>8</v>
      </c>
      <c r="B160" s="243">
        <v>2</v>
      </c>
      <c r="C160" s="243">
        <v>4</v>
      </c>
      <c r="D160" s="262">
        <v>766020</v>
      </c>
      <c r="E160" s="251" t="s">
        <v>126</v>
      </c>
      <c r="F160" s="263">
        <v>666</v>
      </c>
      <c r="G160" s="263">
        <v>989</v>
      </c>
      <c r="H160" s="264">
        <v>359</v>
      </c>
      <c r="I160" s="263">
        <v>682</v>
      </c>
      <c r="J160" s="263">
        <v>307</v>
      </c>
      <c r="K160" s="264">
        <v>137</v>
      </c>
      <c r="L160" s="263">
        <v>170</v>
      </c>
    </row>
    <row r="161" spans="1:19" ht="12.75">
      <c r="A161" s="243">
        <v>8</v>
      </c>
      <c r="B161" s="243">
        <v>2</v>
      </c>
      <c r="C161" s="243">
        <v>4</v>
      </c>
      <c r="D161" s="262">
        <v>562012</v>
      </c>
      <c r="E161" s="251" t="s">
        <v>106</v>
      </c>
      <c r="F161" s="263">
        <v>428</v>
      </c>
      <c r="G161" s="263">
        <v>544</v>
      </c>
      <c r="H161" s="264">
        <v>216</v>
      </c>
      <c r="I161" s="263">
        <v>332</v>
      </c>
      <c r="J161" s="263">
        <v>212</v>
      </c>
      <c r="K161" s="264">
        <v>114</v>
      </c>
      <c r="L161" s="263">
        <v>98</v>
      </c>
    </row>
    <row r="162" spans="1:19" ht="12.75">
      <c r="A162" s="243">
        <v>8</v>
      </c>
      <c r="B162" s="243">
        <v>2</v>
      </c>
      <c r="C162" s="243">
        <v>4</v>
      </c>
      <c r="D162" s="262">
        <v>758012</v>
      </c>
      <c r="E162" s="251" t="s">
        <v>123</v>
      </c>
      <c r="F162" s="263">
        <v>710</v>
      </c>
      <c r="G162" s="263">
        <v>962</v>
      </c>
      <c r="H162" s="264">
        <v>409</v>
      </c>
      <c r="I162" s="263">
        <v>661</v>
      </c>
      <c r="J162" s="263">
        <v>301</v>
      </c>
      <c r="K162" s="264">
        <v>110</v>
      </c>
      <c r="L162" s="263">
        <v>191</v>
      </c>
    </row>
    <row r="163" spans="1:19" ht="12.75">
      <c r="A163" s="243">
        <v>8</v>
      </c>
      <c r="B163" s="243">
        <v>2</v>
      </c>
      <c r="C163" s="243">
        <v>4</v>
      </c>
      <c r="D163" s="262">
        <v>962024</v>
      </c>
      <c r="E163" s="251" t="s">
        <v>151</v>
      </c>
      <c r="F163" s="263">
        <v>359</v>
      </c>
      <c r="G163" s="263">
        <v>469</v>
      </c>
      <c r="H163" s="264">
        <v>132</v>
      </c>
      <c r="I163" s="263">
        <v>242</v>
      </c>
      <c r="J163" s="263">
        <v>227</v>
      </c>
      <c r="K163" s="264">
        <v>155</v>
      </c>
      <c r="L163" s="263">
        <v>72</v>
      </c>
    </row>
    <row r="164" spans="1:19" ht="12.75">
      <c r="A164" s="243">
        <v>8</v>
      </c>
      <c r="B164" s="243">
        <v>2</v>
      </c>
      <c r="C164" s="243">
        <v>4</v>
      </c>
      <c r="D164" s="262">
        <v>362032</v>
      </c>
      <c r="E164" s="251" t="s">
        <v>68</v>
      </c>
      <c r="F164" s="263">
        <v>652</v>
      </c>
      <c r="G164" s="263">
        <v>821</v>
      </c>
      <c r="H164" s="264">
        <v>417</v>
      </c>
      <c r="I164" s="263">
        <v>586</v>
      </c>
      <c r="J164" s="263">
        <v>235</v>
      </c>
      <c r="K164" s="264">
        <v>90</v>
      </c>
      <c r="L164" s="263">
        <v>145</v>
      </c>
    </row>
    <row r="165" spans="1:19" ht="12.75">
      <c r="A165" s="243">
        <v>8</v>
      </c>
      <c r="B165" s="243">
        <v>2</v>
      </c>
      <c r="C165" s="243">
        <v>4</v>
      </c>
      <c r="D165" s="262">
        <v>962032</v>
      </c>
      <c r="E165" s="251" t="s">
        <v>152</v>
      </c>
      <c r="F165" s="263">
        <v>493</v>
      </c>
      <c r="G165" s="263">
        <v>757</v>
      </c>
      <c r="H165" s="264">
        <v>257</v>
      </c>
      <c r="I165" s="263">
        <v>521</v>
      </c>
      <c r="J165" s="263">
        <v>236</v>
      </c>
      <c r="K165" s="264">
        <v>80</v>
      </c>
      <c r="L165" s="263">
        <v>156</v>
      </c>
    </row>
    <row r="166" spans="1:19" ht="12.75">
      <c r="A166" s="243">
        <v>8</v>
      </c>
      <c r="B166" s="243">
        <v>2</v>
      </c>
      <c r="C166" s="243">
        <v>4</v>
      </c>
      <c r="D166" s="262">
        <v>170024</v>
      </c>
      <c r="E166" s="251" t="s">
        <v>50</v>
      </c>
      <c r="F166" s="263">
        <v>1153</v>
      </c>
      <c r="G166" s="263">
        <v>1170</v>
      </c>
      <c r="H166" s="264">
        <v>739</v>
      </c>
      <c r="I166" s="263">
        <v>756</v>
      </c>
      <c r="J166" s="263">
        <v>414</v>
      </c>
      <c r="K166" s="264">
        <v>138</v>
      </c>
      <c r="L166" s="263">
        <v>276</v>
      </c>
    </row>
    <row r="167" spans="1:19" ht="12.75">
      <c r="A167" s="243">
        <v>8</v>
      </c>
      <c r="B167" s="243">
        <v>2</v>
      </c>
      <c r="C167" s="243">
        <v>4</v>
      </c>
      <c r="D167" s="262">
        <v>162024</v>
      </c>
      <c r="E167" s="251" t="s">
        <v>44</v>
      </c>
      <c r="F167" s="263">
        <v>1056</v>
      </c>
      <c r="G167" s="263">
        <v>1493</v>
      </c>
      <c r="H167" s="264">
        <v>610</v>
      </c>
      <c r="I167" s="263">
        <v>1047</v>
      </c>
      <c r="J167" s="263">
        <v>445.99999999999994</v>
      </c>
      <c r="K167" s="264">
        <v>188</v>
      </c>
      <c r="L167" s="263">
        <v>257.99999999999994</v>
      </c>
    </row>
    <row r="168" spans="1:19" ht="12.75">
      <c r="A168" s="243">
        <v>8</v>
      </c>
      <c r="B168" s="243">
        <v>2</v>
      </c>
      <c r="C168" s="243">
        <v>4</v>
      </c>
      <c r="D168" s="262">
        <v>774032</v>
      </c>
      <c r="E168" s="251" t="s">
        <v>132</v>
      </c>
      <c r="F168" s="263">
        <v>1459</v>
      </c>
      <c r="G168" s="263">
        <v>1869</v>
      </c>
      <c r="H168" s="264">
        <v>822</v>
      </c>
      <c r="I168" s="263">
        <v>1232</v>
      </c>
      <c r="J168" s="263">
        <v>637</v>
      </c>
      <c r="K168" s="264">
        <v>268</v>
      </c>
      <c r="L168" s="263">
        <v>369</v>
      </c>
    </row>
    <row r="169" spans="1:19" ht="12.75">
      <c r="A169" s="243">
        <v>8</v>
      </c>
      <c r="B169" s="243">
        <v>2</v>
      </c>
      <c r="C169" s="243">
        <v>4</v>
      </c>
      <c r="D169" s="262">
        <v>970040</v>
      </c>
      <c r="E169" s="251" t="s">
        <v>156</v>
      </c>
      <c r="F169" s="263">
        <v>778</v>
      </c>
      <c r="G169" s="263">
        <v>1038</v>
      </c>
      <c r="H169" s="264">
        <v>402</v>
      </c>
      <c r="I169" s="263">
        <v>662</v>
      </c>
      <c r="J169" s="263">
        <v>376.00000000000006</v>
      </c>
      <c r="K169" s="264">
        <v>182</v>
      </c>
      <c r="L169" s="263">
        <v>194.00000000000006</v>
      </c>
    </row>
    <row r="170" spans="1:19" ht="12.75">
      <c r="A170" s="243">
        <v>8</v>
      </c>
      <c r="B170" s="243">
        <v>2</v>
      </c>
      <c r="C170" s="243">
        <v>4</v>
      </c>
      <c r="D170" s="262">
        <v>382068</v>
      </c>
      <c r="E170" s="251" t="s">
        <v>94</v>
      </c>
      <c r="F170" s="263">
        <v>741</v>
      </c>
      <c r="G170" s="263">
        <v>810</v>
      </c>
      <c r="H170" s="264">
        <v>436</v>
      </c>
      <c r="I170" s="263">
        <v>505</v>
      </c>
      <c r="J170" s="263">
        <v>305</v>
      </c>
      <c r="K170" s="264">
        <v>98</v>
      </c>
      <c r="L170" s="263">
        <v>207</v>
      </c>
    </row>
    <row r="171" spans="1:19" ht="12.75">
      <c r="A171" s="243">
        <v>8</v>
      </c>
      <c r="B171" s="243">
        <v>2</v>
      </c>
      <c r="C171" s="243">
        <v>4</v>
      </c>
      <c r="D171" s="262">
        <v>978036</v>
      </c>
      <c r="E171" s="251" t="s">
        <v>165</v>
      </c>
      <c r="F171" s="263">
        <v>448</v>
      </c>
      <c r="G171" s="263">
        <v>545</v>
      </c>
      <c r="H171" s="264">
        <v>183</v>
      </c>
      <c r="I171" s="263">
        <v>280</v>
      </c>
      <c r="J171" s="263">
        <v>265</v>
      </c>
      <c r="K171" s="264">
        <v>126</v>
      </c>
      <c r="L171" s="263">
        <v>139</v>
      </c>
    </row>
    <row r="172" spans="1:19" ht="12.75">
      <c r="A172" s="243">
        <v>8</v>
      </c>
      <c r="B172" s="243">
        <v>2</v>
      </c>
      <c r="C172" s="243">
        <v>4</v>
      </c>
      <c r="D172" s="262">
        <v>166032</v>
      </c>
      <c r="E172" s="251" t="s">
        <v>46</v>
      </c>
      <c r="F172" s="263">
        <v>578</v>
      </c>
      <c r="G172" s="263">
        <v>583</v>
      </c>
      <c r="H172" s="264">
        <v>300</v>
      </c>
      <c r="I172" s="263">
        <v>305</v>
      </c>
      <c r="J172" s="263">
        <v>278</v>
      </c>
      <c r="K172" s="264">
        <v>126</v>
      </c>
      <c r="L172" s="263">
        <v>152</v>
      </c>
    </row>
    <row r="173" spans="1:19" ht="12.75">
      <c r="A173" s="243">
        <v>8</v>
      </c>
      <c r="B173" s="243">
        <v>2</v>
      </c>
      <c r="C173" s="243">
        <v>4</v>
      </c>
      <c r="D173" s="262">
        <v>170048</v>
      </c>
      <c r="E173" s="251" t="s">
        <v>53</v>
      </c>
      <c r="F173" s="263">
        <v>595</v>
      </c>
      <c r="G173" s="263">
        <v>595</v>
      </c>
      <c r="H173" s="264">
        <v>321</v>
      </c>
      <c r="I173" s="263">
        <v>321</v>
      </c>
      <c r="J173" s="263">
        <v>274</v>
      </c>
      <c r="K173" s="264">
        <v>124</v>
      </c>
      <c r="L173" s="263">
        <v>150</v>
      </c>
    </row>
    <row r="174" spans="1:19" ht="12.75">
      <c r="A174" s="243">
        <v>8</v>
      </c>
      <c r="B174" s="243">
        <v>2</v>
      </c>
      <c r="C174" s="243">
        <v>4</v>
      </c>
      <c r="D174" s="262">
        <v>954036</v>
      </c>
      <c r="E174" s="251" t="s">
        <v>145</v>
      </c>
      <c r="F174" s="263">
        <v>1003</v>
      </c>
      <c r="G174" s="263">
        <v>1304</v>
      </c>
      <c r="H174" s="264">
        <v>601</v>
      </c>
      <c r="I174" s="263">
        <v>902</v>
      </c>
      <c r="J174" s="263">
        <v>402</v>
      </c>
      <c r="K174" s="264">
        <v>201</v>
      </c>
      <c r="L174" s="263">
        <v>201.00000000000003</v>
      </c>
    </row>
    <row r="175" spans="1:19" ht="12.75">
      <c r="A175" s="39"/>
      <c r="B175" s="39"/>
      <c r="C175" s="39"/>
      <c r="D175" s="40"/>
      <c r="E175" s="42" t="s">
        <v>215</v>
      </c>
      <c r="F175" s="97">
        <v>11992</v>
      </c>
      <c r="G175" s="97">
        <v>15205</v>
      </c>
      <c r="H175" s="97">
        <v>6686</v>
      </c>
      <c r="I175" s="97">
        <v>9899</v>
      </c>
      <c r="J175" s="97">
        <v>5306</v>
      </c>
      <c r="K175" s="97">
        <v>2319</v>
      </c>
      <c r="L175" s="97">
        <v>2987</v>
      </c>
      <c r="M175" s="254"/>
      <c r="N175" s="254"/>
      <c r="O175" s="254"/>
      <c r="P175" s="254"/>
      <c r="Q175" s="254"/>
      <c r="R175" s="254"/>
      <c r="S175" s="254"/>
    </row>
    <row r="176" spans="1:19" ht="12.75">
      <c r="A176" s="243">
        <v>9</v>
      </c>
      <c r="B176" s="243">
        <v>3</v>
      </c>
      <c r="C176" s="243">
        <v>4</v>
      </c>
      <c r="D176" s="262">
        <v>958004</v>
      </c>
      <c r="E176" s="251" t="s">
        <v>146</v>
      </c>
      <c r="F176" s="263">
        <v>485</v>
      </c>
      <c r="G176" s="263">
        <v>602</v>
      </c>
      <c r="H176" s="264">
        <v>221</v>
      </c>
      <c r="I176" s="263">
        <v>338</v>
      </c>
      <c r="J176" s="263">
        <v>264</v>
      </c>
      <c r="K176" s="264">
        <v>103</v>
      </c>
      <c r="L176" s="263">
        <v>161</v>
      </c>
    </row>
    <row r="177" spans="1:12" ht="12.75">
      <c r="A177" s="243">
        <v>9</v>
      </c>
      <c r="B177" s="243">
        <v>3</v>
      </c>
      <c r="C177" s="243">
        <v>4</v>
      </c>
      <c r="D177" s="262">
        <v>378004</v>
      </c>
      <c r="E177" s="251" t="s">
        <v>79</v>
      </c>
      <c r="F177" s="263">
        <v>552</v>
      </c>
      <c r="G177" s="263">
        <v>783</v>
      </c>
      <c r="H177" s="264">
        <v>295</v>
      </c>
      <c r="I177" s="263">
        <v>526</v>
      </c>
      <c r="J177" s="263">
        <v>257.00000000000006</v>
      </c>
      <c r="K177" s="264">
        <v>92</v>
      </c>
      <c r="L177" s="263">
        <v>165.00000000000006</v>
      </c>
    </row>
    <row r="178" spans="1:12" ht="12.75">
      <c r="A178" s="243">
        <v>9</v>
      </c>
      <c r="B178" s="243">
        <v>3</v>
      </c>
      <c r="C178" s="243">
        <v>4</v>
      </c>
      <c r="D178" s="262">
        <v>554008</v>
      </c>
      <c r="E178" s="251" t="s">
        <v>99</v>
      </c>
      <c r="F178" s="263">
        <v>596</v>
      </c>
      <c r="G178" s="263">
        <v>745</v>
      </c>
      <c r="H178" s="264">
        <v>359</v>
      </c>
      <c r="I178" s="263">
        <v>508</v>
      </c>
      <c r="J178" s="263">
        <v>237</v>
      </c>
      <c r="K178" s="264">
        <v>154</v>
      </c>
      <c r="L178" s="263">
        <v>83</v>
      </c>
    </row>
    <row r="179" spans="1:12" ht="12.75">
      <c r="A179" s="243">
        <v>9</v>
      </c>
      <c r="B179" s="243">
        <v>3</v>
      </c>
      <c r="C179" s="243">
        <v>4</v>
      </c>
      <c r="D179" s="262">
        <v>170008</v>
      </c>
      <c r="E179" s="251" t="s">
        <v>48</v>
      </c>
      <c r="F179" s="263">
        <v>843</v>
      </c>
      <c r="G179" s="263">
        <v>847</v>
      </c>
      <c r="H179" s="264">
        <v>491</v>
      </c>
      <c r="I179" s="263">
        <v>495</v>
      </c>
      <c r="J179" s="263">
        <v>352</v>
      </c>
      <c r="K179" s="264">
        <v>147</v>
      </c>
      <c r="L179" s="263">
        <v>205</v>
      </c>
    </row>
    <row r="180" spans="1:12" ht="12.75">
      <c r="A180" s="243">
        <v>9</v>
      </c>
      <c r="B180" s="243">
        <v>3</v>
      </c>
      <c r="C180" s="243">
        <v>4</v>
      </c>
      <c r="D180" s="262">
        <v>162004</v>
      </c>
      <c r="E180" s="251" t="s">
        <v>40</v>
      </c>
      <c r="F180" s="263">
        <v>334</v>
      </c>
      <c r="G180" s="263">
        <v>423</v>
      </c>
      <c r="H180" s="264">
        <v>194</v>
      </c>
      <c r="I180" s="263">
        <v>283</v>
      </c>
      <c r="J180" s="263">
        <v>140</v>
      </c>
      <c r="K180" s="264">
        <v>84</v>
      </c>
      <c r="L180" s="263">
        <v>55.999999999999993</v>
      </c>
    </row>
    <row r="181" spans="1:12" ht="12.75">
      <c r="A181" s="243">
        <v>9</v>
      </c>
      <c r="B181" s="243">
        <v>3</v>
      </c>
      <c r="C181" s="243">
        <v>4</v>
      </c>
      <c r="D181" s="262">
        <v>362024</v>
      </c>
      <c r="E181" s="251" t="s">
        <v>66</v>
      </c>
      <c r="F181" s="263">
        <v>542</v>
      </c>
      <c r="G181" s="263">
        <v>748</v>
      </c>
      <c r="H181" s="264">
        <v>383</v>
      </c>
      <c r="I181" s="263">
        <v>589</v>
      </c>
      <c r="J181" s="263">
        <v>159</v>
      </c>
      <c r="K181" s="264">
        <v>62</v>
      </c>
      <c r="L181" s="263">
        <v>97</v>
      </c>
    </row>
    <row r="182" spans="1:12" ht="12.75">
      <c r="A182" s="243">
        <v>9</v>
      </c>
      <c r="B182" s="243">
        <v>3</v>
      </c>
      <c r="C182" s="243">
        <v>4</v>
      </c>
      <c r="D182" s="262">
        <v>162008</v>
      </c>
      <c r="E182" s="251" t="s">
        <v>41</v>
      </c>
      <c r="F182" s="263">
        <v>371</v>
      </c>
      <c r="G182" s="263">
        <v>528</v>
      </c>
      <c r="H182" s="264">
        <v>215</v>
      </c>
      <c r="I182" s="263">
        <v>372</v>
      </c>
      <c r="J182" s="263">
        <v>156</v>
      </c>
      <c r="K182" s="264">
        <v>77</v>
      </c>
      <c r="L182" s="263">
        <v>78.999999999999986</v>
      </c>
    </row>
    <row r="183" spans="1:12" ht="12.75">
      <c r="A183" s="243">
        <v>9</v>
      </c>
      <c r="B183" s="243">
        <v>3</v>
      </c>
      <c r="C183" s="243">
        <v>4</v>
      </c>
      <c r="D183" s="262">
        <v>754008</v>
      </c>
      <c r="E183" s="251" t="s">
        <v>121</v>
      </c>
      <c r="F183" s="263">
        <v>595</v>
      </c>
      <c r="G183" s="263">
        <v>786</v>
      </c>
      <c r="H183" s="264">
        <v>355</v>
      </c>
      <c r="I183" s="263">
        <v>546</v>
      </c>
      <c r="J183" s="263">
        <v>240</v>
      </c>
      <c r="K183" s="264">
        <v>92</v>
      </c>
      <c r="L183" s="263">
        <v>148</v>
      </c>
    </row>
    <row r="184" spans="1:12" ht="12.75">
      <c r="A184" s="243">
        <v>9</v>
      </c>
      <c r="B184" s="243">
        <v>3</v>
      </c>
      <c r="C184" s="243">
        <v>4</v>
      </c>
      <c r="D184" s="262">
        <v>954016</v>
      </c>
      <c r="E184" s="251" t="s">
        <v>140</v>
      </c>
      <c r="F184" s="263">
        <v>414</v>
      </c>
      <c r="G184" s="263">
        <v>615</v>
      </c>
      <c r="H184" s="264">
        <v>231</v>
      </c>
      <c r="I184" s="263">
        <v>432</v>
      </c>
      <c r="J184" s="263">
        <v>183</v>
      </c>
      <c r="K184" s="264">
        <v>83</v>
      </c>
      <c r="L184" s="263">
        <v>100.00000000000001</v>
      </c>
    </row>
    <row r="185" spans="1:12" ht="12.75">
      <c r="A185" s="243">
        <v>9</v>
      </c>
      <c r="B185" s="243">
        <v>3</v>
      </c>
      <c r="C185" s="243">
        <v>4</v>
      </c>
      <c r="D185" s="262">
        <v>158016</v>
      </c>
      <c r="E185" s="251" t="s">
        <v>33</v>
      </c>
      <c r="F185" s="263">
        <v>246</v>
      </c>
      <c r="G185" s="263">
        <v>265</v>
      </c>
      <c r="H185" s="264">
        <v>124</v>
      </c>
      <c r="I185" s="263">
        <v>143</v>
      </c>
      <c r="J185" s="263">
        <v>122</v>
      </c>
      <c r="K185" s="264">
        <v>61</v>
      </c>
      <c r="L185" s="263">
        <v>60.999999999999993</v>
      </c>
    </row>
    <row r="186" spans="1:12" ht="12.75">
      <c r="A186" s="243">
        <v>9</v>
      </c>
      <c r="B186" s="243">
        <v>3</v>
      </c>
      <c r="C186" s="243">
        <v>4</v>
      </c>
      <c r="D186" s="262">
        <v>362028</v>
      </c>
      <c r="E186" s="251" t="s">
        <v>67</v>
      </c>
      <c r="F186" s="263">
        <v>366</v>
      </c>
      <c r="G186" s="263">
        <v>469</v>
      </c>
      <c r="H186" s="264">
        <v>244</v>
      </c>
      <c r="I186" s="263">
        <v>347</v>
      </c>
      <c r="J186" s="263">
        <v>122</v>
      </c>
      <c r="K186" s="264">
        <v>57</v>
      </c>
      <c r="L186" s="263">
        <v>65</v>
      </c>
    </row>
    <row r="187" spans="1:12" ht="12.75">
      <c r="A187" s="243">
        <v>9</v>
      </c>
      <c r="B187" s="243">
        <v>3</v>
      </c>
      <c r="C187" s="243">
        <v>4</v>
      </c>
      <c r="D187" s="262">
        <v>974028</v>
      </c>
      <c r="E187" s="251" t="s">
        <v>157</v>
      </c>
      <c r="F187" s="263">
        <v>449</v>
      </c>
      <c r="G187" s="263">
        <v>614</v>
      </c>
      <c r="H187" s="264">
        <v>295</v>
      </c>
      <c r="I187" s="263">
        <v>460</v>
      </c>
      <c r="J187" s="263">
        <v>154</v>
      </c>
      <c r="K187" s="264">
        <v>78</v>
      </c>
      <c r="L187" s="263">
        <v>76</v>
      </c>
    </row>
    <row r="188" spans="1:12" ht="12.75">
      <c r="A188" s="243">
        <v>9</v>
      </c>
      <c r="B188" s="243">
        <v>3</v>
      </c>
      <c r="C188" s="243">
        <v>4</v>
      </c>
      <c r="D188" s="262">
        <v>962040</v>
      </c>
      <c r="E188" s="251" t="s">
        <v>153</v>
      </c>
      <c r="F188" s="263">
        <v>407</v>
      </c>
      <c r="G188" s="263">
        <v>543</v>
      </c>
      <c r="H188" s="264">
        <v>239</v>
      </c>
      <c r="I188" s="263">
        <v>375</v>
      </c>
      <c r="J188" s="263">
        <v>168</v>
      </c>
      <c r="K188" s="264">
        <v>90</v>
      </c>
      <c r="L188" s="263">
        <v>78</v>
      </c>
    </row>
    <row r="189" spans="1:12" ht="12.75">
      <c r="A189" s="243">
        <v>9</v>
      </c>
      <c r="B189" s="243">
        <v>3</v>
      </c>
      <c r="C189" s="243">
        <v>4</v>
      </c>
      <c r="D189" s="262">
        <v>158028</v>
      </c>
      <c r="E189" s="251" t="s">
        <v>37</v>
      </c>
      <c r="F189" s="263">
        <v>418</v>
      </c>
      <c r="G189" s="263">
        <v>427</v>
      </c>
      <c r="H189" s="264">
        <v>251</v>
      </c>
      <c r="I189" s="263">
        <v>260</v>
      </c>
      <c r="J189" s="263">
        <v>167</v>
      </c>
      <c r="K189" s="264">
        <v>55</v>
      </c>
      <c r="L189" s="263">
        <v>112</v>
      </c>
    </row>
    <row r="190" spans="1:12" ht="12.75">
      <c r="A190" s="243">
        <v>9</v>
      </c>
      <c r="B190" s="243">
        <v>3</v>
      </c>
      <c r="C190" s="243">
        <v>4</v>
      </c>
      <c r="D190" s="262">
        <v>566076</v>
      </c>
      <c r="E190" s="251" t="s">
        <v>117</v>
      </c>
      <c r="F190" s="263">
        <v>503</v>
      </c>
      <c r="G190" s="263">
        <v>636</v>
      </c>
      <c r="H190" s="264">
        <v>229</v>
      </c>
      <c r="I190" s="263">
        <v>362</v>
      </c>
      <c r="J190" s="263">
        <v>274</v>
      </c>
      <c r="K190" s="264">
        <v>146</v>
      </c>
      <c r="L190" s="263">
        <v>128.00000000000003</v>
      </c>
    </row>
    <row r="191" spans="1:12" ht="12.75">
      <c r="A191" s="243">
        <v>9</v>
      </c>
      <c r="B191" s="243">
        <v>3</v>
      </c>
      <c r="C191" s="243">
        <v>4</v>
      </c>
      <c r="D191" s="262">
        <v>382056</v>
      </c>
      <c r="E191" s="251" t="s">
        <v>92</v>
      </c>
      <c r="F191" s="263">
        <v>392</v>
      </c>
      <c r="G191" s="263">
        <v>530</v>
      </c>
      <c r="H191" s="264">
        <v>230</v>
      </c>
      <c r="I191" s="263">
        <v>368</v>
      </c>
      <c r="J191" s="263">
        <v>162</v>
      </c>
      <c r="K191" s="264">
        <v>74</v>
      </c>
      <c r="L191" s="263">
        <v>88</v>
      </c>
    </row>
    <row r="192" spans="1:12" ht="12.75">
      <c r="A192" s="243">
        <v>9</v>
      </c>
      <c r="B192" s="243">
        <v>3</v>
      </c>
      <c r="C192" s="243">
        <v>4</v>
      </c>
      <c r="D192" s="262">
        <v>158032</v>
      </c>
      <c r="E192" s="251" t="s">
        <v>38</v>
      </c>
      <c r="F192" s="263">
        <v>512</v>
      </c>
      <c r="G192" s="263">
        <v>644</v>
      </c>
      <c r="H192" s="264">
        <v>277</v>
      </c>
      <c r="I192" s="263">
        <v>409</v>
      </c>
      <c r="J192" s="263">
        <v>235</v>
      </c>
      <c r="K192" s="264">
        <v>108</v>
      </c>
      <c r="L192" s="263">
        <v>127</v>
      </c>
    </row>
    <row r="193" spans="1:20" ht="12.75">
      <c r="A193" s="39"/>
      <c r="B193" s="43"/>
      <c r="C193" s="43"/>
      <c r="D193" s="44"/>
      <c r="E193" s="42" t="s">
        <v>218</v>
      </c>
      <c r="F193" s="97">
        <v>8025</v>
      </c>
      <c r="G193" s="97">
        <v>10205</v>
      </c>
      <c r="H193" s="97">
        <v>4633</v>
      </c>
      <c r="I193" s="97">
        <v>6813</v>
      </c>
      <c r="J193" s="97">
        <v>3392</v>
      </c>
      <c r="K193" s="97">
        <v>1563</v>
      </c>
      <c r="L193" s="97">
        <v>1829</v>
      </c>
      <c r="N193" s="254"/>
      <c r="O193" s="254"/>
      <c r="P193" s="254"/>
      <c r="Q193" s="254"/>
      <c r="R193" s="254"/>
      <c r="S193" s="254"/>
      <c r="T193" s="254"/>
    </row>
    <row r="194" spans="1:20" ht="12.75">
      <c r="A194" s="243">
        <v>10</v>
      </c>
      <c r="B194" s="243">
        <v>4</v>
      </c>
      <c r="C194" s="243">
        <v>4</v>
      </c>
      <c r="D194" s="262">
        <v>566028</v>
      </c>
      <c r="E194" s="251" t="s">
        <v>116</v>
      </c>
      <c r="F194" s="263">
        <v>444</v>
      </c>
      <c r="G194" s="263">
        <v>562</v>
      </c>
      <c r="H194" s="264">
        <v>221</v>
      </c>
      <c r="I194" s="263">
        <v>339</v>
      </c>
      <c r="J194" s="263">
        <v>223.00000000000003</v>
      </c>
      <c r="K194" s="264">
        <v>112</v>
      </c>
      <c r="L194" s="263">
        <v>111.00000000000003</v>
      </c>
    </row>
    <row r="195" spans="1:20" ht="12.75">
      <c r="A195" s="243">
        <v>10</v>
      </c>
      <c r="B195" s="243">
        <v>4</v>
      </c>
      <c r="C195" s="243">
        <v>4</v>
      </c>
      <c r="D195" s="262">
        <v>158020</v>
      </c>
      <c r="E195" s="251" t="s">
        <v>34</v>
      </c>
      <c r="F195" s="263">
        <v>328</v>
      </c>
      <c r="G195" s="263">
        <v>369</v>
      </c>
      <c r="H195" s="264">
        <v>173</v>
      </c>
      <c r="I195" s="263">
        <v>214</v>
      </c>
      <c r="J195" s="263">
        <v>155</v>
      </c>
      <c r="K195" s="264">
        <v>76</v>
      </c>
      <c r="L195" s="263">
        <v>79</v>
      </c>
    </row>
    <row r="196" spans="1:20" ht="12.75">
      <c r="A196" s="243">
        <v>10</v>
      </c>
      <c r="B196" s="243">
        <v>4</v>
      </c>
      <c r="C196" s="243">
        <v>4</v>
      </c>
      <c r="D196" s="262">
        <v>162022</v>
      </c>
      <c r="E196" s="251" t="s">
        <v>43</v>
      </c>
      <c r="F196" s="263">
        <v>256</v>
      </c>
      <c r="G196" s="263">
        <v>381</v>
      </c>
      <c r="H196" s="264">
        <v>190</v>
      </c>
      <c r="I196" s="263">
        <v>315</v>
      </c>
      <c r="J196" s="263">
        <v>66</v>
      </c>
      <c r="K196" s="264">
        <v>24</v>
      </c>
      <c r="L196" s="263">
        <v>42</v>
      </c>
    </row>
    <row r="197" spans="1:20" ht="12.75">
      <c r="A197" s="243">
        <v>10</v>
      </c>
      <c r="B197" s="243">
        <v>4</v>
      </c>
      <c r="C197" s="243">
        <v>4</v>
      </c>
      <c r="D197" s="262">
        <v>362036</v>
      </c>
      <c r="E197" s="251" t="s">
        <v>69</v>
      </c>
      <c r="F197" s="263">
        <v>343</v>
      </c>
      <c r="G197" s="263">
        <v>434</v>
      </c>
      <c r="H197" s="264">
        <v>234</v>
      </c>
      <c r="I197" s="263">
        <v>325</v>
      </c>
      <c r="J197" s="263">
        <v>109</v>
      </c>
      <c r="K197" s="264">
        <v>52</v>
      </c>
      <c r="L197" s="263">
        <v>57.000000000000007</v>
      </c>
    </row>
    <row r="198" spans="1:20" ht="12.75">
      <c r="A198" s="243">
        <v>10</v>
      </c>
      <c r="B198" s="243">
        <v>4</v>
      </c>
      <c r="C198" s="243">
        <v>4</v>
      </c>
      <c r="D198" s="262">
        <v>166036</v>
      </c>
      <c r="E198" s="251" t="s">
        <v>47</v>
      </c>
      <c r="F198" s="263">
        <v>284</v>
      </c>
      <c r="G198" s="263">
        <v>285</v>
      </c>
      <c r="H198" s="264">
        <v>187</v>
      </c>
      <c r="I198" s="263">
        <v>188</v>
      </c>
      <c r="J198" s="263">
        <v>97</v>
      </c>
      <c r="K198" s="264">
        <v>45</v>
      </c>
      <c r="L198" s="263">
        <v>51.999999999999993</v>
      </c>
    </row>
    <row r="199" spans="1:20" s="152" customFormat="1" ht="12.75">
      <c r="A199" s="39"/>
      <c r="B199" s="43"/>
      <c r="C199" s="43"/>
      <c r="D199" s="44"/>
      <c r="E199" s="42" t="s">
        <v>288</v>
      </c>
      <c r="F199" s="97">
        <v>1655</v>
      </c>
      <c r="G199" s="97">
        <v>2031</v>
      </c>
      <c r="H199" s="97">
        <v>1005</v>
      </c>
      <c r="I199" s="97">
        <v>1381</v>
      </c>
      <c r="J199" s="97">
        <v>650</v>
      </c>
      <c r="K199" s="97">
        <v>309</v>
      </c>
      <c r="L199" s="97">
        <v>341.00000000000006</v>
      </c>
      <c r="M199" s="151"/>
      <c r="N199" s="151"/>
      <c r="O199" s="151"/>
      <c r="P199" s="151"/>
      <c r="Q199" s="151"/>
      <c r="R199" s="151"/>
      <c r="S199" s="151"/>
    </row>
    <row r="200" spans="1:20" ht="12.75">
      <c r="E200" s="203" t="s">
        <v>179</v>
      </c>
      <c r="F200" s="205">
        <v>132947</v>
      </c>
      <c r="G200" s="205">
        <v>174955</v>
      </c>
      <c r="H200" s="205">
        <v>73785</v>
      </c>
      <c r="I200" s="205">
        <v>115793</v>
      </c>
      <c r="J200" s="205">
        <v>59162</v>
      </c>
      <c r="K200" s="205">
        <v>26449</v>
      </c>
      <c r="L200" s="205">
        <v>32713</v>
      </c>
    </row>
    <row r="201" spans="1:20" ht="12.75">
      <c r="E201" s="207" t="s">
        <v>200</v>
      </c>
      <c r="F201" s="205">
        <v>73800</v>
      </c>
      <c r="G201" s="205">
        <v>96495</v>
      </c>
      <c r="H201" s="205">
        <v>41997</v>
      </c>
      <c r="I201" s="205">
        <v>64692</v>
      </c>
      <c r="J201" s="205">
        <v>31803</v>
      </c>
      <c r="K201" s="205">
        <v>13441</v>
      </c>
      <c r="L201" s="205">
        <v>18362</v>
      </c>
    </row>
    <row r="202" spans="1:20" ht="12.75">
      <c r="E202" s="207" t="s">
        <v>201</v>
      </c>
      <c r="F202" s="205">
        <v>59147</v>
      </c>
      <c r="G202" s="205">
        <v>78460</v>
      </c>
      <c r="H202" s="205">
        <v>31788</v>
      </c>
      <c r="I202" s="205">
        <v>51101</v>
      </c>
      <c r="J202" s="205">
        <v>27359</v>
      </c>
      <c r="K202" s="205">
        <v>13008</v>
      </c>
      <c r="L202" s="205">
        <v>14351</v>
      </c>
    </row>
    <row r="203" spans="1:20" s="152" customFormat="1" ht="12.75">
      <c r="A203" s="150" t="s">
        <v>394</v>
      </c>
      <c r="B203" s="150"/>
      <c r="C203" s="150"/>
      <c r="D203" s="150"/>
      <c r="E203" s="150"/>
      <c r="F203" s="150"/>
      <c r="G203" s="150"/>
      <c r="H203" s="150"/>
      <c r="I203" s="150"/>
      <c r="J203" s="150"/>
      <c r="K203" s="150"/>
      <c r="L203" s="150"/>
      <c r="M203" s="150"/>
      <c r="N203" s="150"/>
      <c r="O203" s="150"/>
      <c r="P203" s="150"/>
      <c r="Q203" s="150"/>
      <c r="R203" s="150"/>
      <c r="S203" s="151"/>
    </row>
    <row r="204" spans="1:20" s="152" customFormat="1" ht="12.75">
      <c r="A204" s="150" t="s">
        <v>377</v>
      </c>
      <c r="E204" s="252"/>
      <c r="F204" s="250"/>
      <c r="G204" s="250"/>
      <c r="H204" s="250"/>
      <c r="I204" s="250"/>
      <c r="J204" s="250"/>
      <c r="K204" s="250"/>
      <c r="L204" s="250"/>
      <c r="M204" s="151"/>
      <c r="N204" s="151"/>
      <c r="O204" s="151"/>
      <c r="P204" s="151"/>
      <c r="Q204" s="151"/>
      <c r="R204" s="151"/>
      <c r="S204" s="151"/>
    </row>
    <row r="205" spans="1:20" s="152" customFormat="1" ht="12.75">
      <c r="A205" s="235" t="s">
        <v>366</v>
      </c>
    </row>
    <row r="206" spans="1:20">
      <c r="F206" s="254"/>
      <c r="G206" s="254"/>
      <c r="H206" s="254"/>
      <c r="I206" s="254"/>
      <c r="J206" s="254"/>
      <c r="K206" s="254"/>
      <c r="L206" s="254"/>
    </row>
    <row r="207" spans="1:20">
      <c r="F207" s="254"/>
      <c r="G207" s="254"/>
      <c r="H207" s="254"/>
      <c r="I207" s="254"/>
      <c r="J207" s="254"/>
      <c r="K207" s="254"/>
      <c r="L207" s="254"/>
    </row>
    <row r="208" spans="1:20" ht="12.75">
      <c r="F208" s="267"/>
      <c r="G208" s="267"/>
      <c r="H208" s="267"/>
      <c r="I208" s="267"/>
      <c r="J208" s="267"/>
      <c r="K208" s="267"/>
      <c r="L208" s="267"/>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15"/>
  <sheetViews>
    <sheetView zoomScale="80" zoomScaleNormal="80" workbookViewId="0">
      <pane ySplit="3" topLeftCell="A4" activePane="bottomLeft" state="frozen"/>
      <selection activeCell="I468" sqref="I468"/>
      <selection pane="bottomLeft" activeCell="A80" sqref="A80:XFD80"/>
    </sheetView>
  </sheetViews>
  <sheetFormatPr baseColWidth="10" defaultColWidth="11.42578125" defaultRowHeight="11.25"/>
  <cols>
    <col min="1" max="3" width="11.42578125" style="1"/>
    <col min="4" max="4" width="9.42578125" style="2" customWidth="1"/>
    <col min="5" max="5" width="40.5703125" style="1" customWidth="1"/>
    <col min="6" max="6" width="11.42578125" style="236"/>
    <col min="7" max="10" width="11.42578125" style="1"/>
    <col min="11" max="12" width="11.42578125" style="1" customWidth="1"/>
    <col min="13" max="16384" width="11.42578125" style="1"/>
  </cols>
  <sheetData>
    <row r="1" spans="1:14" ht="18.75" customHeight="1">
      <c r="A1" s="18" t="s">
        <v>387</v>
      </c>
      <c r="E1" s="13"/>
    </row>
    <row r="2" spans="1:14" ht="12.75" customHeight="1">
      <c r="A2" s="4"/>
      <c r="E2" s="13"/>
    </row>
    <row r="3" spans="1:14" s="12" customFormat="1" ht="115.5" customHeight="1">
      <c r="A3" s="121" t="s">
        <v>289</v>
      </c>
      <c r="B3" s="121" t="s">
        <v>302</v>
      </c>
      <c r="C3" s="121" t="s">
        <v>287</v>
      </c>
      <c r="D3" s="120" t="s">
        <v>6</v>
      </c>
      <c r="E3" s="120" t="s">
        <v>0</v>
      </c>
      <c r="F3" s="268" t="s">
        <v>13</v>
      </c>
      <c r="G3" s="125" t="s">
        <v>14</v>
      </c>
      <c r="H3" s="122" t="s">
        <v>205</v>
      </c>
      <c r="I3" s="126" t="s">
        <v>206</v>
      </c>
      <c r="J3" s="124" t="s">
        <v>168</v>
      </c>
      <c r="K3" s="121" t="s">
        <v>244</v>
      </c>
      <c r="L3" s="121" t="s">
        <v>245</v>
      </c>
      <c r="N3" s="127"/>
    </row>
    <row r="4" spans="1:14" ht="12.75">
      <c r="A4" s="45">
        <v>1</v>
      </c>
      <c r="B4" s="45">
        <v>1</v>
      </c>
      <c r="C4" s="46">
        <v>1</v>
      </c>
      <c r="D4" s="38">
        <v>911000</v>
      </c>
      <c r="E4" s="22" t="s">
        <v>133</v>
      </c>
      <c r="F4" s="269">
        <v>409.56050534976896</v>
      </c>
      <c r="G4" s="269">
        <v>664.69152479928766</v>
      </c>
      <c r="H4" s="269">
        <v>222.58723116835273</v>
      </c>
      <c r="I4" s="269">
        <v>477.71825061787143</v>
      </c>
      <c r="J4" s="269">
        <v>186.97327418141626</v>
      </c>
      <c r="K4" s="269">
        <v>66.469152479928766</v>
      </c>
      <c r="L4" s="269">
        <v>120.50412170148751</v>
      </c>
    </row>
    <row r="5" spans="1:14" ht="12.75">
      <c r="A5" s="45">
        <v>1</v>
      </c>
      <c r="B5" s="45">
        <v>1</v>
      </c>
      <c r="C5" s="46">
        <v>1</v>
      </c>
      <c r="D5" s="38">
        <v>913000</v>
      </c>
      <c r="E5" s="22" t="s">
        <v>134</v>
      </c>
      <c r="F5" s="269">
        <v>368.88236455570149</v>
      </c>
      <c r="G5" s="47">
        <v>475.07447182947448</v>
      </c>
      <c r="H5" s="47">
        <v>177.95977233511036</v>
      </c>
      <c r="I5" s="47">
        <v>284.15187960888341</v>
      </c>
      <c r="J5" s="47">
        <v>190.92259222059116</v>
      </c>
      <c r="K5" s="47">
        <v>77.261840377037785</v>
      </c>
      <c r="L5" s="47">
        <v>113.66075184355336</v>
      </c>
    </row>
    <row r="6" spans="1:14" ht="12.75">
      <c r="A6" s="45">
        <v>1</v>
      </c>
      <c r="B6" s="45">
        <v>1</v>
      </c>
      <c r="C6" s="46">
        <v>1</v>
      </c>
      <c r="D6" s="38">
        <v>112000</v>
      </c>
      <c r="E6" s="22" t="s">
        <v>16</v>
      </c>
      <c r="F6" s="269">
        <v>680.50569689402221</v>
      </c>
      <c r="G6" s="47">
        <v>928.2815670360543</v>
      </c>
      <c r="H6" s="47">
        <v>375.66333697518343</v>
      </c>
      <c r="I6" s="47">
        <v>623.43920711721557</v>
      </c>
      <c r="J6" s="47">
        <v>304.84235991883872</v>
      </c>
      <c r="K6" s="47">
        <v>106.8167629155611</v>
      </c>
      <c r="L6" s="47">
        <v>198.02559700327762</v>
      </c>
    </row>
    <row r="7" spans="1:14" ht="12.75">
      <c r="A7" s="45">
        <v>1</v>
      </c>
      <c r="B7" s="45">
        <v>1</v>
      </c>
      <c r="C7" s="46">
        <v>1</v>
      </c>
      <c r="D7" s="38">
        <v>113000</v>
      </c>
      <c r="E7" s="22" t="s">
        <v>17</v>
      </c>
      <c r="F7" s="269">
        <v>446.667731005978</v>
      </c>
      <c r="G7" s="47">
        <v>635.85404360243376</v>
      </c>
      <c r="H7" s="47">
        <v>275.04301704716795</v>
      </c>
      <c r="I7" s="47">
        <v>464.22932964362377</v>
      </c>
      <c r="J7" s="47">
        <v>171.62471395881008</v>
      </c>
      <c r="K7" s="47">
        <v>72.197683288098915</v>
      </c>
      <c r="L7" s="47">
        <v>99.427030670711147</v>
      </c>
    </row>
    <row r="8" spans="1:14" ht="12.75">
      <c r="A8" s="45">
        <v>1</v>
      </c>
      <c r="B8" s="45">
        <v>1</v>
      </c>
      <c r="C8" s="46">
        <v>1</v>
      </c>
      <c r="D8" s="38">
        <v>513000</v>
      </c>
      <c r="E8" s="22" t="s">
        <v>96</v>
      </c>
      <c r="F8" s="269">
        <v>153.39547270306258</v>
      </c>
      <c r="G8" s="47">
        <v>192.98712827341322</v>
      </c>
      <c r="H8" s="47">
        <v>63.382157123834887</v>
      </c>
      <c r="I8" s="47">
        <v>102.97381269418553</v>
      </c>
      <c r="J8" s="47">
        <v>90.013315579227694</v>
      </c>
      <c r="K8" s="47">
        <v>54.682645361739901</v>
      </c>
      <c r="L8" s="47">
        <v>35.3306702174878</v>
      </c>
    </row>
    <row r="9" spans="1:14" ht="12.75">
      <c r="A9" s="45">
        <v>1</v>
      </c>
      <c r="B9" s="45">
        <v>1</v>
      </c>
      <c r="C9" s="46">
        <v>1</v>
      </c>
      <c r="D9" s="38">
        <v>914000</v>
      </c>
      <c r="E9" s="22" t="s">
        <v>135</v>
      </c>
      <c r="F9" s="269">
        <v>362.32064878353088</v>
      </c>
      <c r="G9" s="47">
        <v>366.31316281971306</v>
      </c>
      <c r="H9" s="47">
        <v>171.92763568309419</v>
      </c>
      <c r="I9" s="47">
        <v>175.92014971927634</v>
      </c>
      <c r="J9" s="47">
        <v>190.39301310043669</v>
      </c>
      <c r="K9" s="47">
        <v>82.345601996257017</v>
      </c>
      <c r="L9" s="47">
        <v>108.0474111041797</v>
      </c>
    </row>
    <row r="10" spans="1:14" ht="12.75">
      <c r="A10" s="45">
        <v>1</v>
      </c>
      <c r="B10" s="45">
        <v>1</v>
      </c>
      <c r="C10" s="46">
        <v>1</v>
      </c>
      <c r="D10" s="38">
        <v>915000</v>
      </c>
      <c r="E10" s="22" t="s">
        <v>136</v>
      </c>
      <c r="F10" s="269">
        <v>567.90584718849243</v>
      </c>
      <c r="G10" s="47">
        <v>817.69902057591196</v>
      </c>
      <c r="H10" s="47">
        <v>339.72939072883025</v>
      </c>
      <c r="I10" s="47">
        <v>589.5225641162499</v>
      </c>
      <c r="J10" s="47">
        <v>228.17645645966218</v>
      </c>
      <c r="K10" s="47">
        <v>106.48234634784234</v>
      </c>
      <c r="L10" s="47">
        <v>121.69411011181985</v>
      </c>
    </row>
    <row r="11" spans="1:14" ht="12.75">
      <c r="A11" s="45">
        <v>1</v>
      </c>
      <c r="B11" s="45">
        <v>1</v>
      </c>
      <c r="C11" s="46">
        <v>1</v>
      </c>
      <c r="D11" s="38">
        <v>916000</v>
      </c>
      <c r="E11" s="22" t="s">
        <v>137</v>
      </c>
      <c r="F11" s="269">
        <v>394.86356340288921</v>
      </c>
      <c r="G11" s="47">
        <v>638.20224719101122</v>
      </c>
      <c r="H11" s="47">
        <v>208.98876404494382</v>
      </c>
      <c r="I11" s="47">
        <v>452.32744783306578</v>
      </c>
      <c r="J11" s="47">
        <v>185.87479935794542</v>
      </c>
      <c r="K11" s="47">
        <v>92.776886035313012</v>
      </c>
      <c r="L11" s="47">
        <v>93.097913322632422</v>
      </c>
    </row>
    <row r="12" spans="1:14" ht="12.75">
      <c r="A12" s="45">
        <v>1</v>
      </c>
      <c r="B12" s="45">
        <v>1</v>
      </c>
      <c r="C12" s="46">
        <v>1</v>
      </c>
      <c r="D12" s="38">
        <v>114000</v>
      </c>
      <c r="E12" s="22" t="s">
        <v>18</v>
      </c>
      <c r="F12" s="269">
        <v>510.53394270426935</v>
      </c>
      <c r="G12" s="47">
        <v>606.17545424144464</v>
      </c>
      <c r="H12" s="47">
        <v>251.6999219707948</v>
      </c>
      <c r="I12" s="47">
        <v>347.34143350797012</v>
      </c>
      <c r="J12" s="47">
        <v>258.83402073347452</v>
      </c>
      <c r="K12" s="47">
        <v>116.59792665254709</v>
      </c>
      <c r="L12" s="47">
        <v>142.23609408092739</v>
      </c>
    </row>
    <row r="13" spans="1:14" ht="12.75">
      <c r="A13" s="45">
        <v>1</v>
      </c>
      <c r="B13" s="45">
        <v>1</v>
      </c>
      <c r="C13" s="46">
        <v>1</v>
      </c>
      <c r="D13" s="38">
        <v>116000</v>
      </c>
      <c r="E13" s="22" t="s">
        <v>19</v>
      </c>
      <c r="F13" s="269">
        <v>503.66160652986497</v>
      </c>
      <c r="G13" s="47">
        <v>743.76382637882375</v>
      </c>
      <c r="H13" s="47">
        <v>264.51293004805859</v>
      </c>
      <c r="I13" s="47">
        <v>504.61514989701732</v>
      </c>
      <c r="J13" s="47">
        <v>239.1486764818064</v>
      </c>
      <c r="K13" s="47">
        <v>95.735754062094742</v>
      </c>
      <c r="L13" s="47">
        <v>143.41292241971166</v>
      </c>
    </row>
    <row r="14" spans="1:14" ht="12.75">
      <c r="A14" s="45">
        <v>1</v>
      </c>
      <c r="B14" s="45">
        <v>1</v>
      </c>
      <c r="C14" s="46">
        <v>1</v>
      </c>
      <c r="D14" s="38">
        <v>117000</v>
      </c>
      <c r="E14" s="22" t="s">
        <v>20</v>
      </c>
      <c r="F14" s="269">
        <v>384.41621736878977</v>
      </c>
      <c r="G14" s="47">
        <v>529.40997288982305</v>
      </c>
      <c r="H14" s="47">
        <v>237.29020073715313</v>
      </c>
      <c r="I14" s="47">
        <v>382.28395625818638</v>
      </c>
      <c r="J14" s="47">
        <v>147.12601663163667</v>
      </c>
      <c r="K14" s="47">
        <v>42.340613481982395</v>
      </c>
      <c r="L14" s="47">
        <v>104.78540314965427</v>
      </c>
    </row>
    <row r="15" spans="1:14" ht="12.75">
      <c r="A15" s="45">
        <v>1</v>
      </c>
      <c r="B15" s="45">
        <v>1</v>
      </c>
      <c r="C15" s="46">
        <v>1</v>
      </c>
      <c r="D15" s="38">
        <v>119000</v>
      </c>
      <c r="E15" s="22" t="s">
        <v>21</v>
      </c>
      <c r="F15" s="269">
        <v>535.89182740107378</v>
      </c>
      <c r="G15" s="47">
        <v>867.96579836945716</v>
      </c>
      <c r="H15" s="47">
        <v>347.23603102008354</v>
      </c>
      <c r="I15" s="47">
        <v>679.31000198846698</v>
      </c>
      <c r="J15" s="47">
        <v>188.65579638099027</v>
      </c>
      <c r="K15" s="47">
        <v>75.313183535494133</v>
      </c>
      <c r="L15" s="47">
        <v>113.34261284549613</v>
      </c>
    </row>
    <row r="16" spans="1:14" ht="12.75">
      <c r="A16" s="45">
        <v>1</v>
      </c>
      <c r="B16" s="45">
        <v>1</v>
      </c>
      <c r="C16" s="46">
        <v>1</v>
      </c>
      <c r="D16" s="38">
        <v>124000</v>
      </c>
      <c r="E16" s="22" t="s">
        <v>24</v>
      </c>
      <c r="F16" s="269">
        <v>436.51657864648553</v>
      </c>
      <c r="G16" s="47">
        <v>451.89742472913372</v>
      </c>
      <c r="H16" s="47">
        <v>255.34926770839004</v>
      </c>
      <c r="I16" s="47">
        <v>270.73011379103826</v>
      </c>
      <c r="J16" s="47">
        <v>181.16731093809543</v>
      </c>
      <c r="K16" s="47">
        <v>44.236946697882075</v>
      </c>
      <c r="L16" s="47">
        <v>136.93036424021335</v>
      </c>
    </row>
    <row r="17" spans="1:12" ht="12.75">
      <c r="A17" s="39"/>
      <c r="B17" s="39"/>
      <c r="C17" s="39"/>
      <c r="D17" s="48"/>
      <c r="E17" s="36" t="s">
        <v>209</v>
      </c>
      <c r="F17" s="99">
        <v>449.36945300467033</v>
      </c>
      <c r="G17" s="99">
        <v>612.1785364558059</v>
      </c>
      <c r="H17" s="99">
        <v>248.38376178591065</v>
      </c>
      <c r="I17" s="99">
        <v>411.19284523704619</v>
      </c>
      <c r="J17" s="99">
        <v>200.98569121875965</v>
      </c>
      <c r="K17" s="99">
        <v>78.934728674281303</v>
      </c>
      <c r="L17" s="99">
        <v>122.05096254447835</v>
      </c>
    </row>
    <row r="18" spans="1:12" ht="12.75">
      <c r="A18" s="45">
        <v>2</v>
      </c>
      <c r="B18" s="45">
        <v>2</v>
      </c>
      <c r="C18" s="46">
        <v>1</v>
      </c>
      <c r="D18" s="38">
        <v>334002</v>
      </c>
      <c r="E18" s="22" t="s">
        <v>249</v>
      </c>
      <c r="F18" s="269">
        <v>469.75924838520257</v>
      </c>
      <c r="G18" s="47">
        <v>672.88662708510037</v>
      </c>
      <c r="H18" s="47">
        <v>280.98562449707487</v>
      </c>
      <c r="I18" s="47">
        <v>484.11300319697267</v>
      </c>
      <c r="J18" s="47">
        <v>188.77362388812776</v>
      </c>
      <c r="K18" s="47">
        <v>48.933255040125267</v>
      </c>
      <c r="L18" s="47">
        <v>139.8403688480025</v>
      </c>
    </row>
    <row r="19" spans="1:12" ht="12.75">
      <c r="A19" s="45">
        <v>2</v>
      </c>
      <c r="B19" s="45">
        <v>2</v>
      </c>
      <c r="C19" s="46">
        <v>1</v>
      </c>
      <c r="D19" s="38">
        <v>711000</v>
      </c>
      <c r="E19" s="22" t="s">
        <v>367</v>
      </c>
      <c r="F19" s="269">
        <v>383.85385804922464</v>
      </c>
      <c r="G19" s="47">
        <v>445.99887271833859</v>
      </c>
      <c r="H19" s="47">
        <v>210.136863555562</v>
      </c>
      <c r="I19" s="47">
        <v>272.28187822467589</v>
      </c>
      <c r="J19" s="47">
        <v>173.71699449366264</v>
      </c>
      <c r="K19" s="47">
        <v>68.504039425953493</v>
      </c>
      <c r="L19" s="47">
        <v>105.21295506770917</v>
      </c>
    </row>
    <row r="20" spans="1:12" ht="12.75">
      <c r="A20" s="45">
        <v>2</v>
      </c>
      <c r="B20" s="45">
        <v>2</v>
      </c>
      <c r="C20" s="46">
        <v>1</v>
      </c>
      <c r="D20" s="38">
        <v>314000</v>
      </c>
      <c r="E20" s="22" t="s">
        <v>54</v>
      </c>
      <c r="F20" s="269">
        <v>265.2736637824114</v>
      </c>
      <c r="G20" s="47">
        <v>324.51519705835148</v>
      </c>
      <c r="H20" s="47">
        <v>160.79844746326586</v>
      </c>
      <c r="I20" s="47">
        <v>220.03998073920593</v>
      </c>
      <c r="J20" s="47">
        <v>104.47521631914553</v>
      </c>
      <c r="K20" s="47">
        <v>28.015700465469187</v>
      </c>
      <c r="L20" s="47">
        <v>76.459515853676351</v>
      </c>
    </row>
    <row r="21" spans="1:12" ht="12.75">
      <c r="A21" s="45">
        <v>2</v>
      </c>
      <c r="B21" s="45">
        <v>2</v>
      </c>
      <c r="C21" s="46">
        <v>1</v>
      </c>
      <c r="D21" s="38">
        <v>512000</v>
      </c>
      <c r="E21" s="22" t="s">
        <v>95</v>
      </c>
      <c r="F21" s="269">
        <v>391.79440937781783</v>
      </c>
      <c r="G21" s="47">
        <v>394.49954914337241</v>
      </c>
      <c r="H21" s="47">
        <v>192.96663660955815</v>
      </c>
      <c r="I21" s="47">
        <v>195.6717763751127</v>
      </c>
      <c r="J21" s="47">
        <v>198.82777276825971</v>
      </c>
      <c r="K21" s="47">
        <v>90.171325518485119</v>
      </c>
      <c r="L21" s="47">
        <v>108.65644724977457</v>
      </c>
    </row>
    <row r="22" spans="1:12" ht="12.75">
      <c r="A22" s="45">
        <v>2</v>
      </c>
      <c r="B22" s="45">
        <v>2</v>
      </c>
      <c r="C22" s="46">
        <v>1</v>
      </c>
      <c r="D22" s="38">
        <v>111000</v>
      </c>
      <c r="E22" s="22" t="s">
        <v>15</v>
      </c>
      <c r="F22" s="269">
        <v>267.48474716486857</v>
      </c>
      <c r="G22" s="47">
        <v>430.61252628313395</v>
      </c>
      <c r="H22" s="47">
        <v>144.85884664437629</v>
      </c>
      <c r="I22" s="47">
        <v>307.98662576264178</v>
      </c>
      <c r="J22" s="47">
        <v>122.62590052049227</v>
      </c>
      <c r="K22" s="47">
        <v>33.607941815173554</v>
      </c>
      <c r="L22" s="47">
        <v>89.017958705318705</v>
      </c>
    </row>
    <row r="23" spans="1:12" ht="12.75">
      <c r="A23" s="45">
        <v>2</v>
      </c>
      <c r="B23" s="45">
        <v>2</v>
      </c>
      <c r="C23" s="46">
        <v>1</v>
      </c>
      <c r="D23" s="38">
        <v>315000</v>
      </c>
      <c r="E23" s="22" t="s">
        <v>55</v>
      </c>
      <c r="F23" s="269">
        <v>311.97136962324851</v>
      </c>
      <c r="G23" s="47">
        <v>449.20748222824125</v>
      </c>
      <c r="H23" s="47">
        <v>189.40245822292189</v>
      </c>
      <c r="I23" s="47">
        <v>326.63857082791458</v>
      </c>
      <c r="J23" s="47">
        <v>122.56891140032661</v>
      </c>
      <c r="K23" s="47">
        <v>42.681555505578423</v>
      </c>
      <c r="L23" s="47">
        <v>79.887355894748183</v>
      </c>
    </row>
    <row r="24" spans="1:12" ht="12.75">
      <c r="A24" s="45">
        <v>2</v>
      </c>
      <c r="B24" s="45">
        <v>2</v>
      </c>
      <c r="C24" s="46">
        <v>1</v>
      </c>
      <c r="D24" s="38">
        <v>316000</v>
      </c>
      <c r="E24" s="22" t="s">
        <v>56</v>
      </c>
      <c r="F24" s="269">
        <v>341.74978284961207</v>
      </c>
      <c r="G24" s="47">
        <v>349.23772725911283</v>
      </c>
      <c r="H24" s="47">
        <v>218.34845898104052</v>
      </c>
      <c r="I24" s="47">
        <v>225.83640339054125</v>
      </c>
      <c r="J24" s="47">
        <v>123.40132386857159</v>
      </c>
      <c r="K24" s="47">
        <v>38.63779315302363</v>
      </c>
      <c r="L24" s="47">
        <v>84.763530715547972</v>
      </c>
    </row>
    <row r="25" spans="1:12" ht="12.75">
      <c r="A25" s="45">
        <v>2</v>
      </c>
      <c r="B25" s="45">
        <v>3</v>
      </c>
      <c r="C25" s="46">
        <v>1</v>
      </c>
      <c r="D25" s="38">
        <v>515000</v>
      </c>
      <c r="E25" s="22" t="s">
        <v>97</v>
      </c>
      <c r="F25" s="269">
        <v>308.82549438802778</v>
      </c>
      <c r="G25" s="47">
        <v>458.64510956707642</v>
      </c>
      <c r="H25" s="47">
        <v>168.35916622127203</v>
      </c>
      <c r="I25" s="47">
        <v>318.1787814003207</v>
      </c>
      <c r="J25" s="47">
        <v>140.46632816675574</v>
      </c>
      <c r="K25" s="47">
        <v>62.466595403527528</v>
      </c>
      <c r="L25" s="47">
        <v>77.999732763228238</v>
      </c>
    </row>
    <row r="26" spans="1:12" ht="12.75">
      <c r="A26" s="45">
        <v>2</v>
      </c>
      <c r="B26" s="45">
        <v>2</v>
      </c>
      <c r="C26" s="46">
        <v>1</v>
      </c>
      <c r="D26" s="38">
        <v>120000</v>
      </c>
      <c r="E26" s="22" t="s">
        <v>22</v>
      </c>
      <c r="F26" s="269">
        <v>425.14518774659751</v>
      </c>
      <c r="G26" s="47">
        <v>690.6946845768498</v>
      </c>
      <c r="H26" s="47">
        <v>224.32061001019639</v>
      </c>
      <c r="I26" s="47">
        <v>489.87010684044867</v>
      </c>
      <c r="J26" s="47">
        <v>200.82457773640112</v>
      </c>
      <c r="K26" s="47">
        <v>71.374739548698855</v>
      </c>
      <c r="L26" s="47">
        <v>129.44983818770228</v>
      </c>
    </row>
    <row r="27" spans="1:12" ht="12.75">
      <c r="A27" s="45">
        <v>2</v>
      </c>
      <c r="B27" s="45">
        <v>2</v>
      </c>
      <c r="C27" s="46">
        <v>1</v>
      </c>
      <c r="D27" s="38">
        <v>122000</v>
      </c>
      <c r="E27" s="22" t="s">
        <v>23</v>
      </c>
      <c r="F27" s="269">
        <v>459.92770783996002</v>
      </c>
      <c r="G27" s="47">
        <v>636.29565000623199</v>
      </c>
      <c r="H27" s="47">
        <v>249.90651875856909</v>
      </c>
      <c r="I27" s="47">
        <v>426.27446092484109</v>
      </c>
      <c r="J27" s="47">
        <v>210.02118908139093</v>
      </c>
      <c r="K27" s="47">
        <v>87.560762806930072</v>
      </c>
      <c r="L27" s="47">
        <v>122.46042627446087</v>
      </c>
    </row>
    <row r="28" spans="1:12" ht="12.75">
      <c r="A28" s="39"/>
      <c r="B28" s="39"/>
      <c r="C28" s="39"/>
      <c r="D28" s="48"/>
      <c r="E28" s="36" t="s">
        <v>216</v>
      </c>
      <c r="F28" s="99">
        <v>332.35119228562064</v>
      </c>
      <c r="G28" s="99">
        <v>459.32764610892718</v>
      </c>
      <c r="H28" s="99">
        <v>190.93177851557809</v>
      </c>
      <c r="I28" s="99">
        <v>317.9082323388846</v>
      </c>
      <c r="J28" s="99">
        <v>141.41941377004258</v>
      </c>
      <c r="K28" s="99">
        <v>48.919224706655179</v>
      </c>
      <c r="L28" s="99">
        <v>92.500189063387424</v>
      </c>
    </row>
    <row r="29" spans="1:12" ht="12.75">
      <c r="A29" s="45">
        <v>3</v>
      </c>
      <c r="B29" s="45">
        <v>4</v>
      </c>
      <c r="C29" s="46">
        <v>2</v>
      </c>
      <c r="D29" s="38">
        <v>334000</v>
      </c>
      <c r="E29" s="41" t="s">
        <v>257</v>
      </c>
      <c r="F29" s="269">
        <v>444.54843238184367</v>
      </c>
      <c r="G29" s="47">
        <v>591.17142411480268</v>
      </c>
      <c r="H29" s="47">
        <v>242.55186398377788</v>
      </c>
      <c r="I29" s="47">
        <v>389.17485571673689</v>
      </c>
      <c r="J29" s="47">
        <v>201.99656839806582</v>
      </c>
      <c r="K29" s="47">
        <v>134.14443924504758</v>
      </c>
      <c r="L29" s="47">
        <v>67.852129153018268</v>
      </c>
    </row>
    <row r="30" spans="1:12" ht="12.75">
      <c r="A30" s="45">
        <v>3</v>
      </c>
      <c r="B30" s="45">
        <v>4</v>
      </c>
      <c r="C30" s="46">
        <v>2</v>
      </c>
      <c r="D30" s="38">
        <v>554000</v>
      </c>
      <c r="E30" s="22" t="s">
        <v>264</v>
      </c>
      <c r="F30" s="269">
        <v>299.90830141863103</v>
      </c>
      <c r="G30" s="47">
        <v>413.45272129025301</v>
      </c>
      <c r="H30" s="47">
        <v>145.90862506068288</v>
      </c>
      <c r="I30" s="47">
        <v>259.45304493230486</v>
      </c>
      <c r="J30" s="47">
        <v>153.99967635794812</v>
      </c>
      <c r="K30" s="47">
        <v>87.38335401046443</v>
      </c>
      <c r="L30" s="47">
        <v>66.616322347483688</v>
      </c>
    </row>
    <row r="31" spans="1:12" ht="12.75">
      <c r="A31" s="45">
        <v>3</v>
      </c>
      <c r="B31" s="45">
        <v>4</v>
      </c>
      <c r="C31" s="46">
        <v>2</v>
      </c>
      <c r="D31" s="38">
        <v>558000</v>
      </c>
      <c r="E31" s="22" t="s">
        <v>265</v>
      </c>
      <c r="F31" s="269">
        <v>226.39406499251157</v>
      </c>
      <c r="G31" s="47">
        <v>289.08780606736093</v>
      </c>
      <c r="H31" s="47">
        <v>119.46640660374072</v>
      </c>
      <c r="I31" s="47">
        <v>182.16014767859008</v>
      </c>
      <c r="J31" s="47">
        <v>106.92765838877085</v>
      </c>
      <c r="K31" s="47">
        <v>67.569920936226538</v>
      </c>
      <c r="L31" s="47">
        <v>39.357737452544328</v>
      </c>
    </row>
    <row r="32" spans="1:12" ht="12.75">
      <c r="A32" s="45">
        <v>3</v>
      </c>
      <c r="B32" s="45">
        <v>4</v>
      </c>
      <c r="C32" s="46">
        <v>2</v>
      </c>
      <c r="D32" s="38">
        <v>358000</v>
      </c>
      <c r="E32" s="22" t="s">
        <v>258</v>
      </c>
      <c r="F32" s="269">
        <v>377.44695815261986</v>
      </c>
      <c r="G32" s="47">
        <v>513.7146876098933</v>
      </c>
      <c r="H32" s="47">
        <v>197.22189661235495</v>
      </c>
      <c r="I32" s="47">
        <v>333.48962606962846</v>
      </c>
      <c r="J32" s="47">
        <v>180.2250615402649</v>
      </c>
      <c r="K32" s="47">
        <v>101.98101043254015</v>
      </c>
      <c r="L32" s="47">
        <v>78.244051107724772</v>
      </c>
    </row>
    <row r="33" spans="1:12" ht="12.75">
      <c r="A33" s="45">
        <v>3</v>
      </c>
      <c r="B33" s="45">
        <v>4</v>
      </c>
      <c r="C33" s="46">
        <v>2</v>
      </c>
      <c r="D33" s="38">
        <v>366000</v>
      </c>
      <c r="E33" s="22" t="s">
        <v>259</v>
      </c>
      <c r="F33" s="269">
        <v>314.54174521602152</v>
      </c>
      <c r="G33" s="47">
        <v>407.50974872814606</v>
      </c>
      <c r="H33" s="47">
        <v>153.6554502492059</v>
      </c>
      <c r="I33" s="47">
        <v>246.62345376133047</v>
      </c>
      <c r="J33" s="47">
        <v>160.88629496681557</v>
      </c>
      <c r="K33" s="47">
        <v>85.995403248715235</v>
      </c>
      <c r="L33" s="47">
        <v>74.890891718100335</v>
      </c>
    </row>
    <row r="34" spans="1:12" ht="12.75">
      <c r="A34" s="45">
        <v>3</v>
      </c>
      <c r="B34" s="45">
        <v>4</v>
      </c>
      <c r="C34" s="46">
        <v>2</v>
      </c>
      <c r="D34" s="38">
        <v>754000</v>
      </c>
      <c r="E34" s="22" t="s">
        <v>268</v>
      </c>
      <c r="F34" s="269">
        <v>348.79170335583603</v>
      </c>
      <c r="G34" s="47">
        <v>570.39428627335872</v>
      </c>
      <c r="H34" s="47">
        <v>206.92691517464044</v>
      </c>
      <c r="I34" s="47">
        <v>428.52949809216318</v>
      </c>
      <c r="J34" s="47">
        <v>141.86478818119556</v>
      </c>
      <c r="K34" s="47">
        <v>66.285099305351721</v>
      </c>
      <c r="L34" s="47">
        <v>75.579688875843857</v>
      </c>
    </row>
    <row r="35" spans="1:12" ht="12.75">
      <c r="A35" s="45">
        <v>3</v>
      </c>
      <c r="B35" s="45">
        <v>3</v>
      </c>
      <c r="C35" s="46">
        <v>2</v>
      </c>
      <c r="D35" s="38">
        <v>370000</v>
      </c>
      <c r="E35" s="22" t="s">
        <v>260</v>
      </c>
      <c r="F35" s="269">
        <v>349.07393614380055</v>
      </c>
      <c r="G35" s="47">
        <v>500.02482744922781</v>
      </c>
      <c r="H35" s="47">
        <v>202.59198569938926</v>
      </c>
      <c r="I35" s="47">
        <v>353.54287700481649</v>
      </c>
      <c r="J35" s="47">
        <v>146.48195044441135</v>
      </c>
      <c r="K35" s="47">
        <v>76.468543621828289</v>
      </c>
      <c r="L35" s="47">
        <v>70.01340682258305</v>
      </c>
    </row>
    <row r="36" spans="1:12" ht="12.75">
      <c r="A36" s="45">
        <v>3</v>
      </c>
      <c r="B36" s="45">
        <v>4</v>
      </c>
      <c r="C36" s="46">
        <v>2</v>
      </c>
      <c r="D36" s="38">
        <v>758000</v>
      </c>
      <c r="E36" s="22" t="s">
        <v>270</v>
      </c>
      <c r="F36" s="269">
        <v>236.34269691052023</v>
      </c>
      <c r="G36" s="47">
        <v>284.91312402984329</v>
      </c>
      <c r="H36" s="47">
        <v>104.65174503029394</v>
      </c>
      <c r="I36" s="47">
        <v>153.22217214961694</v>
      </c>
      <c r="J36" s="47">
        <v>131.69095188022632</v>
      </c>
      <c r="K36" s="47">
        <v>56.08131791097091</v>
      </c>
      <c r="L36" s="47">
        <v>75.609633969255427</v>
      </c>
    </row>
    <row r="37" spans="1:12" ht="12.75">
      <c r="A37" s="45">
        <v>3</v>
      </c>
      <c r="B37" s="45">
        <v>4</v>
      </c>
      <c r="C37" s="46">
        <v>2</v>
      </c>
      <c r="D37" s="38">
        <v>958000</v>
      </c>
      <c r="E37" s="22" t="s">
        <v>275</v>
      </c>
      <c r="F37" s="269">
        <v>279.80772988393454</v>
      </c>
      <c r="G37" s="47">
        <v>410.33256477392632</v>
      </c>
      <c r="H37" s="47">
        <v>164.13302590957051</v>
      </c>
      <c r="I37" s="47">
        <v>294.65786079956229</v>
      </c>
      <c r="J37" s="47">
        <v>115.67470397436398</v>
      </c>
      <c r="K37" s="47">
        <v>50.021493610535778</v>
      </c>
      <c r="L37" s="47">
        <v>65.653210363828194</v>
      </c>
    </row>
    <row r="38" spans="1:12" ht="12.75">
      <c r="A38" s="45">
        <v>3</v>
      </c>
      <c r="B38" s="45">
        <v>4</v>
      </c>
      <c r="C38" s="46">
        <v>2</v>
      </c>
      <c r="D38" s="38">
        <v>762000</v>
      </c>
      <c r="E38" s="22" t="s">
        <v>271</v>
      </c>
      <c r="F38" s="269">
        <v>254.31034482758619</v>
      </c>
      <c r="G38" s="47">
        <v>320.7614942528736</v>
      </c>
      <c r="H38" s="47">
        <v>133.62068965517241</v>
      </c>
      <c r="I38" s="47">
        <v>200.07183908045977</v>
      </c>
      <c r="J38" s="47">
        <v>120.68965517241379</v>
      </c>
      <c r="K38" s="47">
        <v>65.014367816091948</v>
      </c>
      <c r="L38" s="47">
        <v>55.675287356321832</v>
      </c>
    </row>
    <row r="39" spans="1:12" ht="12.75">
      <c r="A39" s="45">
        <v>3</v>
      </c>
      <c r="B39" s="45">
        <v>4</v>
      </c>
      <c r="C39" s="46">
        <v>2</v>
      </c>
      <c r="D39" s="38">
        <v>154000</v>
      </c>
      <c r="E39" s="22" t="s">
        <v>252</v>
      </c>
      <c r="F39" s="269">
        <v>279.07502259716784</v>
      </c>
      <c r="G39" s="47">
        <v>279.07502259716784</v>
      </c>
      <c r="H39" s="47">
        <v>106.58330822536909</v>
      </c>
      <c r="I39" s="47">
        <v>106.58330822536909</v>
      </c>
      <c r="J39" s="47">
        <v>172.49171437179874</v>
      </c>
      <c r="K39" s="47">
        <v>149.14130762277793</v>
      </c>
      <c r="L39" s="47">
        <v>23.350406749020792</v>
      </c>
    </row>
    <row r="40" spans="1:12" ht="12.75">
      <c r="A40" s="45">
        <v>3</v>
      </c>
      <c r="B40" s="45">
        <v>4</v>
      </c>
      <c r="C40" s="46">
        <v>2</v>
      </c>
      <c r="D40" s="38">
        <v>766000</v>
      </c>
      <c r="E40" s="22" t="s">
        <v>272</v>
      </c>
      <c r="F40" s="269">
        <v>234.46504429150062</v>
      </c>
      <c r="G40" s="47">
        <v>308.88793756380284</v>
      </c>
      <c r="H40" s="47">
        <v>101.42588994632331</v>
      </c>
      <c r="I40" s="47">
        <v>175.8487832186255</v>
      </c>
      <c r="J40" s="47">
        <v>133.03915434517734</v>
      </c>
      <c r="K40" s="47">
        <v>67.178186847564788</v>
      </c>
      <c r="L40" s="47">
        <v>65.860967497612535</v>
      </c>
    </row>
    <row r="41" spans="1:12" ht="12.75">
      <c r="A41" s="45">
        <v>3</v>
      </c>
      <c r="B41" s="45">
        <v>4</v>
      </c>
      <c r="C41" s="46">
        <v>2</v>
      </c>
      <c r="D41" s="38">
        <v>962000</v>
      </c>
      <c r="E41" s="22" t="s">
        <v>276</v>
      </c>
      <c r="F41" s="269">
        <v>469.96242252696311</v>
      </c>
      <c r="G41" s="47">
        <v>699.8194329217705</v>
      </c>
      <c r="H41" s="47">
        <v>297.20365038309501</v>
      </c>
      <c r="I41" s="47">
        <v>527.06066077790251</v>
      </c>
      <c r="J41" s="47">
        <v>172.75877214386804</v>
      </c>
      <c r="K41" s="47">
        <v>82.963252159484654</v>
      </c>
      <c r="L41" s="47">
        <v>89.79551998438339</v>
      </c>
    </row>
    <row r="42" spans="1:12" ht="12.75">
      <c r="A42" s="45">
        <v>3</v>
      </c>
      <c r="B42" s="45">
        <v>4</v>
      </c>
      <c r="C42" s="46">
        <v>2</v>
      </c>
      <c r="D42" s="38">
        <v>770000</v>
      </c>
      <c r="E42" s="22" t="s">
        <v>273</v>
      </c>
      <c r="F42" s="269">
        <v>256.32599408478478</v>
      </c>
      <c r="G42" s="47">
        <v>328.62306933946763</v>
      </c>
      <c r="H42" s="47">
        <v>118.63292803154782</v>
      </c>
      <c r="I42" s="47">
        <v>190.93000328623069</v>
      </c>
      <c r="J42" s="47">
        <v>137.69306605323695</v>
      </c>
      <c r="K42" s="47">
        <v>64.738744659875124</v>
      </c>
      <c r="L42" s="47">
        <v>72.954321393361823</v>
      </c>
    </row>
    <row r="43" spans="1:12" ht="12.75">
      <c r="A43" s="45">
        <v>3</v>
      </c>
      <c r="B43" s="45">
        <v>4</v>
      </c>
      <c r="C43" s="46">
        <v>2</v>
      </c>
      <c r="D43" s="38">
        <v>162000</v>
      </c>
      <c r="E43" s="22" t="s">
        <v>253</v>
      </c>
      <c r="F43" s="269">
        <v>258.06910280108059</v>
      </c>
      <c r="G43" s="47">
        <v>330.58438788568179</v>
      </c>
      <c r="H43" s="47">
        <v>132.2337551542727</v>
      </c>
      <c r="I43" s="47">
        <v>204.74904023887387</v>
      </c>
      <c r="J43" s="47">
        <v>125.83534764680793</v>
      </c>
      <c r="K43" s="47">
        <v>62.562206739655906</v>
      </c>
      <c r="L43" s="47">
        <v>63.273140907152012</v>
      </c>
    </row>
    <row r="44" spans="1:12" ht="12.75">
      <c r="A44" s="45">
        <v>3</v>
      </c>
      <c r="B44" s="45">
        <v>4</v>
      </c>
      <c r="C44" s="46">
        <v>2</v>
      </c>
      <c r="D44" s="38">
        <v>374000</v>
      </c>
      <c r="E44" s="22" t="s">
        <v>261</v>
      </c>
      <c r="F44" s="269">
        <v>420.11870903919868</v>
      </c>
      <c r="G44" s="47">
        <v>513.47842215902062</v>
      </c>
      <c r="H44" s="47">
        <v>241.43687399530111</v>
      </c>
      <c r="I44" s="47">
        <v>334.79658711512303</v>
      </c>
      <c r="J44" s="47">
        <v>178.68183504389762</v>
      </c>
      <c r="K44" s="47">
        <v>95.214541857301853</v>
      </c>
      <c r="L44" s="47">
        <v>83.467293186595768</v>
      </c>
    </row>
    <row r="45" spans="1:12" ht="12.75">
      <c r="A45" s="45">
        <v>3</v>
      </c>
      <c r="B45" s="45">
        <v>4</v>
      </c>
      <c r="C45" s="46">
        <v>2</v>
      </c>
      <c r="D45" s="38">
        <v>966000</v>
      </c>
      <c r="E45" s="22" t="s">
        <v>277</v>
      </c>
      <c r="F45" s="269">
        <v>328.88090694803009</v>
      </c>
      <c r="G45" s="47">
        <v>457.58970329629216</v>
      </c>
      <c r="H45" s="47">
        <v>225.98870056497174</v>
      </c>
      <c r="I45" s="47">
        <v>354.69749691323381</v>
      </c>
      <c r="J45" s="47">
        <v>102.89220638305834</v>
      </c>
      <c r="K45" s="47">
        <v>58.367942530025815</v>
      </c>
      <c r="L45" s="47">
        <v>44.524263853032515</v>
      </c>
    </row>
    <row r="46" spans="1:12" ht="12.75">
      <c r="A46" s="45">
        <v>3</v>
      </c>
      <c r="B46" s="45">
        <v>4</v>
      </c>
      <c r="C46" s="46">
        <v>2</v>
      </c>
      <c r="D46" s="38">
        <v>774000</v>
      </c>
      <c r="E46" s="22" t="s">
        <v>274</v>
      </c>
      <c r="F46" s="269">
        <v>268.50338547746907</v>
      </c>
      <c r="G46" s="47">
        <v>355.18328274573901</v>
      </c>
      <c r="H46" s="47">
        <v>160.81017978052768</v>
      </c>
      <c r="I46" s="47">
        <v>247.49007704879759</v>
      </c>
      <c r="J46" s="47">
        <v>107.69320569694139</v>
      </c>
      <c r="K46" s="47">
        <v>62.164370768153162</v>
      </c>
      <c r="L46" s="47">
        <v>45.528834928788235</v>
      </c>
    </row>
    <row r="47" spans="1:12" ht="12.75">
      <c r="A47" s="45">
        <v>3</v>
      </c>
      <c r="B47" s="45">
        <v>4</v>
      </c>
      <c r="C47" s="46">
        <v>2</v>
      </c>
      <c r="D47" s="38">
        <v>378000</v>
      </c>
      <c r="E47" s="22" t="s">
        <v>262</v>
      </c>
      <c r="F47" s="269">
        <v>289.240972733972</v>
      </c>
      <c r="G47" s="47">
        <v>394.25202652910838</v>
      </c>
      <c r="H47" s="47">
        <v>146.46278555637437</v>
      </c>
      <c r="I47" s="47">
        <v>251.47383935151069</v>
      </c>
      <c r="J47" s="47">
        <v>142.77818717759763</v>
      </c>
      <c r="K47" s="47">
        <v>63.559322033898312</v>
      </c>
      <c r="L47" s="47">
        <v>79.218865143699333</v>
      </c>
    </row>
    <row r="48" spans="1:12" ht="12.75">
      <c r="A48" s="45">
        <v>3</v>
      </c>
      <c r="B48" s="45">
        <v>4</v>
      </c>
      <c r="C48" s="46">
        <v>2</v>
      </c>
      <c r="D48" s="38">
        <v>382000</v>
      </c>
      <c r="E48" s="22" t="s">
        <v>263</v>
      </c>
      <c r="F48" s="269">
        <v>316.55440156618107</v>
      </c>
      <c r="G48" s="47">
        <v>401.83163553107477</v>
      </c>
      <c r="H48" s="47">
        <v>165.57719746491023</v>
      </c>
      <c r="I48" s="47">
        <v>250.8544314298039</v>
      </c>
      <c r="J48" s="47">
        <v>150.97720410127084</v>
      </c>
      <c r="K48" s="47">
        <v>72.336330756213286</v>
      </c>
      <c r="L48" s="47">
        <v>78.640873345057557</v>
      </c>
    </row>
    <row r="49" spans="1:12" ht="12.75">
      <c r="A49" s="45">
        <v>3</v>
      </c>
      <c r="B49" s="45">
        <v>4</v>
      </c>
      <c r="C49" s="46">
        <v>2</v>
      </c>
      <c r="D49" s="38">
        <v>970000</v>
      </c>
      <c r="E49" s="22" t="s">
        <v>278</v>
      </c>
      <c r="F49" s="269">
        <v>323.86646736422517</v>
      </c>
      <c r="G49" s="47">
        <v>446.67194231952874</v>
      </c>
      <c r="H49" s="47">
        <v>182.88929921744483</v>
      </c>
      <c r="I49" s="47">
        <v>305.69477417274834</v>
      </c>
      <c r="J49" s="47">
        <v>140.97716814678037</v>
      </c>
      <c r="K49" s="47">
        <v>72.979864591576543</v>
      </c>
      <c r="L49" s="47">
        <v>67.997303555203843</v>
      </c>
    </row>
    <row r="50" spans="1:12" ht="12.75">
      <c r="A50" s="45">
        <v>3</v>
      </c>
      <c r="B50" s="45">
        <v>4</v>
      </c>
      <c r="C50" s="46">
        <v>2</v>
      </c>
      <c r="D50" s="38">
        <v>974000</v>
      </c>
      <c r="E50" s="22" t="s">
        <v>279</v>
      </c>
      <c r="F50" s="269">
        <v>403.4564595630743</v>
      </c>
      <c r="G50" s="47">
        <v>515.73054220166739</v>
      </c>
      <c r="H50" s="47">
        <v>234.89320270188037</v>
      </c>
      <c r="I50" s="47">
        <v>347.16728534047343</v>
      </c>
      <c r="J50" s="47">
        <v>168.56325686119393</v>
      </c>
      <c r="K50" s="47">
        <v>85.194425850422931</v>
      </c>
      <c r="L50" s="47">
        <v>83.368831010771018</v>
      </c>
    </row>
    <row r="51" spans="1:12" ht="12.75">
      <c r="A51" s="45">
        <v>3</v>
      </c>
      <c r="B51" s="45">
        <v>4</v>
      </c>
      <c r="C51" s="46">
        <v>2</v>
      </c>
      <c r="D51" s="38">
        <v>566000</v>
      </c>
      <c r="E51" s="22" t="s">
        <v>266</v>
      </c>
      <c r="F51" s="269">
        <v>204.19229978122254</v>
      </c>
      <c r="G51" s="47">
        <v>258.41919258026513</v>
      </c>
      <c r="H51" s="47">
        <v>88.819910619121529</v>
      </c>
      <c r="I51" s="47">
        <v>143.04680341816413</v>
      </c>
      <c r="J51" s="47">
        <v>115.37238916210102</v>
      </c>
      <c r="K51" s="47">
        <v>58.714635651377172</v>
      </c>
      <c r="L51" s="47">
        <v>56.657753510723843</v>
      </c>
    </row>
    <row r="52" spans="1:12" ht="12.75">
      <c r="A52" s="45">
        <v>3</v>
      </c>
      <c r="B52" s="45">
        <v>3</v>
      </c>
      <c r="C52" s="46">
        <v>2</v>
      </c>
      <c r="D52" s="38">
        <v>978000</v>
      </c>
      <c r="E52" s="31" t="s">
        <v>280</v>
      </c>
      <c r="F52" s="269">
        <v>478.12442311242381</v>
      </c>
      <c r="G52" s="47">
        <v>509.50710725493815</v>
      </c>
      <c r="H52" s="47">
        <v>271.36791582056492</v>
      </c>
      <c r="I52" s="47">
        <v>302.7505999630792</v>
      </c>
      <c r="J52" s="47">
        <v>206.75650729185895</v>
      </c>
      <c r="K52" s="47">
        <v>119.99261583902529</v>
      </c>
      <c r="L52" s="47">
        <v>86.76389145283369</v>
      </c>
    </row>
    <row r="53" spans="1:12" ht="12.75">
      <c r="A53" s="45">
        <v>3</v>
      </c>
      <c r="B53" s="45">
        <v>4</v>
      </c>
      <c r="C53" s="46">
        <v>2</v>
      </c>
      <c r="D53" s="38">
        <v>166000</v>
      </c>
      <c r="E53" s="22" t="s">
        <v>254</v>
      </c>
      <c r="F53" s="269">
        <v>412.91418861512318</v>
      </c>
      <c r="G53" s="47">
        <v>478.05154347210424</v>
      </c>
      <c r="H53" s="47">
        <v>225.43188898329086</v>
      </c>
      <c r="I53" s="47">
        <v>290.56924384027184</v>
      </c>
      <c r="J53" s="47">
        <v>187.48229963183232</v>
      </c>
      <c r="K53" s="47">
        <v>131.97394505805721</v>
      </c>
      <c r="L53" s="47">
        <v>55.508354573775129</v>
      </c>
    </row>
    <row r="54" spans="1:12" ht="12.75">
      <c r="A54" s="45">
        <v>3</v>
      </c>
      <c r="B54" s="45">
        <v>4</v>
      </c>
      <c r="C54" s="46">
        <v>2</v>
      </c>
      <c r="D54" s="38">
        <v>570000</v>
      </c>
      <c r="E54" s="22" t="s">
        <v>267</v>
      </c>
      <c r="F54" s="269">
        <v>375.18848121101018</v>
      </c>
      <c r="G54" s="47">
        <v>421.90225586139599</v>
      </c>
      <c r="H54" s="47">
        <v>186.55944179995859</v>
      </c>
      <c r="I54" s="47">
        <v>233.27321645034445</v>
      </c>
      <c r="J54" s="47">
        <v>188.62903941105159</v>
      </c>
      <c r="K54" s="47">
        <v>58.83570351535937</v>
      </c>
      <c r="L54" s="47">
        <v>129.79333589569222</v>
      </c>
    </row>
    <row r="55" spans="1:12" ht="12.75">
      <c r="A55" s="45">
        <v>3</v>
      </c>
      <c r="B55" s="45">
        <v>4</v>
      </c>
      <c r="C55" s="46">
        <v>2</v>
      </c>
      <c r="D55" s="38">
        <v>170000</v>
      </c>
      <c r="E55" s="22" t="s">
        <v>256</v>
      </c>
      <c r="F55" s="269">
        <v>390.49831266161198</v>
      </c>
      <c r="G55" s="47">
        <v>390.49831266161198</v>
      </c>
      <c r="H55" s="47">
        <v>185.38808782925014</v>
      </c>
      <c r="I55" s="47">
        <v>185.38808782925014</v>
      </c>
      <c r="J55" s="47">
        <v>205.11022483236184</v>
      </c>
      <c r="K55" s="47">
        <v>143.75246526712539</v>
      </c>
      <c r="L55" s="47">
        <v>61.357759565236442</v>
      </c>
    </row>
    <row r="56" spans="1:12" ht="12.75">
      <c r="A56" s="39"/>
      <c r="B56" s="39"/>
      <c r="C56" s="39"/>
      <c r="D56" s="48"/>
      <c r="E56" s="36" t="s">
        <v>210</v>
      </c>
      <c r="F56" s="99">
        <v>318.01014294273733</v>
      </c>
      <c r="G56" s="99">
        <v>413.74218950612004</v>
      </c>
      <c r="H56" s="99">
        <v>169.53051442266539</v>
      </c>
      <c r="I56" s="99">
        <v>265.26256098604807</v>
      </c>
      <c r="J56" s="99">
        <v>148.47962852007188</v>
      </c>
      <c r="K56" s="99">
        <v>79.830202002910198</v>
      </c>
      <c r="L56" s="99">
        <v>68.649426517161686</v>
      </c>
    </row>
    <row r="57" spans="1:12" ht="12.75">
      <c r="A57" s="45">
        <v>4</v>
      </c>
      <c r="B57" s="45">
        <v>2</v>
      </c>
      <c r="C57" s="46">
        <v>3</v>
      </c>
      <c r="D57" s="38">
        <v>334004</v>
      </c>
      <c r="E57" s="22" t="s">
        <v>57</v>
      </c>
      <c r="F57" s="269">
        <v>526.75238490253003</v>
      </c>
      <c r="G57" s="47">
        <v>689.54790543343006</v>
      </c>
      <c r="H57" s="47">
        <v>273.74533388635422</v>
      </c>
      <c r="I57" s="47">
        <v>436.5408544172542</v>
      </c>
      <c r="J57" s="47">
        <v>253.00705101617586</v>
      </c>
      <c r="K57" s="47">
        <v>154.50020738282871</v>
      </c>
      <c r="L57" s="47">
        <v>98.50684363334716</v>
      </c>
    </row>
    <row r="58" spans="1:12" ht="12.75">
      <c r="A58" s="45">
        <v>4</v>
      </c>
      <c r="B58" s="45">
        <v>2</v>
      </c>
      <c r="C58" s="46">
        <v>3</v>
      </c>
      <c r="D58" s="38">
        <v>962004</v>
      </c>
      <c r="E58" s="22" t="s">
        <v>149</v>
      </c>
      <c r="F58" s="269">
        <v>513.65409622886864</v>
      </c>
      <c r="G58" s="47">
        <v>819.24577373211957</v>
      </c>
      <c r="H58" s="47">
        <v>321.84655396618984</v>
      </c>
      <c r="I58" s="47">
        <v>627.43823146944089</v>
      </c>
      <c r="J58" s="47">
        <v>191.80754226267879</v>
      </c>
      <c r="K58" s="47">
        <v>87.776332899869956</v>
      </c>
      <c r="L58" s="47">
        <v>104.03120936280885</v>
      </c>
    </row>
    <row r="59" spans="1:12" ht="12.75">
      <c r="A59" s="45">
        <v>4</v>
      </c>
      <c r="B59" s="45">
        <v>1</v>
      </c>
      <c r="C59" s="46">
        <v>3</v>
      </c>
      <c r="D59" s="38">
        <v>978004</v>
      </c>
      <c r="E59" s="22" t="s">
        <v>160</v>
      </c>
      <c r="F59" s="269">
        <v>576.90347569055143</v>
      </c>
      <c r="G59" s="47">
        <v>879.62491081439202</v>
      </c>
      <c r="H59" s="47">
        <v>428.09091835694625</v>
      </c>
      <c r="I59" s="47">
        <v>730.8123534807869</v>
      </c>
      <c r="J59" s="47">
        <v>148.81255733360513</v>
      </c>
      <c r="K59" s="47">
        <v>79.502599123432887</v>
      </c>
      <c r="L59" s="47">
        <v>69.309958210172255</v>
      </c>
    </row>
    <row r="60" spans="1:12" ht="12.75">
      <c r="A60" s="45">
        <v>4</v>
      </c>
      <c r="B60" s="45">
        <v>2</v>
      </c>
      <c r="C60" s="46">
        <v>3</v>
      </c>
      <c r="D60" s="38">
        <v>562008</v>
      </c>
      <c r="E60" s="22" t="s">
        <v>105</v>
      </c>
      <c r="F60" s="269">
        <v>482.40291262135923</v>
      </c>
      <c r="G60" s="47">
        <v>591.62621359223306</v>
      </c>
      <c r="H60" s="47">
        <v>233.61650485436894</v>
      </c>
      <c r="I60" s="47">
        <v>342.83980582524271</v>
      </c>
      <c r="J60" s="47">
        <v>248.78640776699029</v>
      </c>
      <c r="K60" s="47">
        <v>112.25728155339806</v>
      </c>
      <c r="L60" s="47">
        <v>136.52912621359226</v>
      </c>
    </row>
    <row r="61" spans="1:12" ht="12.75">
      <c r="A61" s="45">
        <v>4</v>
      </c>
      <c r="B61" s="45">
        <v>2</v>
      </c>
      <c r="C61" s="46">
        <v>3</v>
      </c>
      <c r="D61" s="38">
        <v>158004</v>
      </c>
      <c r="E61" s="22" t="s">
        <v>30</v>
      </c>
      <c r="F61" s="269">
        <v>340.607320170881</v>
      </c>
      <c r="G61" s="47">
        <v>482.62325366585844</v>
      </c>
      <c r="H61" s="47">
        <v>235.53862140630412</v>
      </c>
      <c r="I61" s="47">
        <v>377.55455490128162</v>
      </c>
      <c r="J61" s="47">
        <v>105.06869876457685</v>
      </c>
      <c r="K61" s="47">
        <v>49.647846668975866</v>
      </c>
      <c r="L61" s="47">
        <v>55.420852095600971</v>
      </c>
    </row>
    <row r="62" spans="1:12" ht="12.75">
      <c r="A62" s="45">
        <v>4</v>
      </c>
      <c r="B62" s="45">
        <v>2</v>
      </c>
      <c r="C62" s="46">
        <v>3</v>
      </c>
      <c r="D62" s="38">
        <v>954012</v>
      </c>
      <c r="E62" s="22" t="s">
        <v>139</v>
      </c>
      <c r="F62" s="269">
        <v>281.61530286928803</v>
      </c>
      <c r="G62" s="47">
        <v>380.80056677293658</v>
      </c>
      <c r="H62" s="47">
        <v>173.57421183138507</v>
      </c>
      <c r="I62" s="47">
        <v>272.75947573503362</v>
      </c>
      <c r="J62" s="47">
        <v>108.04109103790293</v>
      </c>
      <c r="K62" s="47">
        <v>63.761955366631241</v>
      </c>
      <c r="L62" s="47">
        <v>44.279135671271696</v>
      </c>
    </row>
    <row r="63" spans="1:12" ht="12.75">
      <c r="A63" s="45">
        <v>4</v>
      </c>
      <c r="B63" s="45">
        <v>2</v>
      </c>
      <c r="C63" s="49">
        <v>3</v>
      </c>
      <c r="D63" s="38">
        <v>370016</v>
      </c>
      <c r="E63" s="22" t="s">
        <v>73</v>
      </c>
      <c r="F63" s="269">
        <v>363.72224846480867</v>
      </c>
      <c r="G63" s="47">
        <v>382.61691072272083</v>
      </c>
      <c r="H63" s="47">
        <v>173.59470949456778</v>
      </c>
      <c r="I63" s="47">
        <v>192.48937175247994</v>
      </c>
      <c r="J63" s="47">
        <v>190.12753897024092</v>
      </c>
      <c r="K63" s="47">
        <v>101.55880963627776</v>
      </c>
      <c r="L63" s="47">
        <v>88.568729333963148</v>
      </c>
    </row>
    <row r="64" spans="1:12" ht="12.75">
      <c r="A64" s="45">
        <v>4</v>
      </c>
      <c r="B64" s="45">
        <v>2</v>
      </c>
      <c r="C64" s="46">
        <v>3</v>
      </c>
      <c r="D64" s="38">
        <v>962016</v>
      </c>
      <c r="E64" s="22" t="s">
        <v>150</v>
      </c>
      <c r="F64" s="269">
        <v>265.1128914785142</v>
      </c>
      <c r="G64" s="47">
        <v>333.57611070648221</v>
      </c>
      <c r="H64" s="47">
        <v>100.50983248361253</v>
      </c>
      <c r="I64" s="47">
        <v>168.97305171158047</v>
      </c>
      <c r="J64" s="47">
        <v>164.60305899490169</v>
      </c>
      <c r="K64" s="47">
        <v>77.203204661325557</v>
      </c>
      <c r="L64" s="47">
        <v>87.399854333576101</v>
      </c>
    </row>
    <row r="65" spans="1:12" ht="12.75">
      <c r="A65" s="45">
        <v>4</v>
      </c>
      <c r="B65" s="45">
        <v>2</v>
      </c>
      <c r="C65" s="46">
        <v>3</v>
      </c>
      <c r="D65" s="38">
        <v>370020</v>
      </c>
      <c r="E65" s="22" t="s">
        <v>74</v>
      </c>
      <c r="F65" s="269">
        <v>326.43678160919535</v>
      </c>
      <c r="G65" s="47">
        <v>513.79310344827593</v>
      </c>
      <c r="H65" s="47">
        <v>160.91954022988506</v>
      </c>
      <c r="I65" s="47">
        <v>348.27586206896547</v>
      </c>
      <c r="J65" s="47">
        <v>165.51724137931035</v>
      </c>
      <c r="K65" s="47">
        <v>91.954022988505741</v>
      </c>
      <c r="L65" s="47">
        <v>73.563218390804593</v>
      </c>
    </row>
    <row r="66" spans="1:12" ht="12.75">
      <c r="A66" s="45">
        <v>4</v>
      </c>
      <c r="B66" s="45">
        <v>2</v>
      </c>
      <c r="C66" s="49">
        <v>3</v>
      </c>
      <c r="D66" s="38">
        <v>978020</v>
      </c>
      <c r="E66" s="22" t="s">
        <v>161</v>
      </c>
      <c r="F66" s="269">
        <v>517.10929519918284</v>
      </c>
      <c r="G66" s="47">
        <v>700.97037793667005</v>
      </c>
      <c r="H66" s="47">
        <v>246.42492339121551</v>
      </c>
      <c r="I66" s="47">
        <v>430.28600612870275</v>
      </c>
      <c r="J66" s="47">
        <v>270.68437180796735</v>
      </c>
      <c r="K66" s="47">
        <v>125.1276813074566</v>
      </c>
      <c r="L66" s="47">
        <v>145.55669050051077</v>
      </c>
    </row>
    <row r="67" spans="1:12" ht="12.75">
      <c r="A67" s="45">
        <v>4</v>
      </c>
      <c r="B67" s="45">
        <v>2</v>
      </c>
      <c r="C67" s="46">
        <v>3</v>
      </c>
      <c r="D67" s="38">
        <v>170020</v>
      </c>
      <c r="E67" s="22" t="s">
        <v>49</v>
      </c>
      <c r="F67" s="269">
        <v>669.9195569036001</v>
      </c>
      <c r="G67" s="47">
        <v>672.55703547408677</v>
      </c>
      <c r="H67" s="47">
        <v>414.08413556639852</v>
      </c>
      <c r="I67" s="47">
        <v>416.72161413688514</v>
      </c>
      <c r="J67" s="47">
        <v>255.83542133720164</v>
      </c>
      <c r="K67" s="47">
        <v>154.29249637346697</v>
      </c>
      <c r="L67" s="47">
        <v>101.54292496373468</v>
      </c>
    </row>
    <row r="68" spans="1:12" ht="12.75">
      <c r="A68" s="45">
        <v>4</v>
      </c>
      <c r="B68" s="45">
        <v>2</v>
      </c>
      <c r="C68" s="46">
        <v>3</v>
      </c>
      <c r="D68" s="38">
        <v>154036</v>
      </c>
      <c r="E68" s="22" t="s">
        <v>29</v>
      </c>
      <c r="F68" s="269">
        <v>462.06896551724134</v>
      </c>
      <c r="G68" s="47">
        <v>473.89162561576353</v>
      </c>
      <c r="H68" s="47">
        <v>234.48275862068965</v>
      </c>
      <c r="I68" s="47">
        <v>246.30541871921184</v>
      </c>
      <c r="J68" s="47">
        <v>227.58620689655174</v>
      </c>
      <c r="K68" s="47">
        <v>109.35960591133005</v>
      </c>
      <c r="L68" s="47">
        <v>118.22660098522168</v>
      </c>
    </row>
    <row r="69" spans="1:12" ht="12.75">
      <c r="A69" s="45">
        <v>4</v>
      </c>
      <c r="B69" s="45">
        <v>1</v>
      </c>
      <c r="C69" s="46">
        <v>3</v>
      </c>
      <c r="D69" s="38">
        <v>158026</v>
      </c>
      <c r="E69" s="22" t="s">
        <v>36</v>
      </c>
      <c r="F69" s="269">
        <v>434.73616748557998</v>
      </c>
      <c r="G69" s="47">
        <v>589.61760307626582</v>
      </c>
      <c r="H69" s="47">
        <v>269.17325357829526</v>
      </c>
      <c r="I69" s="47">
        <v>424.05468916898099</v>
      </c>
      <c r="J69" s="47">
        <v>165.56291390728478</v>
      </c>
      <c r="K69" s="47">
        <v>81.179235206152526</v>
      </c>
      <c r="L69" s="47">
        <v>84.383678701132226</v>
      </c>
    </row>
    <row r="70" spans="1:12" ht="12.75">
      <c r="A70" s="45">
        <v>4</v>
      </c>
      <c r="B70" s="45">
        <v>1</v>
      </c>
      <c r="C70" s="46">
        <v>3</v>
      </c>
      <c r="D70" s="38">
        <v>562028</v>
      </c>
      <c r="E70" s="22" t="s">
        <v>111</v>
      </c>
      <c r="F70" s="269">
        <v>410.72925398155905</v>
      </c>
      <c r="G70" s="47">
        <v>499.58088851634534</v>
      </c>
      <c r="H70" s="47">
        <v>127.40989103101424</v>
      </c>
      <c r="I70" s="47">
        <v>216.2615255658005</v>
      </c>
      <c r="J70" s="47">
        <v>283.31936295054481</v>
      </c>
      <c r="K70" s="47">
        <v>182.73260687342832</v>
      </c>
      <c r="L70" s="47">
        <v>100.58675607711652</v>
      </c>
    </row>
    <row r="71" spans="1:12" ht="12.75">
      <c r="A71" s="45">
        <v>4</v>
      </c>
      <c r="B71" s="45">
        <v>2</v>
      </c>
      <c r="C71" s="46">
        <v>3</v>
      </c>
      <c r="D71" s="38">
        <v>954024</v>
      </c>
      <c r="E71" s="22" t="s">
        <v>142</v>
      </c>
      <c r="F71" s="269">
        <v>581.10516934046348</v>
      </c>
      <c r="G71" s="47">
        <v>903.7433155080214</v>
      </c>
      <c r="H71" s="47">
        <v>338.68092691622104</v>
      </c>
      <c r="I71" s="47">
        <v>661.31907308377902</v>
      </c>
      <c r="J71" s="47">
        <v>242.42424242424244</v>
      </c>
      <c r="K71" s="47">
        <v>117.64705882352941</v>
      </c>
      <c r="L71" s="47">
        <v>124.77718360071303</v>
      </c>
    </row>
    <row r="72" spans="1:12" ht="12.75">
      <c r="A72" s="45">
        <v>4</v>
      </c>
      <c r="B72" s="45">
        <v>2</v>
      </c>
      <c r="C72" s="46">
        <v>3</v>
      </c>
      <c r="D72" s="38">
        <v>978032</v>
      </c>
      <c r="E72" s="22" t="s">
        <v>164</v>
      </c>
      <c r="F72" s="269">
        <v>346.48700673724733</v>
      </c>
      <c r="G72" s="47">
        <v>427.33397497593842</v>
      </c>
      <c r="H72" s="47">
        <v>130.89509143407122</v>
      </c>
      <c r="I72" s="47">
        <v>211.74205967276225</v>
      </c>
      <c r="J72" s="47">
        <v>215.59191530317614</v>
      </c>
      <c r="K72" s="47">
        <v>115.49566891241578</v>
      </c>
      <c r="L72" s="47">
        <v>100.09624639076036</v>
      </c>
    </row>
    <row r="73" spans="1:12" ht="12.75">
      <c r="A73" s="45">
        <v>4</v>
      </c>
      <c r="B73" s="45">
        <v>2</v>
      </c>
      <c r="C73" s="46">
        <v>3</v>
      </c>
      <c r="D73" s="38">
        <v>382060</v>
      </c>
      <c r="E73" s="22" t="s">
        <v>93</v>
      </c>
      <c r="F73" s="269">
        <v>276.04105225905391</v>
      </c>
      <c r="G73" s="47">
        <v>360.97676064645515</v>
      </c>
      <c r="H73" s="47">
        <v>152.17647752742715</v>
      </c>
      <c r="I73" s="47">
        <v>237.11218591482839</v>
      </c>
      <c r="J73" s="47">
        <v>123.86457473162676</v>
      </c>
      <c r="K73" s="47">
        <v>53.084817742125757</v>
      </c>
      <c r="L73" s="47">
        <v>70.77975698950101</v>
      </c>
    </row>
    <row r="74" spans="1:12" ht="12.75">
      <c r="A74" s="45">
        <v>4</v>
      </c>
      <c r="B74" s="45">
        <v>2</v>
      </c>
      <c r="C74" s="46">
        <v>3</v>
      </c>
      <c r="D74" s="38">
        <v>962060</v>
      </c>
      <c r="E74" s="22" t="s">
        <v>155</v>
      </c>
      <c r="F74" s="269">
        <v>247.10424710424709</v>
      </c>
      <c r="G74" s="47">
        <v>334.62033462033463</v>
      </c>
      <c r="H74" s="47">
        <v>115.83011583011583</v>
      </c>
      <c r="I74" s="47">
        <v>203.34620334620337</v>
      </c>
      <c r="J74" s="47">
        <v>131.27413127413129</v>
      </c>
      <c r="K74" s="47">
        <v>74.646074646074638</v>
      </c>
      <c r="L74" s="47">
        <v>56.628056628056626</v>
      </c>
    </row>
    <row r="75" spans="1:12" ht="12.75">
      <c r="A75" s="45">
        <v>4</v>
      </c>
      <c r="B75" s="45">
        <v>2</v>
      </c>
      <c r="C75" s="46">
        <v>3</v>
      </c>
      <c r="D75" s="38">
        <v>362040</v>
      </c>
      <c r="E75" s="22" t="s">
        <v>70</v>
      </c>
      <c r="F75" s="269">
        <v>232.09133107514739</v>
      </c>
      <c r="G75" s="47">
        <v>284.78233596788357</v>
      </c>
      <c r="H75" s="47">
        <v>100.36381884330699</v>
      </c>
      <c r="I75" s="47">
        <v>153.05482373604318</v>
      </c>
      <c r="J75" s="47">
        <v>131.72751223184042</v>
      </c>
      <c r="K75" s="47">
        <v>71.509220925856226</v>
      </c>
      <c r="L75" s="47">
        <v>60.218291305984195</v>
      </c>
    </row>
    <row r="76" spans="1:12" ht="12.75">
      <c r="A76" s="39"/>
      <c r="B76" s="39"/>
      <c r="C76" s="39"/>
      <c r="D76" s="48"/>
      <c r="E76" s="36" t="s">
        <v>211</v>
      </c>
      <c r="F76" s="99">
        <v>418.15718351458497</v>
      </c>
      <c r="G76" s="99">
        <v>543.7548837576079</v>
      </c>
      <c r="H76" s="99">
        <v>227.96842852329507</v>
      </c>
      <c r="I76" s="99">
        <v>353.56612876631806</v>
      </c>
      <c r="J76" s="99">
        <v>190.1887549912899</v>
      </c>
      <c r="K76" s="99">
        <v>99.93332998788469</v>
      </c>
      <c r="L76" s="99">
        <v>90.255425003405179</v>
      </c>
    </row>
    <row r="77" spans="1:12" ht="12.75">
      <c r="A77" s="45">
        <v>5</v>
      </c>
      <c r="B77" s="45">
        <v>3</v>
      </c>
      <c r="C77" s="46">
        <v>3</v>
      </c>
      <c r="D77" s="38">
        <v>770004</v>
      </c>
      <c r="E77" s="22" t="s">
        <v>129</v>
      </c>
      <c r="F77" s="269">
        <v>219.52987470228848</v>
      </c>
      <c r="G77" s="47">
        <v>321.01066583825207</v>
      </c>
      <c r="H77" s="47">
        <v>106.6583825204515</v>
      </c>
      <c r="I77" s="47">
        <v>208.13917365641504</v>
      </c>
      <c r="J77" s="47">
        <v>112.87149218183701</v>
      </c>
      <c r="K77" s="47">
        <v>56.953505229367295</v>
      </c>
      <c r="L77" s="47">
        <v>55.917986952469711</v>
      </c>
    </row>
    <row r="78" spans="1:12" ht="12.75">
      <c r="A78" s="45">
        <v>5</v>
      </c>
      <c r="B78" s="45">
        <v>3</v>
      </c>
      <c r="C78" s="46">
        <v>3</v>
      </c>
      <c r="D78" s="38">
        <v>570008</v>
      </c>
      <c r="E78" s="22" t="s">
        <v>119</v>
      </c>
      <c r="F78" s="269">
        <v>495.04950495049508</v>
      </c>
      <c r="G78" s="47">
        <v>496.40580496405801</v>
      </c>
      <c r="H78" s="47">
        <v>348.56910348569102</v>
      </c>
      <c r="I78" s="47">
        <v>349.92540349925406</v>
      </c>
      <c r="J78" s="47">
        <v>146.480401464804</v>
      </c>
      <c r="K78" s="47">
        <v>59.67720059677201</v>
      </c>
      <c r="L78" s="47">
        <v>86.803200868032008</v>
      </c>
    </row>
    <row r="79" spans="1:12" ht="12.75">
      <c r="A79" s="45">
        <v>5</v>
      </c>
      <c r="B79" s="45">
        <v>3</v>
      </c>
      <c r="C79" s="46">
        <v>3</v>
      </c>
      <c r="D79" s="38">
        <v>362004</v>
      </c>
      <c r="E79" s="22" t="s">
        <v>238</v>
      </c>
      <c r="F79" s="269">
        <v>395.13028620247752</v>
      </c>
      <c r="G79" s="47">
        <v>439.98291328492098</v>
      </c>
      <c r="H79" s="47">
        <v>196.49722340879964</v>
      </c>
      <c r="I79" s="47">
        <v>241.34985049124307</v>
      </c>
      <c r="J79" s="47">
        <v>198.63306279367791</v>
      </c>
      <c r="K79" s="47">
        <v>106.79196924391286</v>
      </c>
      <c r="L79" s="47">
        <v>91.841093549765063</v>
      </c>
    </row>
    <row r="80" spans="1:12" ht="12.75">
      <c r="A80" s="45">
        <v>5</v>
      </c>
      <c r="B80" s="45">
        <v>3</v>
      </c>
      <c r="C80" s="46">
        <v>3</v>
      </c>
      <c r="D80" s="38">
        <v>362012</v>
      </c>
      <c r="E80" s="22" t="s">
        <v>64</v>
      </c>
      <c r="F80" s="269">
        <v>217.89255245561446</v>
      </c>
      <c r="G80" s="47">
        <v>283.60617938667281</v>
      </c>
      <c r="H80" s="47">
        <v>111.8284528475905</v>
      </c>
      <c r="I80" s="47">
        <v>177.54207977864883</v>
      </c>
      <c r="J80" s="47">
        <v>106.06409960802398</v>
      </c>
      <c r="K80" s="47">
        <v>46.114825916532162</v>
      </c>
      <c r="L80" s="47">
        <v>59.949273691491811</v>
      </c>
    </row>
    <row r="81" spans="1:12" ht="12.75">
      <c r="A81" s="45">
        <v>5</v>
      </c>
      <c r="B81" s="45">
        <v>3</v>
      </c>
      <c r="C81" s="50">
        <v>3</v>
      </c>
      <c r="D81" s="38">
        <v>362016</v>
      </c>
      <c r="E81" s="22" t="s">
        <v>239</v>
      </c>
      <c r="F81" s="269">
        <v>627.52129090094127</v>
      </c>
      <c r="G81" s="47">
        <v>793.36620349619011</v>
      </c>
      <c r="H81" s="47">
        <v>363.0658897355446</v>
      </c>
      <c r="I81" s="47">
        <v>528.91080233079333</v>
      </c>
      <c r="J81" s="47">
        <v>264.45540116539667</v>
      </c>
      <c r="K81" s="47">
        <v>152.39802779022861</v>
      </c>
      <c r="L81" s="47">
        <v>112.05737337516808</v>
      </c>
    </row>
    <row r="82" spans="1:12" ht="12.75">
      <c r="A82" s="45">
        <v>5</v>
      </c>
      <c r="B82" s="45">
        <v>3</v>
      </c>
      <c r="C82" s="46">
        <v>3</v>
      </c>
      <c r="D82" s="38">
        <v>154008</v>
      </c>
      <c r="E82" s="22" t="s">
        <v>25</v>
      </c>
      <c r="F82" s="269">
        <v>349.29485077074446</v>
      </c>
      <c r="G82" s="47">
        <v>349.29485077074446</v>
      </c>
      <c r="H82" s="47">
        <v>162.34831092161363</v>
      </c>
      <c r="I82" s="47">
        <v>162.34831092161363</v>
      </c>
      <c r="J82" s="47">
        <v>186.94653984913086</v>
      </c>
      <c r="K82" s="47">
        <v>111.51197113807805</v>
      </c>
      <c r="L82" s="47">
        <v>75.434568711052805</v>
      </c>
    </row>
    <row r="83" spans="1:12" ht="12.75">
      <c r="A83" s="45">
        <v>5</v>
      </c>
      <c r="B83" s="45">
        <v>3</v>
      </c>
      <c r="C83" s="46">
        <v>3</v>
      </c>
      <c r="D83" s="38">
        <v>954008</v>
      </c>
      <c r="E83" s="22" t="s">
        <v>138</v>
      </c>
      <c r="F83" s="269">
        <v>304.82315112540192</v>
      </c>
      <c r="G83" s="47">
        <v>385.85209003215436</v>
      </c>
      <c r="H83" s="47">
        <v>118.32797427652733</v>
      </c>
      <c r="I83" s="47">
        <v>199.35691318327974</v>
      </c>
      <c r="J83" s="47">
        <v>186.49517684887459</v>
      </c>
      <c r="K83" s="47">
        <v>97.749196141479089</v>
      </c>
      <c r="L83" s="47">
        <v>88.745980707395503</v>
      </c>
    </row>
    <row r="84" spans="1:12" ht="12.75">
      <c r="A84" s="45">
        <v>5</v>
      </c>
      <c r="B84" s="45">
        <v>3</v>
      </c>
      <c r="C84" s="46">
        <v>3</v>
      </c>
      <c r="D84" s="38">
        <v>362020</v>
      </c>
      <c r="E84" s="22" t="s">
        <v>65</v>
      </c>
      <c r="F84" s="269">
        <v>252.26936879881779</v>
      </c>
      <c r="G84" s="47">
        <v>346.21068186615997</v>
      </c>
      <c r="H84" s="47">
        <v>142.49525015832808</v>
      </c>
      <c r="I84" s="47">
        <v>236.43656322567026</v>
      </c>
      <c r="J84" s="47">
        <v>109.77411864048976</v>
      </c>
      <c r="K84" s="47">
        <v>39.05425374709732</v>
      </c>
      <c r="L84" s="47">
        <v>70.71986489339244</v>
      </c>
    </row>
    <row r="85" spans="1:12" ht="12.75">
      <c r="A85" s="45">
        <v>5</v>
      </c>
      <c r="B85" s="45">
        <v>3</v>
      </c>
      <c r="C85" s="46">
        <v>3</v>
      </c>
      <c r="D85" s="38">
        <v>370012</v>
      </c>
      <c r="E85" s="22" t="s">
        <v>368</v>
      </c>
      <c r="F85" s="269">
        <v>400.27022462421888</v>
      </c>
      <c r="G85" s="47">
        <v>518.4934977199797</v>
      </c>
      <c r="H85" s="47">
        <v>195.91285255868939</v>
      </c>
      <c r="I85" s="47">
        <v>314.13612565445027</v>
      </c>
      <c r="J85" s="47">
        <v>204.35737206552946</v>
      </c>
      <c r="K85" s="47">
        <v>84.445195068400608</v>
      </c>
      <c r="L85" s="47">
        <v>119.91217699712887</v>
      </c>
    </row>
    <row r="86" spans="1:12" ht="12.75">
      <c r="A86" s="45">
        <v>5</v>
      </c>
      <c r="B86" s="45">
        <v>3</v>
      </c>
      <c r="C86" s="46">
        <v>3</v>
      </c>
      <c r="D86" s="38">
        <v>154012</v>
      </c>
      <c r="E86" s="22" t="s">
        <v>26</v>
      </c>
      <c r="F86" s="269">
        <v>736.08342278791599</v>
      </c>
      <c r="G86" s="47">
        <v>736.08342278791599</v>
      </c>
      <c r="H86" s="47">
        <v>489.18877472780247</v>
      </c>
      <c r="I86" s="47">
        <v>489.18877472780247</v>
      </c>
      <c r="J86" s="47">
        <v>246.8946480601135</v>
      </c>
      <c r="K86" s="47">
        <v>118.08004907222818</v>
      </c>
      <c r="L86" s="47">
        <v>128.81459898788529</v>
      </c>
    </row>
    <row r="87" spans="1:12" ht="12.75">
      <c r="A87" s="45">
        <v>5</v>
      </c>
      <c r="B87" s="45">
        <v>3</v>
      </c>
      <c r="C87" s="46">
        <v>3</v>
      </c>
      <c r="D87" s="38">
        <v>154016</v>
      </c>
      <c r="E87" s="22" t="s">
        <v>27</v>
      </c>
      <c r="F87" s="269">
        <v>425.01776830135043</v>
      </c>
      <c r="G87" s="47">
        <v>425.01776830135043</v>
      </c>
      <c r="H87" s="47">
        <v>221.74840085287846</v>
      </c>
      <c r="I87" s="47">
        <v>221.74840085287846</v>
      </c>
      <c r="J87" s="47">
        <v>203.26936744847191</v>
      </c>
      <c r="K87" s="47">
        <v>106.60980810234541</v>
      </c>
      <c r="L87" s="47">
        <v>96.659559346126514</v>
      </c>
    </row>
    <row r="88" spans="1:12" ht="12.75">
      <c r="A88" s="45">
        <v>5</v>
      </c>
      <c r="B88" s="45">
        <v>3</v>
      </c>
      <c r="C88" s="46">
        <v>3</v>
      </c>
      <c r="D88" s="38">
        <v>566012</v>
      </c>
      <c r="E88" s="22" t="s">
        <v>115</v>
      </c>
      <c r="F88" s="269">
        <v>111.47461529140918</v>
      </c>
      <c r="G88" s="47">
        <v>127.22646310432569</v>
      </c>
      <c r="H88" s="47">
        <v>50.890585241730285</v>
      </c>
      <c r="I88" s="47">
        <v>66.642433054646801</v>
      </c>
      <c r="J88" s="47">
        <v>60.584030049678901</v>
      </c>
      <c r="K88" s="47">
        <v>32.715376226826606</v>
      </c>
      <c r="L88" s="47">
        <v>27.868653822852295</v>
      </c>
    </row>
    <row r="89" spans="1:12" ht="12.75">
      <c r="A89" s="45">
        <v>5</v>
      </c>
      <c r="B89" s="45">
        <v>3</v>
      </c>
      <c r="C89" s="46">
        <v>3</v>
      </c>
      <c r="D89" s="38">
        <v>554020</v>
      </c>
      <c r="E89" s="22" t="s">
        <v>101</v>
      </c>
      <c r="F89" s="269">
        <v>367.11111111111109</v>
      </c>
      <c r="G89" s="47">
        <v>483.55555555555554</v>
      </c>
      <c r="H89" s="47">
        <v>193.77777777777777</v>
      </c>
      <c r="I89" s="47">
        <v>310.22222222222223</v>
      </c>
      <c r="J89" s="47">
        <v>173.33333333333331</v>
      </c>
      <c r="K89" s="47">
        <v>108.44444444444444</v>
      </c>
      <c r="L89" s="47">
        <v>64.888888888888886</v>
      </c>
    </row>
    <row r="90" spans="1:12" ht="12.75">
      <c r="A90" s="45">
        <v>5</v>
      </c>
      <c r="B90" s="45">
        <v>3</v>
      </c>
      <c r="C90" s="46">
        <v>3</v>
      </c>
      <c r="D90" s="38">
        <v>374012</v>
      </c>
      <c r="E90" s="22" t="s">
        <v>75</v>
      </c>
      <c r="F90" s="269">
        <v>410.15076318007306</v>
      </c>
      <c r="G90" s="47">
        <v>550.61335331023508</v>
      </c>
      <c r="H90" s="47">
        <v>213.50313699784624</v>
      </c>
      <c r="I90" s="47">
        <v>353.96572712800827</v>
      </c>
      <c r="J90" s="47">
        <v>196.64762618222682</v>
      </c>
      <c r="K90" s="47">
        <v>105.8151512313887</v>
      </c>
      <c r="L90" s="47">
        <v>90.832474950838105</v>
      </c>
    </row>
    <row r="91" spans="1:12" ht="12.75">
      <c r="A91" s="45">
        <v>5</v>
      </c>
      <c r="B91" s="45">
        <v>3</v>
      </c>
      <c r="C91" s="46">
        <v>3</v>
      </c>
      <c r="D91" s="38">
        <v>158008</v>
      </c>
      <c r="E91" s="22" t="s">
        <v>31</v>
      </c>
      <c r="F91" s="269">
        <v>209.61145194274027</v>
      </c>
      <c r="G91" s="47">
        <v>238.58214042263123</v>
      </c>
      <c r="H91" s="47">
        <v>83.503749147920928</v>
      </c>
      <c r="I91" s="47">
        <v>112.47443762781187</v>
      </c>
      <c r="J91" s="47">
        <v>126.10770279481936</v>
      </c>
      <c r="K91" s="47">
        <v>57.94137695978187</v>
      </c>
      <c r="L91" s="47">
        <v>68.166325835037497</v>
      </c>
    </row>
    <row r="92" spans="1:12" ht="12.75">
      <c r="A92" s="45">
        <v>5</v>
      </c>
      <c r="B92" s="45">
        <v>3</v>
      </c>
      <c r="C92" s="46">
        <v>3</v>
      </c>
      <c r="D92" s="38">
        <v>158012</v>
      </c>
      <c r="E92" s="22" t="s">
        <v>32</v>
      </c>
      <c r="F92" s="269">
        <v>389.82736216818267</v>
      </c>
      <c r="G92" s="47">
        <v>530.90774085762018</v>
      </c>
      <c r="H92" s="47">
        <v>233.8964173009096</v>
      </c>
      <c r="I92" s="47">
        <v>374.97679599034711</v>
      </c>
      <c r="J92" s="47">
        <v>155.93094486727307</v>
      </c>
      <c r="K92" s="47">
        <v>79.821793205865973</v>
      </c>
      <c r="L92" s="47">
        <v>76.109151661407097</v>
      </c>
    </row>
    <row r="93" spans="1:12" ht="12.75">
      <c r="A93" s="45">
        <v>5</v>
      </c>
      <c r="B93" s="45">
        <v>3</v>
      </c>
      <c r="C93" s="46">
        <v>3</v>
      </c>
      <c r="D93" s="38">
        <v>334016</v>
      </c>
      <c r="E93" s="22" t="s">
        <v>59</v>
      </c>
      <c r="F93" s="269">
        <v>483.53909465020575</v>
      </c>
      <c r="G93" s="47">
        <v>590.99222679469597</v>
      </c>
      <c r="H93" s="47">
        <v>281.20713305898494</v>
      </c>
      <c r="I93" s="47">
        <v>388.66026520347503</v>
      </c>
      <c r="J93" s="47">
        <v>202.33196159122085</v>
      </c>
      <c r="K93" s="47">
        <v>126.88614540466394</v>
      </c>
      <c r="L93" s="47">
        <v>75.445816186556925</v>
      </c>
    </row>
    <row r="94" spans="1:12" ht="12.75">
      <c r="A94" s="45">
        <v>5</v>
      </c>
      <c r="B94" s="45">
        <v>3</v>
      </c>
      <c r="C94" s="46">
        <v>3</v>
      </c>
      <c r="D94" s="38">
        <v>166012</v>
      </c>
      <c r="E94" s="22" t="s">
        <v>45</v>
      </c>
      <c r="F94" s="269">
        <v>187.29514593413452</v>
      </c>
      <c r="G94" s="47">
        <v>188.85593881691898</v>
      </c>
      <c r="H94" s="47">
        <v>106.13391602934291</v>
      </c>
      <c r="I94" s="47">
        <v>107.69470891212735</v>
      </c>
      <c r="J94" s="47">
        <v>81.161229904791639</v>
      </c>
      <c r="K94" s="47">
        <v>45.262993600749176</v>
      </c>
      <c r="L94" s="47">
        <v>35.898236304042456</v>
      </c>
    </row>
    <row r="95" spans="1:12" ht="12.75">
      <c r="A95" s="45">
        <v>5</v>
      </c>
      <c r="B95" s="45">
        <v>3</v>
      </c>
      <c r="C95" s="46">
        <v>3</v>
      </c>
      <c r="D95" s="38">
        <v>766040</v>
      </c>
      <c r="E95" s="22" t="s">
        <v>127</v>
      </c>
      <c r="F95" s="269">
        <v>226.40153330138955</v>
      </c>
      <c r="G95" s="47">
        <v>328.22232870148537</v>
      </c>
      <c r="H95" s="47">
        <v>95.831336847149018</v>
      </c>
      <c r="I95" s="47">
        <v>197.65213224724485</v>
      </c>
      <c r="J95" s="47">
        <v>130.57019645424054</v>
      </c>
      <c r="K95" s="47">
        <v>64.686152371825585</v>
      </c>
      <c r="L95" s="47">
        <v>65.884044082414945</v>
      </c>
    </row>
    <row r="96" spans="1:12" ht="12.75">
      <c r="A96" s="45">
        <v>5</v>
      </c>
      <c r="B96" s="45">
        <v>3</v>
      </c>
      <c r="C96" s="46">
        <v>3</v>
      </c>
      <c r="D96" s="38">
        <v>766044</v>
      </c>
      <c r="E96" s="22" t="s">
        <v>128</v>
      </c>
      <c r="F96" s="269">
        <v>302.64975511741807</v>
      </c>
      <c r="G96" s="47">
        <v>400.60278789400979</v>
      </c>
      <c r="H96" s="47">
        <v>146.92954916488762</v>
      </c>
      <c r="I96" s="47">
        <v>244.88258194147932</v>
      </c>
      <c r="J96" s="47">
        <v>155.72020595253045</v>
      </c>
      <c r="K96" s="47">
        <v>76.604294863744826</v>
      </c>
      <c r="L96" s="47">
        <v>79.115911088785637</v>
      </c>
    </row>
    <row r="97" spans="1:12" ht="12.75">
      <c r="A97" s="45">
        <v>5</v>
      </c>
      <c r="B97" s="45">
        <v>3</v>
      </c>
      <c r="C97" s="46">
        <v>3</v>
      </c>
      <c r="D97" s="38">
        <v>758024</v>
      </c>
      <c r="E97" s="22" t="s">
        <v>124</v>
      </c>
      <c r="F97" s="269">
        <v>255.44230527242988</v>
      </c>
      <c r="G97" s="47">
        <v>335.97583993959984</v>
      </c>
      <c r="H97" s="47">
        <v>130.86699383415126</v>
      </c>
      <c r="I97" s="47">
        <v>211.40052850132125</v>
      </c>
      <c r="J97" s="47">
        <v>124.5753114382786</v>
      </c>
      <c r="K97" s="47">
        <v>67.950169875424692</v>
      </c>
      <c r="L97" s="47">
        <v>56.625141562853905</v>
      </c>
    </row>
    <row r="98" spans="1:12" ht="12.75">
      <c r="A98" s="45">
        <v>5</v>
      </c>
      <c r="B98" s="45">
        <v>3</v>
      </c>
      <c r="C98" s="46">
        <v>3</v>
      </c>
      <c r="D98" s="38">
        <v>382032</v>
      </c>
      <c r="E98" s="22" t="s">
        <v>89</v>
      </c>
      <c r="F98" s="269">
        <v>316.99727732399845</v>
      </c>
      <c r="G98" s="47">
        <v>480.35783741734735</v>
      </c>
      <c r="H98" s="47">
        <v>217.81408012446519</v>
      </c>
      <c r="I98" s="47">
        <v>381.17464021781404</v>
      </c>
      <c r="J98" s="47">
        <v>99.183197199533268</v>
      </c>
      <c r="K98" s="47">
        <v>38.895371450797356</v>
      </c>
      <c r="L98" s="47">
        <v>60.287825748735905</v>
      </c>
    </row>
    <row r="99" spans="1:12" ht="12.75">
      <c r="A99" s="45">
        <v>5</v>
      </c>
      <c r="B99" s="45">
        <v>3</v>
      </c>
      <c r="C99" s="46">
        <v>3</v>
      </c>
      <c r="D99" s="38">
        <v>158024</v>
      </c>
      <c r="E99" s="22" t="s">
        <v>35</v>
      </c>
      <c r="F99" s="269">
        <v>342.1151204894494</v>
      </c>
      <c r="G99" s="47">
        <v>499.43813210138592</v>
      </c>
      <c r="H99" s="47">
        <v>189.78649019852665</v>
      </c>
      <c r="I99" s="47">
        <v>347.1095018104632</v>
      </c>
      <c r="J99" s="47">
        <v>152.32863029092272</v>
      </c>
      <c r="K99" s="47">
        <v>68.672743163940567</v>
      </c>
      <c r="L99" s="47">
        <v>83.655887126982151</v>
      </c>
    </row>
    <row r="100" spans="1:12" ht="12.75">
      <c r="A100" s="45">
        <v>5</v>
      </c>
      <c r="B100" s="45">
        <v>3</v>
      </c>
      <c r="C100" s="46">
        <v>3</v>
      </c>
      <c r="D100" s="38">
        <v>166016</v>
      </c>
      <c r="E100" s="22" t="s">
        <v>255</v>
      </c>
      <c r="F100" s="269">
        <v>542.72371576423063</v>
      </c>
      <c r="G100" s="47">
        <v>550.29660482140605</v>
      </c>
      <c r="H100" s="47">
        <v>315.53704404897132</v>
      </c>
      <c r="I100" s="47">
        <v>323.10993310614668</v>
      </c>
      <c r="J100" s="47">
        <v>227.18667171525937</v>
      </c>
      <c r="K100" s="47">
        <v>138.83629938154741</v>
      </c>
      <c r="L100" s="47">
        <v>88.350372333711974</v>
      </c>
    </row>
    <row r="101" spans="1:12" ht="12.75">
      <c r="A101" s="45">
        <v>5</v>
      </c>
      <c r="B101" s="45">
        <v>3</v>
      </c>
      <c r="C101" s="46">
        <v>3</v>
      </c>
      <c r="D101" s="38">
        <v>978028</v>
      </c>
      <c r="E101" s="22" t="s">
        <v>163</v>
      </c>
      <c r="F101" s="269">
        <v>591.19055964481834</v>
      </c>
      <c r="G101" s="47">
        <v>767.6130389064142</v>
      </c>
      <c r="H101" s="47">
        <v>384.39069984811306</v>
      </c>
      <c r="I101" s="47">
        <v>560.81317910970904</v>
      </c>
      <c r="J101" s="47">
        <v>206.79985979670522</v>
      </c>
      <c r="K101" s="47">
        <v>67.764925809089846</v>
      </c>
      <c r="L101" s="47">
        <v>139.03493398761537</v>
      </c>
    </row>
    <row r="102" spans="1:12" ht="12.75">
      <c r="A102" s="45">
        <v>5</v>
      </c>
      <c r="B102" s="45">
        <v>3</v>
      </c>
      <c r="C102" s="46">
        <v>3</v>
      </c>
      <c r="D102" s="38">
        <v>974040</v>
      </c>
      <c r="E102" s="22" t="s">
        <v>158</v>
      </c>
      <c r="F102" s="269">
        <v>350.33487892838741</v>
      </c>
      <c r="G102" s="47">
        <v>373.0036063884595</v>
      </c>
      <c r="H102" s="47">
        <v>161.77228232869655</v>
      </c>
      <c r="I102" s="47">
        <v>184.44100978876867</v>
      </c>
      <c r="J102" s="47">
        <v>188.56259659969086</v>
      </c>
      <c r="K102" s="47">
        <v>80.370942812983003</v>
      </c>
      <c r="L102" s="47">
        <v>108.19165378670787</v>
      </c>
    </row>
    <row r="103" spans="1:12" ht="12.75">
      <c r="A103" s="45">
        <v>5</v>
      </c>
      <c r="B103" s="45">
        <v>3</v>
      </c>
      <c r="C103" s="46">
        <v>3</v>
      </c>
      <c r="D103" s="38">
        <v>170044</v>
      </c>
      <c r="E103" s="22" t="s">
        <v>52</v>
      </c>
      <c r="F103" s="269">
        <v>513.29055912007334</v>
      </c>
      <c r="G103" s="47">
        <v>513.29055912007334</v>
      </c>
      <c r="H103" s="47">
        <v>250.53467766575008</v>
      </c>
      <c r="I103" s="47">
        <v>250.53467766575008</v>
      </c>
      <c r="J103" s="47">
        <v>262.75588145432323</v>
      </c>
      <c r="K103" s="47">
        <v>160.40329972502292</v>
      </c>
      <c r="L103" s="47">
        <v>102.35258172930034</v>
      </c>
    </row>
    <row r="104" spans="1:12" ht="12.75">
      <c r="A104" s="45">
        <v>5</v>
      </c>
      <c r="B104" s="45">
        <v>3</v>
      </c>
      <c r="C104" s="46">
        <v>3</v>
      </c>
      <c r="D104" s="38">
        <v>562036</v>
      </c>
      <c r="E104" s="22" t="s">
        <v>113</v>
      </c>
      <c r="F104" s="269">
        <v>321.10091743119267</v>
      </c>
      <c r="G104" s="47">
        <v>380.3516819571866</v>
      </c>
      <c r="H104" s="47">
        <v>162.4617737003058</v>
      </c>
      <c r="I104" s="47">
        <v>221.7125382262997</v>
      </c>
      <c r="J104" s="47">
        <v>158.63914373088684</v>
      </c>
      <c r="K104" s="47">
        <v>68.807339449541288</v>
      </c>
      <c r="L104" s="47">
        <v>89.831804281345555</v>
      </c>
    </row>
    <row r="105" spans="1:12" ht="12.75">
      <c r="A105" s="45">
        <v>5</v>
      </c>
      <c r="B105" s="45">
        <v>3</v>
      </c>
      <c r="C105" s="46">
        <v>3</v>
      </c>
      <c r="D105" s="38">
        <v>978040</v>
      </c>
      <c r="E105" s="22" t="s">
        <v>166</v>
      </c>
      <c r="F105" s="269">
        <v>380.51470588235293</v>
      </c>
      <c r="G105" s="47">
        <v>476.10294117647055</v>
      </c>
      <c r="H105" s="47">
        <v>213.23529411764707</v>
      </c>
      <c r="I105" s="47">
        <v>308.8235294117647</v>
      </c>
      <c r="J105" s="47">
        <v>167.27941176470588</v>
      </c>
      <c r="K105" s="47">
        <v>90.073529411764696</v>
      </c>
      <c r="L105" s="47">
        <v>77.205882352941174</v>
      </c>
    </row>
    <row r="106" spans="1:12" ht="12.75">
      <c r="A106" s="45">
        <v>5</v>
      </c>
      <c r="B106" s="45">
        <v>3</v>
      </c>
      <c r="C106" s="46">
        <v>3</v>
      </c>
      <c r="D106" s="38">
        <v>158036</v>
      </c>
      <c r="E106" s="22" t="s">
        <v>39</v>
      </c>
      <c r="F106" s="269">
        <v>362.4627606752731</v>
      </c>
      <c r="G106" s="47">
        <v>362.4627606752731</v>
      </c>
      <c r="H106" s="47">
        <v>188.67924528301887</v>
      </c>
      <c r="I106" s="47">
        <v>188.67924528301887</v>
      </c>
      <c r="J106" s="47">
        <v>173.7835153922542</v>
      </c>
      <c r="K106" s="47">
        <v>99.304865938430979</v>
      </c>
      <c r="L106" s="47">
        <v>74.478649453823238</v>
      </c>
    </row>
    <row r="107" spans="1:12" ht="12.75">
      <c r="A107" s="45">
        <v>5</v>
      </c>
      <c r="B107" s="45">
        <v>3</v>
      </c>
      <c r="C107" s="46">
        <v>3</v>
      </c>
      <c r="D107" s="38">
        <v>334036</v>
      </c>
      <c r="E107" s="22" t="s">
        <v>61</v>
      </c>
      <c r="F107" s="269">
        <v>341.13447044823482</v>
      </c>
      <c r="G107" s="47">
        <v>388.73462911543038</v>
      </c>
      <c r="H107" s="47">
        <v>190.40063466878223</v>
      </c>
      <c r="I107" s="47">
        <v>238.00079333597779</v>
      </c>
      <c r="J107" s="47">
        <v>150.73383577945259</v>
      </c>
      <c r="K107" s="47">
        <v>93.878090704746782</v>
      </c>
      <c r="L107" s="47">
        <v>56.855745074705808</v>
      </c>
    </row>
    <row r="108" spans="1:12" ht="12.75">
      <c r="A108" s="39"/>
      <c r="B108" s="39"/>
      <c r="C108" s="39"/>
      <c r="D108" s="48"/>
      <c r="E108" s="42" t="s">
        <v>212</v>
      </c>
      <c r="F108" s="99">
        <v>362.46685695882542</v>
      </c>
      <c r="G108" s="99">
        <v>437.02491297883699</v>
      </c>
      <c r="H108" s="99">
        <v>198.13031336442126</v>
      </c>
      <c r="I108" s="99">
        <v>272.6883693844328</v>
      </c>
      <c r="J108" s="99">
        <v>164.33654359440416</v>
      </c>
      <c r="K108" s="99">
        <v>84.26383846048644</v>
      </c>
      <c r="L108" s="99">
        <v>80.072705133917736</v>
      </c>
    </row>
    <row r="109" spans="1:12" ht="12.75">
      <c r="A109" s="45">
        <v>6</v>
      </c>
      <c r="B109" s="45">
        <v>4</v>
      </c>
      <c r="C109" s="46">
        <v>3</v>
      </c>
      <c r="D109" s="38">
        <v>554004</v>
      </c>
      <c r="E109" s="22" t="s">
        <v>98</v>
      </c>
      <c r="F109" s="269">
        <v>225.7158899494666</v>
      </c>
      <c r="G109" s="47">
        <v>254.91297024143739</v>
      </c>
      <c r="H109" s="47">
        <v>133.63279056709715</v>
      </c>
      <c r="I109" s="47">
        <v>162.82987085906794</v>
      </c>
      <c r="J109" s="47">
        <v>92.083099382369454</v>
      </c>
      <c r="K109" s="47">
        <v>68.500842223469959</v>
      </c>
      <c r="L109" s="47">
        <v>23.582257158899495</v>
      </c>
    </row>
    <row r="110" spans="1:12" ht="12.75">
      <c r="A110" s="45">
        <v>6</v>
      </c>
      <c r="B110" s="45">
        <v>4</v>
      </c>
      <c r="C110" s="46">
        <v>3</v>
      </c>
      <c r="D110" s="38">
        <v>382008</v>
      </c>
      <c r="E110" s="22" t="s">
        <v>84</v>
      </c>
      <c r="F110" s="269">
        <v>257.20804812279613</v>
      </c>
      <c r="G110" s="47">
        <v>340.17838622692386</v>
      </c>
      <c r="H110" s="47">
        <v>136.90105787181085</v>
      </c>
      <c r="I110" s="47">
        <v>219.87139597593858</v>
      </c>
      <c r="J110" s="47">
        <v>120.30699025098528</v>
      </c>
      <c r="K110" s="47">
        <v>29.039618336444722</v>
      </c>
      <c r="L110" s="47">
        <v>91.267371914540547</v>
      </c>
    </row>
    <row r="111" spans="1:12" ht="12.75">
      <c r="A111" s="45">
        <v>6</v>
      </c>
      <c r="B111" s="45">
        <v>4</v>
      </c>
      <c r="C111" s="50">
        <v>3</v>
      </c>
      <c r="D111" s="38">
        <v>554012</v>
      </c>
      <c r="E111" s="22" t="s">
        <v>100</v>
      </c>
      <c r="F111" s="269">
        <v>459.47456679709336</v>
      </c>
      <c r="G111" s="47">
        <v>650.64281721632199</v>
      </c>
      <c r="H111" s="47">
        <v>310.78814980435999</v>
      </c>
      <c r="I111" s="47">
        <v>501.95640022358856</v>
      </c>
      <c r="J111" s="47">
        <v>148.68641699273337</v>
      </c>
      <c r="K111" s="47">
        <v>74.902179988820578</v>
      </c>
      <c r="L111" s="47">
        <v>73.784237003912793</v>
      </c>
    </row>
    <row r="112" spans="1:12" ht="12.75">
      <c r="A112" s="45">
        <v>6</v>
      </c>
      <c r="B112" s="45">
        <v>4</v>
      </c>
      <c r="C112" s="46">
        <v>3</v>
      </c>
      <c r="D112" s="38">
        <v>382012</v>
      </c>
      <c r="E112" s="22" t="s">
        <v>85</v>
      </c>
      <c r="F112" s="269">
        <v>222.81823808541364</v>
      </c>
      <c r="G112" s="47">
        <v>231.07076542191047</v>
      </c>
      <c r="H112" s="47">
        <v>136.16670105219723</v>
      </c>
      <c r="I112" s="47">
        <v>144.41922838869405</v>
      </c>
      <c r="J112" s="47">
        <v>86.651537033216428</v>
      </c>
      <c r="K112" s="47">
        <v>44.35733443367031</v>
      </c>
      <c r="L112" s="47">
        <v>42.294202599546111</v>
      </c>
    </row>
    <row r="113" spans="1:12" ht="12.75">
      <c r="A113" s="45">
        <v>6</v>
      </c>
      <c r="B113" s="45">
        <v>4</v>
      </c>
      <c r="C113" s="46">
        <v>3</v>
      </c>
      <c r="D113" s="38">
        <v>758004</v>
      </c>
      <c r="E113" s="22" t="s">
        <v>122</v>
      </c>
      <c r="F113" s="269">
        <v>137.84737538597267</v>
      </c>
      <c r="G113" s="47">
        <v>202.91133656815174</v>
      </c>
      <c r="H113" s="47">
        <v>72.783414203793555</v>
      </c>
      <c r="I113" s="47">
        <v>137.84737538597267</v>
      </c>
      <c r="J113" s="47">
        <v>65.063961182179085</v>
      </c>
      <c r="K113" s="47">
        <v>28.672254080282311</v>
      </c>
      <c r="L113" s="47">
        <v>36.391707101896777</v>
      </c>
    </row>
    <row r="114" spans="1:12" ht="12.75">
      <c r="A114" s="45">
        <v>6</v>
      </c>
      <c r="B114" s="45">
        <v>4</v>
      </c>
      <c r="C114" s="46">
        <v>3</v>
      </c>
      <c r="D114" s="38">
        <v>558012</v>
      </c>
      <c r="E114" s="22" t="s">
        <v>102</v>
      </c>
      <c r="F114" s="269">
        <v>380.68334678504169</v>
      </c>
      <c r="G114" s="47">
        <v>593.22033898305085</v>
      </c>
      <c r="H114" s="47">
        <v>216.57250470809794</v>
      </c>
      <c r="I114" s="47">
        <v>429.10949690610704</v>
      </c>
      <c r="J114" s="47">
        <v>164.11084207694378</v>
      </c>
      <c r="K114" s="47">
        <v>76.674737691686843</v>
      </c>
      <c r="L114" s="47">
        <v>87.436104385256925</v>
      </c>
    </row>
    <row r="115" spans="1:12" ht="12.75">
      <c r="A115" s="45">
        <v>6</v>
      </c>
      <c r="B115" s="45">
        <v>4</v>
      </c>
      <c r="C115" s="46">
        <v>3</v>
      </c>
      <c r="D115" s="38">
        <v>558016</v>
      </c>
      <c r="E115" s="22" t="s">
        <v>103</v>
      </c>
      <c r="F115" s="269">
        <v>458.31985333764698</v>
      </c>
      <c r="G115" s="47">
        <v>644.88299363744204</v>
      </c>
      <c r="H115" s="47">
        <v>244.79672166504909</v>
      </c>
      <c r="I115" s="47">
        <v>431.35986196484419</v>
      </c>
      <c r="J115" s="47">
        <v>213.52313167259788</v>
      </c>
      <c r="K115" s="47">
        <v>104.60476652647471</v>
      </c>
      <c r="L115" s="47">
        <v>108.91836514612315</v>
      </c>
    </row>
    <row r="116" spans="1:12" ht="12.75">
      <c r="A116" s="45">
        <v>6</v>
      </c>
      <c r="B116" s="45">
        <v>4</v>
      </c>
      <c r="C116" s="46">
        <v>3</v>
      </c>
      <c r="D116" s="38">
        <v>566008</v>
      </c>
      <c r="E116" s="22" t="s">
        <v>114</v>
      </c>
      <c r="F116" s="269">
        <v>245.70710596118946</v>
      </c>
      <c r="G116" s="47">
        <v>284.79687281865137</v>
      </c>
      <c r="H116" s="47">
        <v>131.229931592908</v>
      </c>
      <c r="I116" s="47">
        <v>170.31969845036997</v>
      </c>
      <c r="J116" s="47">
        <v>114.47717436828144</v>
      </c>
      <c r="K116" s="47">
        <v>60.030713388245147</v>
      </c>
      <c r="L116" s="47">
        <v>54.446460980036292</v>
      </c>
    </row>
    <row r="117" spans="1:12" ht="12.75">
      <c r="A117" s="45">
        <v>6</v>
      </c>
      <c r="B117" s="45">
        <v>4</v>
      </c>
      <c r="C117" s="46">
        <v>3</v>
      </c>
      <c r="D117" s="38">
        <v>370004</v>
      </c>
      <c r="E117" s="22" t="s">
        <v>71</v>
      </c>
      <c r="F117" s="269">
        <v>257.88977861516719</v>
      </c>
      <c r="G117" s="47">
        <v>337.96514366462554</v>
      </c>
      <c r="H117" s="47">
        <v>107.1596796985398</v>
      </c>
      <c r="I117" s="47">
        <v>187.23504474799813</v>
      </c>
      <c r="J117" s="47">
        <v>150.73009891662741</v>
      </c>
      <c r="K117" s="47">
        <v>100.09420631182289</v>
      </c>
      <c r="L117" s="47">
        <v>50.635892604804525</v>
      </c>
    </row>
    <row r="118" spans="1:12" ht="12.75">
      <c r="A118" s="45">
        <v>6</v>
      </c>
      <c r="B118" s="45">
        <v>4</v>
      </c>
      <c r="C118" s="46">
        <v>3</v>
      </c>
      <c r="D118" s="38">
        <v>562016</v>
      </c>
      <c r="E118" s="22" t="s">
        <v>108</v>
      </c>
      <c r="F118" s="269">
        <v>298.31754559592821</v>
      </c>
      <c r="G118" s="47">
        <v>422.73434186342428</v>
      </c>
      <c r="H118" s="47">
        <v>138.55506857062068</v>
      </c>
      <c r="I118" s="47">
        <v>262.9718648381168</v>
      </c>
      <c r="J118" s="47">
        <v>159.7624770253075</v>
      </c>
      <c r="K118" s="47">
        <v>97.554078891559456</v>
      </c>
      <c r="L118" s="47">
        <v>62.208398133748055</v>
      </c>
    </row>
    <row r="119" spans="1:12" ht="12.75">
      <c r="A119" s="45">
        <v>6</v>
      </c>
      <c r="B119" s="45">
        <v>4</v>
      </c>
      <c r="C119" s="46">
        <v>3</v>
      </c>
      <c r="D119" s="38">
        <v>382020</v>
      </c>
      <c r="E119" s="22" t="s">
        <v>86</v>
      </c>
      <c r="F119" s="269">
        <v>372.57388081537113</v>
      </c>
      <c r="G119" s="47">
        <v>465.2296888715498</v>
      </c>
      <c r="H119" s="47">
        <v>242.85574953672096</v>
      </c>
      <c r="I119" s="47">
        <v>335.51155759289963</v>
      </c>
      <c r="J119" s="47">
        <v>129.71813127865016</v>
      </c>
      <c r="K119" s="47">
        <v>61.445430605676393</v>
      </c>
      <c r="L119" s="47">
        <v>68.27270067297377</v>
      </c>
    </row>
    <row r="120" spans="1:12" ht="12.75">
      <c r="A120" s="45">
        <v>6</v>
      </c>
      <c r="B120" s="45">
        <v>4</v>
      </c>
      <c r="C120" s="46">
        <v>3</v>
      </c>
      <c r="D120" s="38">
        <v>954020</v>
      </c>
      <c r="E120" s="22" t="s">
        <v>141</v>
      </c>
      <c r="F120" s="269">
        <v>242.98597194388776</v>
      </c>
      <c r="G120" s="47">
        <v>320.64128256513021</v>
      </c>
      <c r="H120" s="47">
        <v>117.73547094188376</v>
      </c>
      <c r="I120" s="47">
        <v>195.39078156312624</v>
      </c>
      <c r="J120" s="47">
        <v>125.25050100200401</v>
      </c>
      <c r="K120" s="47">
        <v>62.625250501002007</v>
      </c>
      <c r="L120" s="47">
        <v>62.625250501002007</v>
      </c>
    </row>
    <row r="121" spans="1:12" ht="12.75">
      <c r="A121" s="45">
        <v>6</v>
      </c>
      <c r="B121" s="45">
        <v>4</v>
      </c>
      <c r="C121" s="46">
        <v>3</v>
      </c>
      <c r="D121" s="38">
        <v>162016</v>
      </c>
      <c r="E121" s="22" t="s">
        <v>42</v>
      </c>
      <c r="F121" s="269">
        <v>271.29993073193259</v>
      </c>
      <c r="G121" s="47">
        <v>395.98245208958667</v>
      </c>
      <c r="H121" s="47">
        <v>192.7961209882244</v>
      </c>
      <c r="I121" s="47">
        <v>317.47864234587854</v>
      </c>
      <c r="J121" s="47">
        <v>78.50380974370816</v>
      </c>
      <c r="K121" s="47">
        <v>20.780420226275687</v>
      </c>
      <c r="L121" s="47">
        <v>57.723389517432466</v>
      </c>
    </row>
    <row r="122" spans="1:12" ht="12.75">
      <c r="A122" s="45">
        <v>6</v>
      </c>
      <c r="B122" s="45">
        <v>4</v>
      </c>
      <c r="C122" s="46">
        <v>3</v>
      </c>
      <c r="D122" s="38">
        <v>154032</v>
      </c>
      <c r="E122" s="22" t="s">
        <v>28</v>
      </c>
      <c r="F122" s="269">
        <v>414.68148932415738</v>
      </c>
      <c r="G122" s="47">
        <v>414.68148932415738</v>
      </c>
      <c r="H122" s="47">
        <v>243.51508734780307</v>
      </c>
      <c r="I122" s="47">
        <v>243.51508734780307</v>
      </c>
      <c r="J122" s="47">
        <v>171.16640197635434</v>
      </c>
      <c r="K122" s="47">
        <v>91.759308275983756</v>
      </c>
      <c r="L122" s="47">
        <v>79.407093700370567</v>
      </c>
    </row>
    <row r="123" spans="1:12" ht="12.75">
      <c r="A123" s="45">
        <v>6</v>
      </c>
      <c r="B123" s="45">
        <v>4</v>
      </c>
      <c r="C123" s="46">
        <v>3</v>
      </c>
      <c r="D123" s="38">
        <v>382024</v>
      </c>
      <c r="E123" s="22" t="s">
        <v>87</v>
      </c>
      <c r="F123" s="269">
        <v>162.06482593037214</v>
      </c>
      <c r="G123" s="47">
        <v>163.265306122449</v>
      </c>
      <c r="H123" s="47">
        <v>61.224489795918366</v>
      </c>
      <c r="I123" s="47">
        <v>62.424969987995198</v>
      </c>
      <c r="J123" s="47">
        <v>100.84033613445379</v>
      </c>
      <c r="K123" s="47">
        <v>43.217286914765907</v>
      </c>
      <c r="L123" s="47">
        <v>57.623049219687871</v>
      </c>
    </row>
    <row r="124" spans="1:12" ht="12.75">
      <c r="A124" s="45">
        <v>6</v>
      </c>
      <c r="B124" s="45">
        <v>4</v>
      </c>
      <c r="C124" s="46">
        <v>3</v>
      </c>
      <c r="D124" s="38">
        <v>378016</v>
      </c>
      <c r="E124" s="22" t="s">
        <v>80</v>
      </c>
      <c r="F124" s="269">
        <v>322.21594120972298</v>
      </c>
      <c r="G124" s="47">
        <v>344.82758620689657</v>
      </c>
      <c r="H124" s="47">
        <v>199.73619747503298</v>
      </c>
      <c r="I124" s="47">
        <v>222.34784247220651</v>
      </c>
      <c r="J124" s="47">
        <v>122.47974373469005</v>
      </c>
      <c r="K124" s="47">
        <v>48.991897493876017</v>
      </c>
      <c r="L124" s="47">
        <v>73.487846240814008</v>
      </c>
    </row>
    <row r="125" spans="1:12" ht="12.75">
      <c r="A125" s="45">
        <v>6</v>
      </c>
      <c r="B125" s="45">
        <v>4</v>
      </c>
      <c r="C125" s="46">
        <v>3</v>
      </c>
      <c r="D125" s="38">
        <v>382028</v>
      </c>
      <c r="E125" s="22" t="s">
        <v>88</v>
      </c>
      <c r="F125" s="269">
        <v>310.57810578105779</v>
      </c>
      <c r="G125" s="47">
        <v>313.65313653136531</v>
      </c>
      <c r="H125" s="47">
        <v>193.72693726937271</v>
      </c>
      <c r="I125" s="47">
        <v>196.8019680196802</v>
      </c>
      <c r="J125" s="47">
        <v>116.85116851168512</v>
      </c>
      <c r="K125" s="47">
        <v>56.888068880688806</v>
      </c>
      <c r="L125" s="47">
        <v>59.963099630996311</v>
      </c>
    </row>
    <row r="126" spans="1:12" ht="12.75">
      <c r="A126" s="45">
        <v>6</v>
      </c>
      <c r="B126" s="45">
        <v>4</v>
      </c>
      <c r="C126" s="46">
        <v>3</v>
      </c>
      <c r="D126" s="38">
        <v>382044</v>
      </c>
      <c r="E126" s="22" t="s">
        <v>90</v>
      </c>
      <c r="F126" s="269">
        <v>310.34482758620692</v>
      </c>
      <c r="G126" s="47">
        <v>354.67980295566502</v>
      </c>
      <c r="H126" s="47">
        <v>227.83251231527095</v>
      </c>
      <c r="I126" s="47">
        <v>272.16748768472905</v>
      </c>
      <c r="J126" s="47">
        <v>82.512315270935957</v>
      </c>
      <c r="K126" s="47">
        <v>27.093596059113299</v>
      </c>
      <c r="L126" s="47">
        <v>55.418719211822669</v>
      </c>
    </row>
    <row r="127" spans="1:12" ht="12.75">
      <c r="A127" s="45">
        <v>6</v>
      </c>
      <c r="B127" s="45">
        <v>4</v>
      </c>
      <c r="C127" s="46">
        <v>3</v>
      </c>
      <c r="D127" s="38">
        <v>570028</v>
      </c>
      <c r="E127" s="22" t="s">
        <v>120</v>
      </c>
      <c r="F127" s="269">
        <v>704.68085106382989</v>
      </c>
      <c r="G127" s="47">
        <v>818.72340425531922</v>
      </c>
      <c r="H127" s="47">
        <v>566.80851063829789</v>
      </c>
      <c r="I127" s="47">
        <v>680.85106382978722</v>
      </c>
      <c r="J127" s="47">
        <v>137.87234042553192</v>
      </c>
      <c r="K127" s="47">
        <v>69.787234042553195</v>
      </c>
      <c r="L127" s="47">
        <v>68.085106382978722</v>
      </c>
    </row>
    <row r="128" spans="1:12" ht="12.75">
      <c r="A128" s="45">
        <v>6</v>
      </c>
      <c r="B128" s="45">
        <v>4</v>
      </c>
      <c r="C128" s="46">
        <v>3</v>
      </c>
      <c r="D128" s="38">
        <v>378024</v>
      </c>
      <c r="E128" s="22" t="s">
        <v>81</v>
      </c>
      <c r="F128" s="269">
        <v>407.46724106982589</v>
      </c>
      <c r="G128" s="47">
        <v>577.99317896248431</v>
      </c>
      <c r="H128" s="47">
        <v>269.25148088314489</v>
      </c>
      <c r="I128" s="47">
        <v>439.77741877580331</v>
      </c>
      <c r="J128" s="47">
        <v>138.21576018668105</v>
      </c>
      <c r="K128" s="47">
        <v>59.235325794291867</v>
      </c>
      <c r="L128" s="47">
        <v>78.980434392389185</v>
      </c>
    </row>
    <row r="129" spans="1:12" ht="12.75">
      <c r="A129" s="45">
        <v>6</v>
      </c>
      <c r="B129" s="45">
        <v>4</v>
      </c>
      <c r="C129" s="46">
        <v>3</v>
      </c>
      <c r="D129" s="38">
        <v>962052</v>
      </c>
      <c r="E129" s="22" t="s">
        <v>154</v>
      </c>
      <c r="F129" s="269">
        <v>278.22908204711615</v>
      </c>
      <c r="G129" s="47">
        <v>379.77254264825342</v>
      </c>
      <c r="H129" s="47">
        <v>125.91389114541023</v>
      </c>
      <c r="I129" s="47">
        <v>227.45735174654752</v>
      </c>
      <c r="J129" s="47">
        <v>152.31519090170593</v>
      </c>
      <c r="K129" s="47">
        <v>81.234768480909821</v>
      </c>
      <c r="L129" s="47">
        <v>71.080422420796097</v>
      </c>
    </row>
    <row r="130" spans="1:12" ht="12.75">
      <c r="A130" s="45">
        <v>6</v>
      </c>
      <c r="B130" s="45">
        <v>4</v>
      </c>
      <c r="C130" s="46">
        <v>3</v>
      </c>
      <c r="D130" s="38">
        <v>770032</v>
      </c>
      <c r="E130" s="22" t="s">
        <v>131</v>
      </c>
      <c r="F130" s="269">
        <v>335.6624195095219</v>
      </c>
      <c r="G130" s="47">
        <v>460.33703247020145</v>
      </c>
      <c r="H130" s="47">
        <v>134.26496780380873</v>
      </c>
      <c r="I130" s="47">
        <v>258.93958076448826</v>
      </c>
      <c r="J130" s="47">
        <v>201.39745170571311</v>
      </c>
      <c r="K130" s="47">
        <v>108.23400465817235</v>
      </c>
      <c r="L130" s="47">
        <v>93.163447047540757</v>
      </c>
    </row>
    <row r="131" spans="1:12" ht="12.75">
      <c r="A131" s="45">
        <v>6</v>
      </c>
      <c r="B131" s="45">
        <v>4</v>
      </c>
      <c r="C131" s="46">
        <v>3</v>
      </c>
      <c r="D131" s="38">
        <v>374036</v>
      </c>
      <c r="E131" s="22" t="s">
        <v>76</v>
      </c>
      <c r="F131" s="269">
        <v>439.79812545061282</v>
      </c>
      <c r="G131" s="47">
        <v>485.46022590723379</v>
      </c>
      <c r="H131" s="47">
        <v>230.71377072819033</v>
      </c>
      <c r="I131" s="47">
        <v>276.37587118481133</v>
      </c>
      <c r="J131" s="47">
        <v>209.08435472242249</v>
      </c>
      <c r="K131" s="47">
        <v>115.35688536409516</v>
      </c>
      <c r="L131" s="47">
        <v>93.727469358327326</v>
      </c>
    </row>
    <row r="132" spans="1:12" ht="12.75">
      <c r="A132" s="45">
        <v>6</v>
      </c>
      <c r="B132" s="45">
        <v>4</v>
      </c>
      <c r="C132" s="46">
        <v>3</v>
      </c>
      <c r="D132" s="38">
        <v>754028</v>
      </c>
      <c r="E132" s="22" t="s">
        <v>269</v>
      </c>
      <c r="F132" s="269">
        <v>294.85507973122054</v>
      </c>
      <c r="G132" s="47">
        <v>413.19827499749272</v>
      </c>
      <c r="H132" s="47">
        <v>185.53806037508775</v>
      </c>
      <c r="I132" s="47">
        <v>303.88125564135993</v>
      </c>
      <c r="J132" s="47">
        <v>109.31701935613277</v>
      </c>
      <c r="K132" s="47">
        <v>45.130879550697017</v>
      </c>
      <c r="L132" s="47">
        <v>64.186139805435758</v>
      </c>
    </row>
    <row r="133" spans="1:12" ht="12.75">
      <c r="A133" s="45">
        <v>6</v>
      </c>
      <c r="B133" s="45">
        <v>4</v>
      </c>
      <c r="C133" s="46">
        <v>3</v>
      </c>
      <c r="D133" s="38">
        <v>382048</v>
      </c>
      <c r="E133" s="22" t="s">
        <v>91</v>
      </c>
      <c r="F133" s="269">
        <v>247.61904761904762</v>
      </c>
      <c r="G133" s="47">
        <v>333.33333333333331</v>
      </c>
      <c r="H133" s="47">
        <v>133.33333333333334</v>
      </c>
      <c r="I133" s="47">
        <v>219.04761904761907</v>
      </c>
      <c r="J133" s="47">
        <v>114.28571428571429</v>
      </c>
      <c r="K133" s="47">
        <v>59.047619047619051</v>
      </c>
      <c r="L133" s="47">
        <v>55.238095238095234</v>
      </c>
    </row>
    <row r="134" spans="1:12" ht="12.75">
      <c r="A134" s="45">
        <v>6</v>
      </c>
      <c r="B134" s="45">
        <v>4</v>
      </c>
      <c r="C134" s="46">
        <v>3</v>
      </c>
      <c r="D134" s="38">
        <v>170032</v>
      </c>
      <c r="E134" s="22" t="s">
        <v>51</v>
      </c>
      <c r="F134" s="269">
        <v>298.71244635193131</v>
      </c>
      <c r="G134" s="47">
        <v>312.44635193133047</v>
      </c>
      <c r="H134" s="47">
        <v>137.33905579399141</v>
      </c>
      <c r="I134" s="47">
        <v>151.07296137339057</v>
      </c>
      <c r="J134" s="47">
        <v>161.37339055793993</v>
      </c>
      <c r="K134" s="47">
        <v>85.836909871244629</v>
      </c>
      <c r="L134" s="47">
        <v>75.536480686695285</v>
      </c>
    </row>
    <row r="135" spans="1:12" ht="12.75">
      <c r="A135" s="45">
        <v>6</v>
      </c>
      <c r="B135" s="45">
        <v>4</v>
      </c>
      <c r="C135" s="46">
        <v>3</v>
      </c>
      <c r="D135" s="38">
        <v>378028</v>
      </c>
      <c r="E135" s="22" t="s">
        <v>82</v>
      </c>
      <c r="F135" s="269">
        <v>328.11711256940941</v>
      </c>
      <c r="G135" s="47">
        <v>376.91401648998817</v>
      </c>
      <c r="H135" s="47">
        <v>196.87026754164563</v>
      </c>
      <c r="I135" s="47">
        <v>245.66717146222445</v>
      </c>
      <c r="J135" s="47">
        <v>131.24684502776375</v>
      </c>
      <c r="K135" s="47">
        <v>38.700992764597004</v>
      </c>
      <c r="L135" s="47">
        <v>92.545852263166751</v>
      </c>
    </row>
    <row r="136" spans="1:12" ht="12.75">
      <c r="A136" s="45">
        <v>6</v>
      </c>
      <c r="B136" s="45">
        <v>4</v>
      </c>
      <c r="C136" s="46">
        <v>3</v>
      </c>
      <c r="D136" s="38">
        <v>958040</v>
      </c>
      <c r="E136" s="22" t="s">
        <v>147</v>
      </c>
      <c r="F136" s="269">
        <v>215.88765457975268</v>
      </c>
      <c r="G136" s="47">
        <v>310.20750366799416</v>
      </c>
      <c r="H136" s="47">
        <v>146.71976524837561</v>
      </c>
      <c r="I136" s="47">
        <v>241.03961433661706</v>
      </c>
      <c r="J136" s="47">
        <v>69.167889331377069</v>
      </c>
      <c r="K136" s="47">
        <v>46.111926220918043</v>
      </c>
      <c r="L136" s="47">
        <v>23.055963110459022</v>
      </c>
    </row>
    <row r="137" spans="1:12" ht="12.75">
      <c r="A137" s="45">
        <v>6</v>
      </c>
      <c r="B137" s="45">
        <v>4</v>
      </c>
      <c r="C137" s="46">
        <v>3</v>
      </c>
      <c r="D137" s="38">
        <v>954028</v>
      </c>
      <c r="E137" s="22" t="s">
        <v>143</v>
      </c>
      <c r="F137" s="269">
        <v>386.57407407407402</v>
      </c>
      <c r="G137" s="47">
        <v>386.57407407407402</v>
      </c>
      <c r="H137" s="47">
        <v>247.68518518518519</v>
      </c>
      <c r="I137" s="47">
        <v>247.68518518518519</v>
      </c>
      <c r="J137" s="47">
        <v>138.88888888888889</v>
      </c>
      <c r="K137" s="47">
        <v>108.79629629629629</v>
      </c>
      <c r="L137" s="47">
        <v>30.092592592592592</v>
      </c>
    </row>
    <row r="138" spans="1:12" ht="12.75">
      <c r="A138" s="45">
        <v>6</v>
      </c>
      <c r="B138" s="45">
        <v>4</v>
      </c>
      <c r="C138" s="46">
        <v>3</v>
      </c>
      <c r="D138" s="38">
        <v>958044</v>
      </c>
      <c r="E138" s="22" t="s">
        <v>148</v>
      </c>
      <c r="F138" s="269">
        <v>136.1545538178473</v>
      </c>
      <c r="G138" s="47">
        <v>189.51241950321989</v>
      </c>
      <c r="H138" s="47">
        <v>75.436982520699175</v>
      </c>
      <c r="I138" s="47">
        <v>128.79484820607175</v>
      </c>
      <c r="J138" s="47">
        <v>60.717571297148112</v>
      </c>
      <c r="K138" s="47">
        <v>23.919043238270469</v>
      </c>
      <c r="L138" s="47">
        <v>36.798528058877643</v>
      </c>
    </row>
    <row r="139" spans="1:12" ht="12.75">
      <c r="A139" s="45">
        <v>6</v>
      </c>
      <c r="B139" s="45">
        <v>4</v>
      </c>
      <c r="C139" s="46">
        <v>3</v>
      </c>
      <c r="D139" s="38">
        <v>754044</v>
      </c>
      <c r="E139" s="22" t="s">
        <v>220</v>
      </c>
      <c r="F139" s="269">
        <v>263.4949679780421</v>
      </c>
      <c r="G139" s="47">
        <v>426.34949679780419</v>
      </c>
      <c r="H139" s="47">
        <v>161.02470265324794</v>
      </c>
      <c r="I139" s="47">
        <v>323.87923147301007</v>
      </c>
      <c r="J139" s="47">
        <v>102.47026532479414</v>
      </c>
      <c r="K139" s="47">
        <v>47.575480329368709</v>
      </c>
      <c r="L139" s="47">
        <v>54.894784995425432</v>
      </c>
    </row>
    <row r="140" spans="1:12" ht="12.75">
      <c r="A140" s="45">
        <v>6</v>
      </c>
      <c r="B140" s="45">
        <v>4</v>
      </c>
      <c r="C140" s="46">
        <v>3</v>
      </c>
      <c r="D140" s="38">
        <v>974044</v>
      </c>
      <c r="E140" s="22" t="s">
        <v>159</v>
      </c>
      <c r="F140" s="269">
        <v>636.26251390433822</v>
      </c>
      <c r="G140" s="47">
        <v>947.71968854282534</v>
      </c>
      <c r="H140" s="47">
        <v>300.3337041156841</v>
      </c>
      <c r="I140" s="47">
        <v>611.79087875417133</v>
      </c>
      <c r="J140" s="47">
        <v>335.92880978865412</v>
      </c>
      <c r="K140" s="47">
        <v>149.05450500556174</v>
      </c>
      <c r="L140" s="47">
        <v>186.87430478309238</v>
      </c>
    </row>
    <row r="141" spans="1:12" ht="12.75">
      <c r="A141" s="45">
        <v>6</v>
      </c>
      <c r="B141" s="45">
        <v>4</v>
      </c>
      <c r="C141" s="46">
        <v>3</v>
      </c>
      <c r="D141" s="38">
        <v>378032</v>
      </c>
      <c r="E141" s="22" t="s">
        <v>83</v>
      </c>
      <c r="F141" s="269">
        <v>424.55006922012001</v>
      </c>
      <c r="G141" s="47">
        <v>716.81279803107225</v>
      </c>
      <c r="H141" s="47">
        <v>244.57775726811261</v>
      </c>
      <c r="I141" s="47">
        <v>536.8404860790647</v>
      </c>
      <c r="J141" s="47">
        <v>179.9723119520074</v>
      </c>
      <c r="K141" s="47">
        <v>98.446392862636529</v>
      </c>
      <c r="L141" s="47">
        <v>81.525919089370859</v>
      </c>
    </row>
    <row r="142" spans="1:12" ht="12.75">
      <c r="A142" s="45">
        <v>6</v>
      </c>
      <c r="B142" s="45">
        <v>4</v>
      </c>
      <c r="C142" s="46">
        <v>3</v>
      </c>
      <c r="D142" s="38">
        <v>954032</v>
      </c>
      <c r="E142" s="22" t="s">
        <v>144</v>
      </c>
      <c r="F142" s="269">
        <v>379.74683544303798</v>
      </c>
      <c r="G142" s="47">
        <v>496.43987341772151</v>
      </c>
      <c r="H142" s="47">
        <v>231.40822784810126</v>
      </c>
      <c r="I142" s="47">
        <v>348.1012658227848</v>
      </c>
      <c r="J142" s="47">
        <v>148.33860759493669</v>
      </c>
      <c r="K142" s="47">
        <v>100.87025316455696</v>
      </c>
      <c r="L142" s="47">
        <v>47.468354430379748</v>
      </c>
    </row>
    <row r="143" spans="1:12" ht="12.75">
      <c r="A143" s="45">
        <v>6</v>
      </c>
      <c r="B143" s="45">
        <v>4</v>
      </c>
      <c r="C143" s="46">
        <v>3</v>
      </c>
      <c r="D143" s="38">
        <v>374048</v>
      </c>
      <c r="E143" s="22" t="s">
        <v>77</v>
      </c>
      <c r="F143" s="269">
        <v>327.80167998360992</v>
      </c>
      <c r="G143" s="47">
        <v>333.94796148330261</v>
      </c>
      <c r="H143" s="47">
        <v>145.46199549272691</v>
      </c>
      <c r="I143" s="47">
        <v>151.6082769924196</v>
      </c>
      <c r="J143" s="47">
        <v>182.339684490883</v>
      </c>
      <c r="K143" s="47">
        <v>104.48678549477566</v>
      </c>
      <c r="L143" s="47">
        <v>77.852898996107356</v>
      </c>
    </row>
    <row r="144" spans="1:12" ht="12.75">
      <c r="A144" s="45">
        <v>6</v>
      </c>
      <c r="B144" s="45">
        <v>4</v>
      </c>
      <c r="C144" s="46">
        <v>3</v>
      </c>
      <c r="D144" s="38">
        <v>374052</v>
      </c>
      <c r="E144" s="22" t="s">
        <v>78</v>
      </c>
      <c r="F144" s="269">
        <v>231.85011709601872</v>
      </c>
      <c r="G144" s="47">
        <v>276.34660421545669</v>
      </c>
      <c r="H144" s="47">
        <v>126.46370023419205</v>
      </c>
      <c r="I144" s="47">
        <v>170.96018735362998</v>
      </c>
      <c r="J144" s="47">
        <v>105.38641686182669</v>
      </c>
      <c r="K144" s="47">
        <v>53.86416861826698</v>
      </c>
      <c r="L144" s="47">
        <v>51.52224824355973</v>
      </c>
    </row>
    <row r="145" spans="1:12" ht="12.75">
      <c r="A145" s="39"/>
      <c r="B145" s="39"/>
      <c r="C145" s="39"/>
      <c r="D145" s="48"/>
      <c r="E145" s="42" t="s">
        <v>213</v>
      </c>
      <c r="F145" s="99">
        <v>319.70923286610912</v>
      </c>
      <c r="G145" s="99">
        <v>412.25664237998285</v>
      </c>
      <c r="H145" s="99">
        <v>186.52509717477997</v>
      </c>
      <c r="I145" s="99">
        <v>279.07250668865368</v>
      </c>
      <c r="J145" s="99">
        <v>133.18413569132915</v>
      </c>
      <c r="K145" s="99">
        <v>67.09687189755843</v>
      </c>
      <c r="L145" s="99">
        <v>66.087263793770717</v>
      </c>
    </row>
    <row r="146" spans="1:12" ht="12.75">
      <c r="A146" s="45">
        <v>7</v>
      </c>
      <c r="B146" s="45">
        <v>1</v>
      </c>
      <c r="C146" s="46">
        <v>4</v>
      </c>
      <c r="D146" s="38">
        <v>362008</v>
      </c>
      <c r="E146" s="22" t="s">
        <v>63</v>
      </c>
      <c r="F146" s="269">
        <v>306.26315407504171</v>
      </c>
      <c r="G146" s="47">
        <v>436.89672690325858</v>
      </c>
      <c r="H146" s="47">
        <v>154.5830611800566</v>
      </c>
      <c r="I146" s="47">
        <v>285.21663400827345</v>
      </c>
      <c r="J146" s="47">
        <v>151.68009289498511</v>
      </c>
      <c r="K146" s="47">
        <v>59.51084984396546</v>
      </c>
      <c r="L146" s="47">
        <v>92.169243051019677</v>
      </c>
    </row>
    <row r="147" spans="1:12" ht="12.75">
      <c r="A147" s="45">
        <v>7</v>
      </c>
      <c r="B147" s="45">
        <v>1</v>
      </c>
      <c r="C147" s="46">
        <v>4</v>
      </c>
      <c r="D147" s="38">
        <v>562004</v>
      </c>
      <c r="E147" s="22" t="s">
        <v>104</v>
      </c>
      <c r="F147" s="269">
        <v>593.50180505415165</v>
      </c>
      <c r="G147" s="47">
        <v>834.65703971119137</v>
      </c>
      <c r="H147" s="47">
        <v>319.85559566787003</v>
      </c>
      <c r="I147" s="47">
        <v>561.01083032490976</v>
      </c>
      <c r="J147" s="47">
        <v>273.64620938628161</v>
      </c>
      <c r="K147" s="47">
        <v>122.02166064981949</v>
      </c>
      <c r="L147" s="47">
        <v>151.62454873646209</v>
      </c>
    </row>
    <row r="148" spans="1:12" ht="12.75">
      <c r="A148" s="45">
        <v>7</v>
      </c>
      <c r="B148" s="45">
        <v>1</v>
      </c>
      <c r="C148" s="46">
        <v>4</v>
      </c>
      <c r="D148" s="38">
        <v>358008</v>
      </c>
      <c r="E148" s="22" t="s">
        <v>62</v>
      </c>
      <c r="F148" s="269">
        <v>294.55919656261324</v>
      </c>
      <c r="G148" s="47">
        <v>388.2590464357819</v>
      </c>
      <c r="H148" s="47">
        <v>117.51307138789666</v>
      </c>
      <c r="I148" s="47">
        <v>211.21292126106539</v>
      </c>
      <c r="J148" s="47">
        <v>177.04612517471656</v>
      </c>
      <c r="K148" s="47">
        <v>81.793239115804724</v>
      </c>
      <c r="L148" s="47">
        <v>95.252886058911841</v>
      </c>
    </row>
    <row r="149" spans="1:12" ht="12.75">
      <c r="A149" s="45">
        <v>7</v>
      </c>
      <c r="B149" s="45">
        <v>1</v>
      </c>
      <c r="C149" s="46">
        <v>4</v>
      </c>
      <c r="D149" s="38">
        <v>334012</v>
      </c>
      <c r="E149" s="22" t="s">
        <v>58</v>
      </c>
      <c r="F149" s="269">
        <v>388.486667843899</v>
      </c>
      <c r="G149" s="47">
        <v>469.7156983930779</v>
      </c>
      <c r="H149" s="47">
        <v>204.83842486314674</v>
      </c>
      <c r="I149" s="47">
        <v>286.06745541232561</v>
      </c>
      <c r="J149" s="47">
        <v>183.64824298075226</v>
      </c>
      <c r="K149" s="47">
        <v>104.18506092177292</v>
      </c>
      <c r="L149" s="47">
        <v>79.463182058979356</v>
      </c>
    </row>
    <row r="150" spans="1:12" ht="12.75">
      <c r="A150" s="45">
        <v>7</v>
      </c>
      <c r="B150" s="45">
        <v>1</v>
      </c>
      <c r="C150" s="46">
        <v>4</v>
      </c>
      <c r="D150" s="38">
        <v>562014</v>
      </c>
      <c r="E150" s="22" t="s">
        <v>107</v>
      </c>
      <c r="F150" s="269">
        <v>763.59452585684869</v>
      </c>
      <c r="G150" s="47">
        <v>792.66077267772789</v>
      </c>
      <c r="H150" s="47">
        <v>434.78260869565219</v>
      </c>
      <c r="I150" s="47">
        <v>463.84885551653139</v>
      </c>
      <c r="J150" s="47">
        <v>328.81191716119656</v>
      </c>
      <c r="K150" s="47">
        <v>192.56388518832503</v>
      </c>
      <c r="L150" s="47">
        <v>136.2480319728715</v>
      </c>
    </row>
    <row r="151" spans="1:12" ht="12.75">
      <c r="A151" s="45">
        <v>7</v>
      </c>
      <c r="B151" s="45">
        <v>1</v>
      </c>
      <c r="C151" s="46">
        <v>4</v>
      </c>
      <c r="D151" s="38">
        <v>562020</v>
      </c>
      <c r="E151" s="22" t="s">
        <v>109</v>
      </c>
      <c r="F151" s="269">
        <v>415.9691998660864</v>
      </c>
      <c r="G151" s="47">
        <v>586.70907264814196</v>
      </c>
      <c r="H151" s="47">
        <v>241.88148644124539</v>
      </c>
      <c r="I151" s="47">
        <v>412.621359223301</v>
      </c>
      <c r="J151" s="47">
        <v>174.08771342484096</v>
      </c>
      <c r="K151" s="47">
        <v>81.185135587546029</v>
      </c>
      <c r="L151" s="47">
        <v>92.902577837294956</v>
      </c>
    </row>
    <row r="152" spans="1:12" ht="12.75">
      <c r="A152" s="45">
        <v>7</v>
      </c>
      <c r="B152" s="45">
        <v>1</v>
      </c>
      <c r="C152" s="46">
        <v>4</v>
      </c>
      <c r="D152" s="38">
        <v>978024</v>
      </c>
      <c r="E152" s="22" t="s">
        <v>162</v>
      </c>
      <c r="F152" s="269">
        <v>391.27906976744191</v>
      </c>
      <c r="G152" s="47">
        <v>429.06976744186045</v>
      </c>
      <c r="H152" s="47">
        <v>123.25581395348837</v>
      </c>
      <c r="I152" s="47">
        <v>161.04651162790699</v>
      </c>
      <c r="J152" s="47">
        <v>268.02325581395348</v>
      </c>
      <c r="K152" s="47">
        <v>172.67441860465118</v>
      </c>
      <c r="L152" s="47">
        <v>95.348837209302332</v>
      </c>
    </row>
    <row r="153" spans="1:12" ht="12.75">
      <c r="A153" s="45">
        <v>7</v>
      </c>
      <c r="B153" s="45">
        <v>1</v>
      </c>
      <c r="C153" s="46">
        <v>4</v>
      </c>
      <c r="D153" s="38">
        <v>562024</v>
      </c>
      <c r="E153" s="22" t="s">
        <v>110</v>
      </c>
      <c r="F153" s="269">
        <v>466.03135567168766</v>
      </c>
      <c r="G153" s="47">
        <v>617.891177374731</v>
      </c>
      <c r="H153" s="47">
        <v>236.70458038733477</v>
      </c>
      <c r="I153" s="47">
        <v>388.56440209037817</v>
      </c>
      <c r="J153" s="47">
        <v>229.32677528435292</v>
      </c>
      <c r="K153" s="47">
        <v>95.296649246849071</v>
      </c>
      <c r="L153" s="47">
        <v>134.03012603750383</v>
      </c>
    </row>
    <row r="154" spans="1:12" ht="12.75">
      <c r="A154" s="45">
        <v>7</v>
      </c>
      <c r="B154" s="45">
        <v>1</v>
      </c>
      <c r="C154" s="46">
        <v>4</v>
      </c>
      <c r="D154" s="38">
        <v>770024</v>
      </c>
      <c r="E154" s="22" t="s">
        <v>130</v>
      </c>
      <c r="F154" s="269">
        <v>378.71330129133128</v>
      </c>
      <c r="G154" s="47">
        <v>568.64902426313051</v>
      </c>
      <c r="H154" s="47">
        <v>240.89408767155015</v>
      </c>
      <c r="I154" s="47">
        <v>430.82981064334933</v>
      </c>
      <c r="J154" s="47">
        <v>137.81921361978112</v>
      </c>
      <c r="K154" s="47">
        <v>67.751462157623493</v>
      </c>
      <c r="L154" s="47">
        <v>70.067751462157631</v>
      </c>
    </row>
    <row r="155" spans="1:12" ht="12.75">
      <c r="A155" s="45">
        <v>7</v>
      </c>
      <c r="B155" s="45">
        <v>1</v>
      </c>
      <c r="C155" s="46">
        <v>4</v>
      </c>
      <c r="D155" s="38">
        <v>562032</v>
      </c>
      <c r="E155" s="22" t="s">
        <v>112</v>
      </c>
      <c r="F155" s="269">
        <v>422.9440221147201</v>
      </c>
      <c r="G155" s="47">
        <v>429.3941488136374</v>
      </c>
      <c r="H155" s="47">
        <v>244.64409122322044</v>
      </c>
      <c r="I155" s="47">
        <v>251.09421792213777</v>
      </c>
      <c r="J155" s="47">
        <v>178.29993089149968</v>
      </c>
      <c r="K155" s="47">
        <v>88.919603777931343</v>
      </c>
      <c r="L155" s="47">
        <v>89.380327113568327</v>
      </c>
    </row>
    <row r="156" spans="1:12" ht="12.75">
      <c r="A156" s="45">
        <v>7</v>
      </c>
      <c r="B156" s="45">
        <v>1</v>
      </c>
      <c r="C156" s="46">
        <v>4</v>
      </c>
      <c r="D156" s="38">
        <v>334032</v>
      </c>
      <c r="E156" s="22" t="s">
        <v>60</v>
      </c>
      <c r="F156" s="269">
        <v>186.52488451146172</v>
      </c>
      <c r="G156" s="47">
        <v>243.1796391527935</v>
      </c>
      <c r="H156" s="47">
        <v>108.95145123333043</v>
      </c>
      <c r="I156" s="47">
        <v>165.60620587466227</v>
      </c>
      <c r="J156" s="47">
        <v>77.573433278131262</v>
      </c>
      <c r="K156" s="47">
        <v>23.533513466399373</v>
      </c>
      <c r="L156" s="47">
        <v>54.039919811731899</v>
      </c>
    </row>
    <row r="157" spans="1:12" ht="12.75">
      <c r="A157" s="39"/>
      <c r="B157" s="39"/>
      <c r="C157" s="39"/>
      <c r="D157" s="48"/>
      <c r="E157" s="42" t="s">
        <v>214</v>
      </c>
      <c r="F157" s="99">
        <v>423.56691630627148</v>
      </c>
      <c r="G157" s="99">
        <v>526.58720391922463</v>
      </c>
      <c r="H157" s="99">
        <v>222.15580792986651</v>
      </c>
      <c r="I157" s="99">
        <v>325.17609554281961</v>
      </c>
      <c r="J157" s="99">
        <v>201.41110837640497</v>
      </c>
      <c r="K157" s="99">
        <v>101.43806476565521</v>
      </c>
      <c r="L157" s="99">
        <v>99.973043610749741</v>
      </c>
    </row>
    <row r="158" spans="1:12" ht="12.75">
      <c r="A158" s="45">
        <v>8</v>
      </c>
      <c r="B158" s="45">
        <v>2</v>
      </c>
      <c r="C158" s="46">
        <v>4</v>
      </c>
      <c r="D158" s="38">
        <v>570004</v>
      </c>
      <c r="E158" s="22" t="s">
        <v>118</v>
      </c>
      <c r="F158" s="269">
        <v>464.70536266454639</v>
      </c>
      <c r="G158" s="47">
        <v>689.99028182701647</v>
      </c>
      <c r="H158" s="47">
        <v>250.02208675678062</v>
      </c>
      <c r="I158" s="47">
        <v>475.3070059192508</v>
      </c>
      <c r="J158" s="47">
        <v>214.68327590776568</v>
      </c>
      <c r="K158" s="47">
        <v>103.36602173336868</v>
      </c>
      <c r="L158" s="47">
        <v>111.31725417439704</v>
      </c>
    </row>
    <row r="159" spans="1:12" ht="12.75">
      <c r="A159" s="45">
        <v>8</v>
      </c>
      <c r="B159" s="45">
        <v>2</v>
      </c>
      <c r="C159" s="46">
        <v>4</v>
      </c>
      <c r="D159" s="38">
        <v>766008</v>
      </c>
      <c r="E159" s="22" t="s">
        <v>125</v>
      </c>
      <c r="F159" s="269">
        <v>316.17312072892935</v>
      </c>
      <c r="G159" s="47">
        <v>432.80182232346237</v>
      </c>
      <c r="H159" s="47">
        <v>181.32118451025056</v>
      </c>
      <c r="I159" s="47">
        <v>297.94988610478362</v>
      </c>
      <c r="J159" s="47">
        <v>134.85193621867882</v>
      </c>
      <c r="K159" s="47">
        <v>59.2255125284738</v>
      </c>
      <c r="L159" s="47">
        <v>75.626423690205016</v>
      </c>
    </row>
    <row r="160" spans="1:12" ht="12.75">
      <c r="A160" s="45">
        <v>8</v>
      </c>
      <c r="B160" s="45">
        <v>2</v>
      </c>
      <c r="C160" s="46">
        <v>4</v>
      </c>
      <c r="D160" s="38">
        <v>766020</v>
      </c>
      <c r="E160" s="22" t="s">
        <v>126</v>
      </c>
      <c r="F160" s="269">
        <v>418.26289015888966</v>
      </c>
      <c r="G160" s="47">
        <v>621.11411166237519</v>
      </c>
      <c r="H160" s="47">
        <v>225.460026376939</v>
      </c>
      <c r="I160" s="47">
        <v>428.31124788042456</v>
      </c>
      <c r="J160" s="47">
        <v>192.80286378195063</v>
      </c>
      <c r="K160" s="47">
        <v>86.039062990642464</v>
      </c>
      <c r="L160" s="47">
        <v>106.76380079130817</v>
      </c>
    </row>
    <row r="161" spans="1:12" ht="12.75">
      <c r="A161" s="45">
        <v>8</v>
      </c>
      <c r="B161" s="45">
        <v>2</v>
      </c>
      <c r="C161" s="46">
        <v>4</v>
      </c>
      <c r="D161" s="38">
        <v>562012</v>
      </c>
      <c r="E161" s="22" t="s">
        <v>106</v>
      </c>
      <c r="F161" s="269">
        <v>302.6660066473375</v>
      </c>
      <c r="G161" s="47">
        <v>384.6969804115692</v>
      </c>
      <c r="H161" s="47">
        <v>152.74733045753484</v>
      </c>
      <c r="I161" s="47">
        <v>234.77830422176649</v>
      </c>
      <c r="J161" s="47">
        <v>149.91867618980271</v>
      </c>
      <c r="K161" s="47">
        <v>80.616646630365608</v>
      </c>
      <c r="L161" s="47">
        <v>69.302029559437102</v>
      </c>
    </row>
    <row r="162" spans="1:12" ht="12.75">
      <c r="A162" s="45">
        <v>8</v>
      </c>
      <c r="B162" s="45">
        <v>2</v>
      </c>
      <c r="C162" s="46">
        <v>4</v>
      </c>
      <c r="D162" s="38">
        <v>758012</v>
      </c>
      <c r="E162" s="22" t="s">
        <v>123</v>
      </c>
      <c r="F162" s="269">
        <v>505.69800569800572</v>
      </c>
      <c r="G162" s="47">
        <v>685.18518518518522</v>
      </c>
      <c r="H162" s="47">
        <v>291.31054131054128</v>
      </c>
      <c r="I162" s="47">
        <v>470.79772079772079</v>
      </c>
      <c r="J162" s="47">
        <v>214.38746438746441</v>
      </c>
      <c r="K162" s="47">
        <v>78.347578347578349</v>
      </c>
      <c r="L162" s="47">
        <v>136.03988603988606</v>
      </c>
    </row>
    <row r="163" spans="1:12" ht="12.75">
      <c r="A163" s="45">
        <v>8</v>
      </c>
      <c r="B163" s="45">
        <v>2</v>
      </c>
      <c r="C163" s="46">
        <v>4</v>
      </c>
      <c r="D163" s="38">
        <v>962024</v>
      </c>
      <c r="E163" s="22" t="s">
        <v>151</v>
      </c>
      <c r="F163" s="269">
        <v>200</v>
      </c>
      <c r="G163" s="47">
        <v>261.28133704735376</v>
      </c>
      <c r="H163" s="47">
        <v>73.537604456824511</v>
      </c>
      <c r="I163" s="47">
        <v>134.81894150417827</v>
      </c>
      <c r="J163" s="47">
        <v>126.46239554317549</v>
      </c>
      <c r="K163" s="47">
        <v>86.350974930362128</v>
      </c>
      <c r="L163" s="47">
        <v>40.111420612813376</v>
      </c>
    </row>
    <row r="164" spans="1:12" ht="12.75">
      <c r="A164" s="45">
        <v>8</v>
      </c>
      <c r="B164" s="45">
        <v>2</v>
      </c>
      <c r="C164" s="46">
        <v>4</v>
      </c>
      <c r="D164" s="38">
        <v>362032</v>
      </c>
      <c r="E164" s="22" t="s">
        <v>68</v>
      </c>
      <c r="F164" s="269">
        <v>458.79952149743156</v>
      </c>
      <c r="G164" s="47">
        <v>577.72148335796214</v>
      </c>
      <c r="H164" s="47">
        <v>293.43466328900149</v>
      </c>
      <c r="I164" s="47">
        <v>412.35662514953202</v>
      </c>
      <c r="J164" s="47">
        <v>165.36485820843009</v>
      </c>
      <c r="K164" s="47">
        <v>63.331222292590247</v>
      </c>
      <c r="L164" s="47">
        <v>102.03363591583985</v>
      </c>
    </row>
    <row r="165" spans="1:12" ht="12.75">
      <c r="A165" s="45">
        <v>8</v>
      </c>
      <c r="B165" s="45">
        <v>2</v>
      </c>
      <c r="C165" s="46">
        <v>4</v>
      </c>
      <c r="D165" s="38">
        <v>962032</v>
      </c>
      <c r="E165" s="22" t="s">
        <v>152</v>
      </c>
      <c r="F165" s="269">
        <v>349.94321408290745</v>
      </c>
      <c r="G165" s="47">
        <v>537.33674048835894</v>
      </c>
      <c r="H165" s="47">
        <v>182.42475865985236</v>
      </c>
      <c r="I165" s="47">
        <v>369.81828506530383</v>
      </c>
      <c r="J165" s="47">
        <v>167.51845542305509</v>
      </c>
      <c r="K165" s="47">
        <v>56.785917092561043</v>
      </c>
      <c r="L165" s="47">
        <v>110.73253833049404</v>
      </c>
    </row>
    <row r="166" spans="1:12" ht="12.75">
      <c r="A166" s="45">
        <v>8</v>
      </c>
      <c r="B166" s="45">
        <v>2</v>
      </c>
      <c r="C166" s="46">
        <v>4</v>
      </c>
      <c r="D166" s="38">
        <v>170024</v>
      </c>
      <c r="E166" s="22" t="s">
        <v>50</v>
      </c>
      <c r="F166" s="269">
        <v>584.95256455786114</v>
      </c>
      <c r="G166" s="47">
        <v>593.57719040129871</v>
      </c>
      <c r="H166" s="47">
        <v>374.91755872355537</v>
      </c>
      <c r="I166" s="47">
        <v>383.54218456699306</v>
      </c>
      <c r="J166" s="47">
        <v>210.03500583430574</v>
      </c>
      <c r="K166" s="47">
        <v>70.01166861143524</v>
      </c>
      <c r="L166" s="47">
        <v>140.02333722287048</v>
      </c>
    </row>
    <row r="167" spans="1:12" ht="12.75">
      <c r="A167" s="45">
        <v>8</v>
      </c>
      <c r="B167" s="45">
        <v>2</v>
      </c>
      <c r="C167" s="46">
        <v>4</v>
      </c>
      <c r="D167" s="38">
        <v>162024</v>
      </c>
      <c r="E167" s="22" t="s">
        <v>44</v>
      </c>
      <c r="F167" s="269">
        <v>326.45994991807584</v>
      </c>
      <c r="G167" s="47">
        <v>461.55748601106751</v>
      </c>
      <c r="H167" s="47">
        <v>188.58008470646428</v>
      </c>
      <c r="I167" s="47">
        <v>323.67762079945595</v>
      </c>
      <c r="J167" s="47">
        <v>137.87986521161156</v>
      </c>
      <c r="K167" s="47">
        <v>58.119763811172604</v>
      </c>
      <c r="L167" s="47">
        <v>79.76010140043897</v>
      </c>
    </row>
    <row r="168" spans="1:12" ht="12.75">
      <c r="A168" s="45">
        <v>8</v>
      </c>
      <c r="B168" s="45">
        <v>2</v>
      </c>
      <c r="C168" s="46">
        <v>4</v>
      </c>
      <c r="D168" s="38">
        <v>774032</v>
      </c>
      <c r="E168" s="22" t="s">
        <v>132</v>
      </c>
      <c r="F168" s="269">
        <v>465.98530820824021</v>
      </c>
      <c r="G168" s="47">
        <v>596.93388693708073</v>
      </c>
      <c r="H168" s="47">
        <v>262.5359310124561</v>
      </c>
      <c r="I168" s="47">
        <v>393.48450974129673</v>
      </c>
      <c r="J168" s="47">
        <v>203.44937719578411</v>
      </c>
      <c r="K168" s="47">
        <v>85.595656339827528</v>
      </c>
      <c r="L168" s="47">
        <v>117.85372085595657</v>
      </c>
    </row>
    <row r="169" spans="1:12" ht="12.75">
      <c r="A169" s="45">
        <v>8</v>
      </c>
      <c r="B169" s="45">
        <v>2</v>
      </c>
      <c r="C169" s="46">
        <v>4</v>
      </c>
      <c r="D169" s="38">
        <v>970040</v>
      </c>
      <c r="E169" s="22" t="s">
        <v>156</v>
      </c>
      <c r="F169" s="269">
        <v>391.3284040038227</v>
      </c>
      <c r="G169" s="47">
        <v>522.10653387656555</v>
      </c>
      <c r="H169" s="47">
        <v>202.20310849554852</v>
      </c>
      <c r="I169" s="47">
        <v>332.98123836829132</v>
      </c>
      <c r="J169" s="47">
        <v>189.12529550827426</v>
      </c>
      <c r="K169" s="47">
        <v>91.544690910919968</v>
      </c>
      <c r="L169" s="47">
        <v>97.580604597354295</v>
      </c>
    </row>
    <row r="170" spans="1:12" ht="12.75">
      <c r="A170" s="45">
        <v>8</v>
      </c>
      <c r="B170" s="45">
        <v>2</v>
      </c>
      <c r="C170" s="46">
        <v>4</v>
      </c>
      <c r="D170" s="38">
        <v>382068</v>
      </c>
      <c r="E170" s="22" t="s">
        <v>94</v>
      </c>
      <c r="F170" s="269">
        <v>474.48293526285454</v>
      </c>
      <c r="G170" s="47">
        <v>518.66555676506368</v>
      </c>
      <c r="H170" s="47">
        <v>279.18294166613305</v>
      </c>
      <c r="I170" s="47">
        <v>323.36556316834219</v>
      </c>
      <c r="J170" s="47">
        <v>195.29999359672152</v>
      </c>
      <c r="K170" s="47">
        <v>62.752129090094122</v>
      </c>
      <c r="L170" s="47">
        <v>132.54786450662738</v>
      </c>
    </row>
    <row r="171" spans="1:12" ht="12.75">
      <c r="A171" s="45">
        <v>8</v>
      </c>
      <c r="B171" s="45">
        <v>2</v>
      </c>
      <c r="C171" s="46">
        <v>4</v>
      </c>
      <c r="D171" s="38">
        <v>978036</v>
      </c>
      <c r="E171" s="22" t="s">
        <v>165</v>
      </c>
      <c r="F171" s="269">
        <v>394.05400650892778</v>
      </c>
      <c r="G171" s="47">
        <v>479.37373559679827</v>
      </c>
      <c r="H171" s="47">
        <v>160.96402498020933</v>
      </c>
      <c r="I171" s="47">
        <v>246.28375406807987</v>
      </c>
      <c r="J171" s="47">
        <v>233.08998152871845</v>
      </c>
      <c r="K171" s="47">
        <v>110.82768933063593</v>
      </c>
      <c r="L171" s="47">
        <v>122.26229219808249</v>
      </c>
    </row>
    <row r="172" spans="1:12" ht="12.75">
      <c r="A172" s="45">
        <v>8</v>
      </c>
      <c r="B172" s="45">
        <v>2</v>
      </c>
      <c r="C172" s="46">
        <v>4</v>
      </c>
      <c r="D172" s="38">
        <v>166032</v>
      </c>
      <c r="E172" s="22" t="s">
        <v>46</v>
      </c>
      <c r="F172" s="269">
        <v>379.98816645848399</v>
      </c>
      <c r="G172" s="47">
        <v>383.27526132404176</v>
      </c>
      <c r="H172" s="47">
        <v>197.22569193346919</v>
      </c>
      <c r="I172" s="47">
        <v>200.51278679902703</v>
      </c>
      <c r="J172" s="47">
        <v>182.7624745250148</v>
      </c>
      <c r="K172" s="47">
        <v>82.834790612057077</v>
      </c>
      <c r="L172" s="47">
        <v>99.927683912957733</v>
      </c>
    </row>
    <row r="173" spans="1:12" ht="12.75">
      <c r="A173" s="45">
        <v>8</v>
      </c>
      <c r="B173" s="45">
        <v>2</v>
      </c>
      <c r="C173" s="46">
        <v>4</v>
      </c>
      <c r="D173" s="38">
        <v>170048</v>
      </c>
      <c r="E173" s="22" t="s">
        <v>53</v>
      </c>
      <c r="F173" s="269">
        <v>502.15208034433289</v>
      </c>
      <c r="G173" s="47">
        <v>502.15208034433289</v>
      </c>
      <c r="H173" s="47">
        <v>270.90893746307705</v>
      </c>
      <c r="I173" s="47">
        <v>270.90893746307705</v>
      </c>
      <c r="J173" s="47">
        <v>231.24314288125578</v>
      </c>
      <c r="K173" s="47">
        <v>104.65018144991139</v>
      </c>
      <c r="L173" s="47">
        <v>126.59296143134442</v>
      </c>
    </row>
    <row r="174" spans="1:12" ht="12.75">
      <c r="A174" s="45">
        <v>8</v>
      </c>
      <c r="B174" s="45">
        <v>2</v>
      </c>
      <c r="C174" s="46">
        <v>4</v>
      </c>
      <c r="D174" s="38">
        <v>954036</v>
      </c>
      <c r="E174" s="22" t="s">
        <v>145</v>
      </c>
      <c r="F174" s="269">
        <v>577.00051774722431</v>
      </c>
      <c r="G174" s="47">
        <v>750.15820054075823</v>
      </c>
      <c r="H174" s="47">
        <v>345.74009089340166</v>
      </c>
      <c r="I174" s="47">
        <v>518.89777368693558</v>
      </c>
      <c r="J174" s="47">
        <v>231.26042685382271</v>
      </c>
      <c r="K174" s="47">
        <v>115.63021342691135</v>
      </c>
      <c r="L174" s="47">
        <v>115.63021342691137</v>
      </c>
    </row>
    <row r="175" spans="1:12" ht="12.75">
      <c r="A175" s="39"/>
      <c r="B175" s="39"/>
      <c r="C175" s="39"/>
      <c r="D175" s="48"/>
      <c r="E175" s="42" t="s">
        <v>215</v>
      </c>
      <c r="F175" s="99">
        <v>417.36709301313846</v>
      </c>
      <c r="G175" s="99">
        <v>529.1916818933264</v>
      </c>
      <c r="H175" s="99">
        <v>232.69816409988687</v>
      </c>
      <c r="I175" s="99">
        <v>344.52275298007487</v>
      </c>
      <c r="J175" s="99">
        <v>184.66892891325153</v>
      </c>
      <c r="K175" s="99">
        <v>80.709997389715483</v>
      </c>
      <c r="L175" s="99">
        <v>103.95893152353607</v>
      </c>
    </row>
    <row r="176" spans="1:12" ht="12.75">
      <c r="A176" s="45">
        <v>9</v>
      </c>
      <c r="B176" s="45">
        <v>3</v>
      </c>
      <c r="C176" s="46">
        <v>4</v>
      </c>
      <c r="D176" s="38">
        <v>958004</v>
      </c>
      <c r="E176" s="22" t="s">
        <v>146</v>
      </c>
      <c r="F176" s="269">
        <v>339.0422929045788</v>
      </c>
      <c r="G176" s="47">
        <v>420.83187696609576</v>
      </c>
      <c r="H176" s="47">
        <v>154.49143656064314</v>
      </c>
      <c r="I176" s="47">
        <v>236.28102062216007</v>
      </c>
      <c r="J176" s="47">
        <v>184.55085634393569</v>
      </c>
      <c r="K176" s="47">
        <v>72.00279622509612</v>
      </c>
      <c r="L176" s="47">
        <v>112.54806011883956</v>
      </c>
    </row>
    <row r="177" spans="1:12" ht="12.75">
      <c r="A177" s="45">
        <v>9</v>
      </c>
      <c r="B177" s="45">
        <v>3</v>
      </c>
      <c r="C177" s="46">
        <v>4</v>
      </c>
      <c r="D177" s="38">
        <v>378004</v>
      </c>
      <c r="E177" s="22" t="s">
        <v>79</v>
      </c>
      <c r="F177" s="269">
        <v>253.95656974604344</v>
      </c>
      <c r="G177" s="47">
        <v>360.23187338976811</v>
      </c>
      <c r="H177" s="47">
        <v>135.71954361428047</v>
      </c>
      <c r="I177" s="47">
        <v>241.99484725800514</v>
      </c>
      <c r="J177" s="47">
        <v>118.237026131763</v>
      </c>
      <c r="K177" s="47">
        <v>42.326094957673909</v>
      </c>
      <c r="L177" s="47">
        <v>75.910931174089086</v>
      </c>
    </row>
    <row r="178" spans="1:12" ht="12.75">
      <c r="A178" s="45">
        <v>9</v>
      </c>
      <c r="B178" s="45">
        <v>3</v>
      </c>
      <c r="C178" s="46">
        <v>4</v>
      </c>
      <c r="D178" s="38">
        <v>554008</v>
      </c>
      <c r="E178" s="22" t="s">
        <v>99</v>
      </c>
      <c r="F178" s="269">
        <v>410.77951616238192</v>
      </c>
      <c r="G178" s="47">
        <v>513.47439520297746</v>
      </c>
      <c r="H178" s="47">
        <v>247.4326280239851</v>
      </c>
      <c r="I178" s="47">
        <v>350.12750706458058</v>
      </c>
      <c r="J178" s="47">
        <v>163.34688813839688</v>
      </c>
      <c r="K178" s="47">
        <v>106.1410159211524</v>
      </c>
      <c r="L178" s="47">
        <v>57.205872217244469</v>
      </c>
    </row>
    <row r="179" spans="1:12" ht="12.75">
      <c r="A179" s="45">
        <v>9</v>
      </c>
      <c r="B179" s="45">
        <v>3</v>
      </c>
      <c r="C179" s="46">
        <v>4</v>
      </c>
      <c r="D179" s="38">
        <v>170008</v>
      </c>
      <c r="E179" s="22" t="s">
        <v>48</v>
      </c>
      <c r="F179" s="269">
        <v>696.63664159986774</v>
      </c>
      <c r="G179" s="47">
        <v>699.94215354102971</v>
      </c>
      <c r="H179" s="47">
        <v>405.75159077762169</v>
      </c>
      <c r="I179" s="47">
        <v>409.0571027187836</v>
      </c>
      <c r="J179" s="47">
        <v>290.88505082224611</v>
      </c>
      <c r="K179" s="47">
        <v>121.47756383769936</v>
      </c>
      <c r="L179" s="47">
        <v>169.40748698454675</v>
      </c>
    </row>
    <row r="180" spans="1:12" ht="12.75">
      <c r="A180" s="45">
        <v>9</v>
      </c>
      <c r="B180" s="45">
        <v>3</v>
      </c>
      <c r="C180" s="46">
        <v>4</v>
      </c>
      <c r="D180" s="38">
        <v>162004</v>
      </c>
      <c r="E180" s="22" t="s">
        <v>40</v>
      </c>
      <c r="F180" s="269">
        <v>267.71401090092979</v>
      </c>
      <c r="G180" s="47">
        <v>339.05097787752482</v>
      </c>
      <c r="H180" s="47">
        <v>155.49855722988138</v>
      </c>
      <c r="I180" s="47">
        <v>226.83552420647644</v>
      </c>
      <c r="J180" s="47">
        <v>112.21545367104841</v>
      </c>
      <c r="K180" s="47">
        <v>67.329272202629042</v>
      </c>
      <c r="L180" s="47">
        <v>44.886181468419359</v>
      </c>
    </row>
    <row r="181" spans="1:12" ht="12.75">
      <c r="A181" s="45">
        <v>9</v>
      </c>
      <c r="B181" s="45">
        <v>3</v>
      </c>
      <c r="C181" s="46">
        <v>4</v>
      </c>
      <c r="D181" s="38">
        <v>362024</v>
      </c>
      <c r="E181" s="22" t="s">
        <v>66</v>
      </c>
      <c r="F181" s="269">
        <v>523.21652669176569</v>
      </c>
      <c r="G181" s="47">
        <v>722.07742060044404</v>
      </c>
      <c r="H181" s="47">
        <v>369.72680760691185</v>
      </c>
      <c r="I181" s="47">
        <v>568.58770151559031</v>
      </c>
      <c r="J181" s="47">
        <v>153.48971908485376</v>
      </c>
      <c r="K181" s="47">
        <v>59.851337001641085</v>
      </c>
      <c r="L181" s="47">
        <v>93.638382083212662</v>
      </c>
    </row>
    <row r="182" spans="1:12" ht="12.75">
      <c r="A182" s="45">
        <v>9</v>
      </c>
      <c r="B182" s="45">
        <v>3</v>
      </c>
      <c r="C182" s="46">
        <v>4</v>
      </c>
      <c r="D182" s="38">
        <v>162008</v>
      </c>
      <c r="E182" s="22" t="s">
        <v>41</v>
      </c>
      <c r="F182" s="269">
        <v>282.66666666666663</v>
      </c>
      <c r="G182" s="47">
        <v>402.28571428571428</v>
      </c>
      <c r="H182" s="47">
        <v>163.80952380952382</v>
      </c>
      <c r="I182" s="47">
        <v>283.42857142857144</v>
      </c>
      <c r="J182" s="47">
        <v>118.85714285714286</v>
      </c>
      <c r="K182" s="47">
        <v>58.666666666666664</v>
      </c>
      <c r="L182" s="47">
        <v>60.190476190476183</v>
      </c>
    </row>
    <row r="183" spans="1:12" ht="12.75">
      <c r="A183" s="45">
        <v>9</v>
      </c>
      <c r="B183" s="45">
        <v>3</v>
      </c>
      <c r="C183" s="46">
        <v>4</v>
      </c>
      <c r="D183" s="38">
        <v>754008</v>
      </c>
      <c r="E183" s="22" t="s">
        <v>121</v>
      </c>
      <c r="F183" s="269">
        <v>277.76481023294895</v>
      </c>
      <c r="G183" s="47">
        <v>366.92964847579481</v>
      </c>
      <c r="H183" s="47">
        <v>165.7252229120956</v>
      </c>
      <c r="I183" s="47">
        <v>254.89006115494141</v>
      </c>
      <c r="J183" s="47">
        <v>112.03958732085337</v>
      </c>
      <c r="K183" s="47">
        <v>42.948508472993794</v>
      </c>
      <c r="L183" s="47">
        <v>69.091078847859578</v>
      </c>
    </row>
    <row r="184" spans="1:12" ht="12.75">
      <c r="A184" s="45">
        <v>9</v>
      </c>
      <c r="B184" s="45">
        <v>3</v>
      </c>
      <c r="C184" s="46">
        <v>4</v>
      </c>
      <c r="D184" s="38">
        <v>954016</v>
      </c>
      <c r="E184" s="22" t="s">
        <v>140</v>
      </c>
      <c r="F184" s="269">
        <v>431.38480775242266</v>
      </c>
      <c r="G184" s="47">
        <v>640.82525789309159</v>
      </c>
      <c r="H184" s="47">
        <v>240.70021881838076</v>
      </c>
      <c r="I184" s="47">
        <v>450.14066895904972</v>
      </c>
      <c r="J184" s="47">
        <v>190.68458893404187</v>
      </c>
      <c r="K184" s="47">
        <v>86.485360008335931</v>
      </c>
      <c r="L184" s="47">
        <v>104.19922892570597</v>
      </c>
    </row>
    <row r="185" spans="1:12" ht="12.75">
      <c r="A185" s="45">
        <v>9</v>
      </c>
      <c r="B185" s="45">
        <v>3</v>
      </c>
      <c r="C185" s="46">
        <v>4</v>
      </c>
      <c r="D185" s="38">
        <v>158016</v>
      </c>
      <c r="E185" s="22" t="s">
        <v>33</v>
      </c>
      <c r="F185" s="269">
        <v>249.9745960776344</v>
      </c>
      <c r="G185" s="47">
        <v>269.28157707550042</v>
      </c>
      <c r="H185" s="47">
        <v>126.00345493344172</v>
      </c>
      <c r="I185" s="47">
        <v>145.31043593130778</v>
      </c>
      <c r="J185" s="47">
        <v>123.97114114419267</v>
      </c>
      <c r="K185" s="47">
        <v>61.985570572096336</v>
      </c>
      <c r="L185" s="47">
        <v>61.985570572096321</v>
      </c>
    </row>
    <row r="186" spans="1:12" ht="12.75">
      <c r="A186" s="45">
        <v>9</v>
      </c>
      <c r="B186" s="45">
        <v>3</v>
      </c>
      <c r="C186" s="46">
        <v>4</v>
      </c>
      <c r="D186" s="38">
        <v>362028</v>
      </c>
      <c r="E186" s="22" t="s">
        <v>67</v>
      </c>
      <c r="F186" s="269">
        <v>298.4344422700587</v>
      </c>
      <c r="G186" s="47">
        <v>382.42009132420088</v>
      </c>
      <c r="H186" s="47">
        <v>198.95629484670579</v>
      </c>
      <c r="I186" s="47">
        <v>282.941943900848</v>
      </c>
      <c r="J186" s="47">
        <v>99.478147423352894</v>
      </c>
      <c r="K186" s="47">
        <v>46.477495107632095</v>
      </c>
      <c r="L186" s="47">
        <v>53.000652315720806</v>
      </c>
    </row>
    <row r="187" spans="1:12" ht="12.75">
      <c r="A187" s="45">
        <v>9</v>
      </c>
      <c r="B187" s="45">
        <v>3</v>
      </c>
      <c r="C187" s="46">
        <v>4</v>
      </c>
      <c r="D187" s="38">
        <v>974028</v>
      </c>
      <c r="E187" s="22" t="s">
        <v>157</v>
      </c>
      <c r="F187" s="269">
        <v>330.95009950615463</v>
      </c>
      <c r="G187" s="47">
        <v>452.56873295496422</v>
      </c>
      <c r="H187" s="47">
        <v>217.43937495393234</v>
      </c>
      <c r="I187" s="47">
        <v>339.05800840274196</v>
      </c>
      <c r="J187" s="47">
        <v>113.5107245522223</v>
      </c>
      <c r="K187" s="47">
        <v>57.49244490307364</v>
      </c>
      <c r="L187" s="47">
        <v>56.018279649148667</v>
      </c>
    </row>
    <row r="188" spans="1:12" ht="12.75">
      <c r="A188" s="45">
        <v>9</v>
      </c>
      <c r="B188" s="45">
        <v>3</v>
      </c>
      <c r="C188" s="46">
        <v>4</v>
      </c>
      <c r="D188" s="38">
        <v>962040</v>
      </c>
      <c r="E188" s="22" t="s">
        <v>153</v>
      </c>
      <c r="F188" s="269">
        <v>419.54437686836411</v>
      </c>
      <c r="G188" s="47">
        <v>559.73610967941454</v>
      </c>
      <c r="H188" s="47">
        <v>246.36635398412537</v>
      </c>
      <c r="I188" s="47">
        <v>386.55808679517577</v>
      </c>
      <c r="J188" s="47">
        <v>173.17802288423874</v>
      </c>
      <c r="K188" s="47">
        <v>92.773940830842179</v>
      </c>
      <c r="L188" s="47">
        <v>80.40408205339655</v>
      </c>
    </row>
    <row r="189" spans="1:12" ht="12.75">
      <c r="A189" s="45">
        <v>9</v>
      </c>
      <c r="B189" s="45">
        <v>3</v>
      </c>
      <c r="C189" s="46">
        <v>4</v>
      </c>
      <c r="D189" s="38">
        <v>158028</v>
      </c>
      <c r="E189" s="22" t="s">
        <v>37</v>
      </c>
      <c r="F189" s="269">
        <v>252.81238659731463</v>
      </c>
      <c r="G189" s="47">
        <v>258.25571549534294</v>
      </c>
      <c r="H189" s="47">
        <v>151.80839482278941</v>
      </c>
      <c r="I189" s="47">
        <v>157.25172372081769</v>
      </c>
      <c r="J189" s="47">
        <v>101.00399177452523</v>
      </c>
      <c r="K189" s="47">
        <v>33.264787710172975</v>
      </c>
      <c r="L189" s="47">
        <v>67.739204064352236</v>
      </c>
    </row>
    <row r="190" spans="1:12" ht="12.75">
      <c r="A190" s="45">
        <v>9</v>
      </c>
      <c r="B190" s="45">
        <v>3</v>
      </c>
      <c r="C190" s="46">
        <v>4</v>
      </c>
      <c r="D190" s="38">
        <v>566076</v>
      </c>
      <c r="E190" s="22" t="s">
        <v>117</v>
      </c>
      <c r="F190" s="269">
        <v>313.51283969085011</v>
      </c>
      <c r="G190" s="47">
        <v>396.40987284966343</v>
      </c>
      <c r="H190" s="47">
        <v>142.73248566442285</v>
      </c>
      <c r="I190" s="47">
        <v>225.62951882323611</v>
      </c>
      <c r="J190" s="47">
        <v>170.78035402642735</v>
      </c>
      <c r="K190" s="47">
        <v>90.999750685614572</v>
      </c>
      <c r="L190" s="47">
        <v>79.780603340812789</v>
      </c>
    </row>
    <row r="191" spans="1:12" ht="12.75">
      <c r="A191" s="45">
        <v>9</v>
      </c>
      <c r="B191" s="45">
        <v>3</v>
      </c>
      <c r="C191" s="46">
        <v>4</v>
      </c>
      <c r="D191" s="38">
        <v>382056</v>
      </c>
      <c r="E191" s="22" t="s">
        <v>92</v>
      </c>
      <c r="F191" s="269">
        <v>338.54391570947405</v>
      </c>
      <c r="G191" s="47">
        <v>457.72519215821745</v>
      </c>
      <c r="H191" s="47">
        <v>198.63546074790568</v>
      </c>
      <c r="I191" s="47">
        <v>317.81673719664906</v>
      </c>
      <c r="J191" s="47">
        <v>139.90845496156837</v>
      </c>
      <c r="K191" s="47">
        <v>63.90880041454357</v>
      </c>
      <c r="L191" s="47">
        <v>75.99965454702479</v>
      </c>
    </row>
    <row r="192" spans="1:12" ht="12.75">
      <c r="A192" s="45">
        <v>9</v>
      </c>
      <c r="B192" s="45">
        <v>3</v>
      </c>
      <c r="C192" s="46">
        <v>4</v>
      </c>
      <c r="D192" s="38">
        <v>158032</v>
      </c>
      <c r="E192" s="22" t="s">
        <v>38</v>
      </c>
      <c r="F192" s="269">
        <v>303.87560092587097</v>
      </c>
      <c r="G192" s="47">
        <v>382.21852928957213</v>
      </c>
      <c r="H192" s="47">
        <v>164.40144815716067</v>
      </c>
      <c r="I192" s="47">
        <v>242.74437652086175</v>
      </c>
      <c r="J192" s="47">
        <v>139.4741527687103</v>
      </c>
      <c r="K192" s="47">
        <v>64.098759570300913</v>
      </c>
      <c r="L192" s="47">
        <v>75.375393198409398</v>
      </c>
    </row>
    <row r="193" spans="1:12" ht="12.75">
      <c r="A193" s="39"/>
      <c r="B193" s="39"/>
      <c r="C193" s="39"/>
      <c r="D193" s="48"/>
      <c r="E193" s="42" t="s">
        <v>218</v>
      </c>
      <c r="F193" s="99">
        <v>340.03084641198603</v>
      </c>
      <c r="G193" s="99">
        <v>432.40059658994613</v>
      </c>
      <c r="H193" s="99">
        <v>196.30690485068305</v>
      </c>
      <c r="I193" s="99">
        <v>288.6766550286431</v>
      </c>
      <c r="J193" s="99">
        <v>143.72394156130301</v>
      </c>
      <c r="K193" s="99">
        <v>66.226568590895226</v>
      </c>
      <c r="L193" s="99">
        <v>77.497372970407781</v>
      </c>
    </row>
    <row r="194" spans="1:12" ht="12.75">
      <c r="A194" s="45">
        <v>10</v>
      </c>
      <c r="B194" s="45">
        <v>4</v>
      </c>
      <c r="C194" s="46">
        <v>4</v>
      </c>
      <c r="D194" s="38">
        <v>566028</v>
      </c>
      <c r="E194" s="22" t="s">
        <v>116</v>
      </c>
      <c r="F194" s="269">
        <v>400.32458750338111</v>
      </c>
      <c r="G194" s="47">
        <v>506.71715805608147</v>
      </c>
      <c r="H194" s="47">
        <v>199.26066179785411</v>
      </c>
      <c r="I194" s="47">
        <v>305.6532323505545</v>
      </c>
      <c r="J194" s="47">
        <v>201.06392570552703</v>
      </c>
      <c r="K194" s="47">
        <v>100.98277882968172</v>
      </c>
      <c r="L194" s="47">
        <v>100.08114687584531</v>
      </c>
    </row>
    <row r="195" spans="1:12" ht="12.75">
      <c r="A195" s="45">
        <v>10</v>
      </c>
      <c r="B195" s="45">
        <v>4</v>
      </c>
      <c r="C195" s="46">
        <v>4</v>
      </c>
      <c r="D195" s="38">
        <v>158020</v>
      </c>
      <c r="E195" s="22" t="s">
        <v>34</v>
      </c>
      <c r="F195" s="269">
        <v>287.56794669472208</v>
      </c>
      <c r="G195" s="47">
        <v>323.5139400315623</v>
      </c>
      <c r="H195" s="47">
        <v>151.67455725056988</v>
      </c>
      <c r="I195" s="47">
        <v>187.62055058741015</v>
      </c>
      <c r="J195" s="47">
        <v>135.89338944415221</v>
      </c>
      <c r="K195" s="47">
        <v>66.631597404874626</v>
      </c>
      <c r="L195" s="47">
        <v>69.26179203927758</v>
      </c>
    </row>
    <row r="196" spans="1:12" ht="12.75">
      <c r="A196" s="45">
        <v>10</v>
      </c>
      <c r="B196" s="45">
        <v>4</v>
      </c>
      <c r="C196" s="46">
        <v>4</v>
      </c>
      <c r="D196" s="38">
        <v>162022</v>
      </c>
      <c r="E196" s="22" t="s">
        <v>43</v>
      </c>
      <c r="F196" s="269">
        <v>220.32877183922886</v>
      </c>
      <c r="G196" s="47">
        <v>327.91117996385231</v>
      </c>
      <c r="H196" s="47">
        <v>163.52526034942767</v>
      </c>
      <c r="I196" s="47">
        <v>271.10766847405114</v>
      </c>
      <c r="J196" s="47">
        <v>56.803511489801188</v>
      </c>
      <c r="K196" s="47">
        <v>20.655822359927704</v>
      </c>
      <c r="L196" s="47">
        <v>36.147689129873484</v>
      </c>
    </row>
    <row r="197" spans="1:12" ht="12.75">
      <c r="A197" s="45">
        <v>10</v>
      </c>
      <c r="B197" s="45">
        <v>4</v>
      </c>
      <c r="C197" s="46">
        <v>4</v>
      </c>
      <c r="D197" s="38">
        <v>362036</v>
      </c>
      <c r="E197" s="22" t="s">
        <v>69</v>
      </c>
      <c r="F197" s="269">
        <v>309.70654627539506</v>
      </c>
      <c r="G197" s="47">
        <v>391.87358916478559</v>
      </c>
      <c r="H197" s="47">
        <v>211.28668171557564</v>
      </c>
      <c r="I197" s="47">
        <v>293.45372460496617</v>
      </c>
      <c r="J197" s="47">
        <v>98.419864559819416</v>
      </c>
      <c r="K197" s="47">
        <v>46.95259593679458</v>
      </c>
      <c r="L197" s="47">
        <v>51.467268623024836</v>
      </c>
    </row>
    <row r="198" spans="1:12" ht="12" customHeight="1">
      <c r="A198" s="45">
        <v>10</v>
      </c>
      <c r="B198" s="45">
        <v>4</v>
      </c>
      <c r="C198" s="46">
        <v>4</v>
      </c>
      <c r="D198" s="38">
        <v>166036</v>
      </c>
      <c r="E198" s="22" t="s">
        <v>47</v>
      </c>
      <c r="F198" s="269">
        <v>299.7677855182605</v>
      </c>
      <c r="G198" s="269">
        <v>300.82330588980369</v>
      </c>
      <c r="H198" s="269">
        <v>197.38230947857295</v>
      </c>
      <c r="I198" s="269">
        <v>198.43782985011612</v>
      </c>
      <c r="J198" s="269">
        <v>102.38547603968756</v>
      </c>
      <c r="K198" s="269">
        <v>47.498416719442687</v>
      </c>
      <c r="L198" s="269">
        <v>54.887059320244873</v>
      </c>
    </row>
    <row r="199" spans="1:12" ht="12" customHeight="1">
      <c r="A199" s="39"/>
      <c r="B199" s="39"/>
      <c r="C199" s="39"/>
      <c r="D199" s="48"/>
      <c r="E199" s="42" t="s">
        <v>288</v>
      </c>
      <c r="F199" s="99">
        <v>302.75313271746091</v>
      </c>
      <c r="G199" s="99">
        <v>371.53571755236442</v>
      </c>
      <c r="H199" s="99">
        <v>183.8470685081862</v>
      </c>
      <c r="I199" s="99">
        <v>252.6296533430897</v>
      </c>
      <c r="J199" s="99">
        <v>118.90606420927467</v>
      </c>
      <c r="K199" s="99">
        <v>56.52611360102442</v>
      </c>
      <c r="L199" s="99">
        <v>62.379950608250262</v>
      </c>
    </row>
    <row r="200" spans="1:12" ht="12.75">
      <c r="E200" s="6" t="s">
        <v>179</v>
      </c>
      <c r="F200" s="271">
        <v>371.32506968611921</v>
      </c>
      <c r="G200" s="271">
        <v>488.65470877067537</v>
      </c>
      <c r="H200" s="271">
        <v>206.0837797527609</v>
      </c>
      <c r="I200" s="271">
        <v>323.41341883731718</v>
      </c>
      <c r="J200" s="271">
        <v>165.2412899333583</v>
      </c>
      <c r="K200" s="271">
        <v>73.872872408765645</v>
      </c>
      <c r="L200" s="271">
        <v>91.36841752459263</v>
      </c>
    </row>
    <row r="201" spans="1:12" ht="12.75">
      <c r="E201" s="8" t="s">
        <v>200</v>
      </c>
      <c r="F201" s="271">
        <v>385.54710335535691</v>
      </c>
      <c r="G201" s="271">
        <v>504.11067396036805</v>
      </c>
      <c r="H201" s="271">
        <v>219.40137804356263</v>
      </c>
      <c r="I201" s="271">
        <v>337.96494864857385</v>
      </c>
      <c r="J201" s="271">
        <v>166.14572531179425</v>
      </c>
      <c r="K201" s="271">
        <v>70.218680436305576</v>
      </c>
      <c r="L201" s="271">
        <v>95.927044875488662</v>
      </c>
    </row>
    <row r="202" spans="1:12" ht="12.75">
      <c r="E202" s="8" t="s">
        <v>201</v>
      </c>
      <c r="F202" s="271">
        <v>354.9862949734632</v>
      </c>
      <c r="G202" s="271">
        <v>470.89834993521094</v>
      </c>
      <c r="H202" s="271">
        <v>190.78405235458177</v>
      </c>
      <c r="I202" s="271">
        <v>306.69610731632952</v>
      </c>
      <c r="J202" s="271">
        <v>164.20224261888143</v>
      </c>
      <c r="K202" s="271">
        <v>78.07093724136152</v>
      </c>
      <c r="L202" s="271">
        <v>86.131305377519922</v>
      </c>
    </row>
    <row r="203" spans="1:12" ht="12.75">
      <c r="A203" s="23" t="s">
        <v>379</v>
      </c>
      <c r="B203" s="23"/>
      <c r="C203" s="23"/>
      <c r="D203" s="23"/>
      <c r="E203" s="23"/>
      <c r="F203" s="150"/>
      <c r="G203" s="150"/>
      <c r="H203" s="150"/>
      <c r="I203" s="150"/>
      <c r="J203" s="150"/>
      <c r="K203" s="150"/>
      <c r="L203" s="271"/>
    </row>
    <row r="204" spans="1:12" ht="12">
      <c r="A204" s="17" t="s">
        <v>366</v>
      </c>
    </row>
    <row r="214" spans="6:12">
      <c r="F214" s="254"/>
      <c r="G214" s="5"/>
      <c r="H214" s="5"/>
      <c r="I214" s="5"/>
      <c r="J214" s="5"/>
      <c r="K214" s="5"/>
      <c r="L214" s="5"/>
    </row>
    <row r="215" spans="6:12">
      <c r="F215" s="254"/>
      <c r="G215" s="5"/>
      <c r="H215" s="5"/>
      <c r="I215" s="5"/>
      <c r="J215" s="5"/>
      <c r="K215" s="5"/>
      <c r="L215" s="5"/>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C214"/>
  <sheetViews>
    <sheetView zoomScale="90" zoomScaleNormal="90" workbookViewId="0">
      <pane ySplit="4" topLeftCell="A5" activePane="bottomLeft" state="frozen"/>
      <selection activeCell="O69" sqref="O69"/>
      <selection pane="bottomLeft" activeCell="M225" sqref="M225"/>
    </sheetView>
  </sheetViews>
  <sheetFormatPr baseColWidth="10" defaultColWidth="11.42578125" defaultRowHeight="11.25"/>
  <cols>
    <col min="1" max="3" width="11.42578125" style="1"/>
    <col min="4" max="4" width="9.42578125" style="2" customWidth="1"/>
    <col min="5" max="5" width="40.5703125" style="1" customWidth="1"/>
    <col min="6" max="6" width="14.140625" style="236" customWidth="1"/>
    <col min="7" max="7" width="14.140625" style="1" customWidth="1"/>
    <col min="8" max="8" width="14.42578125" style="1" customWidth="1"/>
    <col min="9" max="10" width="12.5703125" style="1" customWidth="1"/>
    <col min="11" max="11" width="11.42578125" style="1"/>
    <col min="12" max="15" width="11.42578125" style="1" bestFit="1" customWidth="1"/>
    <col min="16" max="16" width="11.42578125" style="1" customWidth="1"/>
    <col min="17" max="17" width="11.42578125" style="1" bestFit="1" customWidth="1"/>
    <col min="18" max="16384" width="11.42578125" style="1"/>
  </cols>
  <sheetData>
    <row r="1" spans="1:29" ht="18.75" customHeight="1">
      <c r="A1" s="18" t="s">
        <v>386</v>
      </c>
      <c r="E1" s="13"/>
      <c r="F1" s="238"/>
      <c r="G1" s="13"/>
      <c r="H1" s="13"/>
      <c r="I1" s="13"/>
      <c r="J1" s="13"/>
    </row>
    <row r="2" spans="1:29" ht="18.75" customHeight="1">
      <c r="A2" s="4"/>
      <c r="E2" s="13"/>
      <c r="F2" s="272"/>
      <c r="G2" s="13"/>
      <c r="H2" s="13"/>
      <c r="I2" s="13"/>
      <c r="J2" s="13"/>
    </row>
    <row r="3" spans="1:29" s="12" customFormat="1" ht="72.75" customHeight="1">
      <c r="A3" s="121" t="s">
        <v>289</v>
      </c>
      <c r="B3" s="121" t="s">
        <v>302</v>
      </c>
      <c r="C3" s="121" t="s">
        <v>287</v>
      </c>
      <c r="D3" s="121" t="s">
        <v>6</v>
      </c>
      <c r="E3" s="123" t="s">
        <v>0</v>
      </c>
      <c r="F3" s="366" t="s">
        <v>204</v>
      </c>
      <c r="G3" s="367"/>
      <c r="H3" s="367"/>
      <c r="I3" s="367"/>
      <c r="J3" s="367"/>
      <c r="K3" s="368"/>
      <c r="L3" s="371" t="s">
        <v>248</v>
      </c>
      <c r="M3" s="371"/>
      <c r="N3" s="371"/>
      <c r="O3" s="371"/>
      <c r="P3" s="371"/>
      <c r="Q3" s="371"/>
      <c r="R3" s="368" t="s">
        <v>7</v>
      </c>
      <c r="S3" s="369"/>
      <c r="T3" s="369"/>
      <c r="U3" s="369"/>
      <c r="V3" s="369"/>
      <c r="W3" s="370"/>
      <c r="X3" s="370" t="s">
        <v>8</v>
      </c>
      <c r="Y3" s="367"/>
      <c r="Z3" s="367"/>
      <c r="AA3" s="367"/>
      <c r="AB3" s="367"/>
      <c r="AC3" s="367"/>
    </row>
    <row r="4" spans="1:29" s="12" customFormat="1" ht="32.25" customHeight="1">
      <c r="A4" s="121"/>
      <c r="B4" s="120"/>
      <c r="C4" s="120"/>
      <c r="D4" s="128"/>
      <c r="E4" s="129"/>
      <c r="F4" s="273" t="s">
        <v>9</v>
      </c>
      <c r="G4" s="130" t="s">
        <v>10</v>
      </c>
      <c r="H4" s="121" t="s">
        <v>203</v>
      </c>
      <c r="I4" s="130" t="s">
        <v>11</v>
      </c>
      <c r="J4" s="121" t="s">
        <v>371</v>
      </c>
      <c r="K4" s="123" t="s">
        <v>375</v>
      </c>
      <c r="L4" s="130" t="s">
        <v>9</v>
      </c>
      <c r="M4" s="130" t="s">
        <v>10</v>
      </c>
      <c r="N4" s="121" t="s">
        <v>203</v>
      </c>
      <c r="O4" s="130" t="s">
        <v>11</v>
      </c>
      <c r="P4" s="121" t="s">
        <v>371</v>
      </c>
      <c r="Q4" s="123" t="s">
        <v>375</v>
      </c>
      <c r="R4" s="130" t="s">
        <v>9</v>
      </c>
      <c r="S4" s="130" t="s">
        <v>10</v>
      </c>
      <c r="T4" s="121" t="s">
        <v>203</v>
      </c>
      <c r="U4" s="130" t="s">
        <v>11</v>
      </c>
      <c r="V4" s="121" t="s">
        <v>371</v>
      </c>
      <c r="W4" s="121" t="s">
        <v>375</v>
      </c>
      <c r="X4" s="124" t="s">
        <v>9</v>
      </c>
      <c r="Y4" s="130" t="s">
        <v>10</v>
      </c>
      <c r="Z4" s="121" t="s">
        <v>203</v>
      </c>
      <c r="AA4" s="130" t="s">
        <v>11</v>
      </c>
      <c r="AB4" s="121" t="s">
        <v>371</v>
      </c>
      <c r="AC4" s="121" t="s">
        <v>375</v>
      </c>
    </row>
    <row r="5" spans="1:29" s="236" customFormat="1" ht="12.75">
      <c r="A5" s="276">
        <v>1</v>
      </c>
      <c r="B5" s="276">
        <v>1</v>
      </c>
      <c r="C5" s="276">
        <v>1</v>
      </c>
      <c r="D5" s="262">
        <v>911000</v>
      </c>
      <c r="E5" s="251" t="s">
        <v>133</v>
      </c>
      <c r="F5" s="269">
        <v>278.76722936348148</v>
      </c>
      <c r="G5" s="269">
        <v>535.16692900339649</v>
      </c>
      <c r="H5" s="269">
        <v>577.34684883208456</v>
      </c>
      <c r="I5" s="269">
        <v>552.74225388378682</v>
      </c>
      <c r="J5" s="269">
        <v>343.76459598318553</v>
      </c>
      <c r="K5" s="269">
        <v>437.95956587814504</v>
      </c>
      <c r="L5" s="269">
        <v>224.04625471064995</v>
      </c>
      <c r="M5" s="269">
        <v>424.98550244387377</v>
      </c>
      <c r="N5" s="269">
        <v>410.75363596297933</v>
      </c>
      <c r="O5" s="269">
        <v>327.86885245901641</v>
      </c>
      <c r="P5" s="269">
        <v>198.97244278374592</v>
      </c>
      <c r="Q5" s="269">
        <v>308.24493805934634</v>
      </c>
      <c r="R5" s="269">
        <v>44.912498064116456</v>
      </c>
      <c r="S5" s="269">
        <v>61.303951619584133</v>
      </c>
      <c r="T5" s="269">
        <v>82.855883649184676</v>
      </c>
      <c r="U5" s="269">
        <v>55.789202643549913</v>
      </c>
      <c r="V5" s="269">
        <v>26.156001868285848</v>
      </c>
      <c r="W5" s="269">
        <v>53.420935480404644</v>
      </c>
      <c r="X5" s="269">
        <v>9.8084765887150827</v>
      </c>
      <c r="Y5" s="269">
        <v>48.877474939938708</v>
      </c>
      <c r="Z5" s="269">
        <v>83.737329219920682</v>
      </c>
      <c r="AA5" s="269">
        <v>169.08419878122049</v>
      </c>
      <c r="AB5" s="269">
        <v>118.63615133115377</v>
      </c>
      <c r="AC5" s="269">
        <v>76.29369233839401</v>
      </c>
    </row>
    <row r="6" spans="1:29" ht="12.75">
      <c r="A6" s="51">
        <v>1</v>
      </c>
      <c r="B6" s="51">
        <v>1</v>
      </c>
      <c r="C6" s="51">
        <v>1</v>
      </c>
      <c r="D6" s="38">
        <v>913000</v>
      </c>
      <c r="E6" s="22" t="s">
        <v>134</v>
      </c>
      <c r="F6" s="269">
        <v>208.13838083085213</v>
      </c>
      <c r="G6" s="115">
        <v>325.1435132032147</v>
      </c>
      <c r="H6" s="115">
        <v>367.66484446809545</v>
      </c>
      <c r="I6" s="115">
        <v>424.81328195613901</v>
      </c>
      <c r="J6" s="115">
        <v>196.00112644325537</v>
      </c>
      <c r="K6" s="115">
        <v>295.56946268682339</v>
      </c>
      <c r="L6" s="115">
        <v>149.72352190557211</v>
      </c>
      <c r="M6" s="115">
        <v>192.88174512055107</v>
      </c>
      <c r="N6" s="115">
        <v>201.73189492525762</v>
      </c>
      <c r="O6" s="115">
        <v>163.17016317016316</v>
      </c>
      <c r="P6" s="115">
        <v>90.115460433680653</v>
      </c>
      <c r="Q6" s="115">
        <v>160.36124202700731</v>
      </c>
      <c r="R6" s="115">
        <v>46.788600595491275</v>
      </c>
      <c r="S6" s="115">
        <v>75.315729047072324</v>
      </c>
      <c r="T6" s="115">
        <v>83.208359537516316</v>
      </c>
      <c r="U6" s="115">
        <v>93.715808001522277</v>
      </c>
      <c r="V6" s="115">
        <v>18.586313714446636</v>
      </c>
      <c r="W6" s="115">
        <v>62.753783684016241</v>
      </c>
      <c r="X6" s="115">
        <v>11.626258329788751</v>
      </c>
      <c r="Y6" s="115">
        <v>56.946039035591262</v>
      </c>
      <c r="Z6" s="115">
        <v>82.724590005321517</v>
      </c>
      <c r="AA6" s="115">
        <v>167.92731078445354</v>
      </c>
      <c r="AB6" s="115">
        <v>87.29935229512806</v>
      </c>
      <c r="AC6" s="115">
        <v>72.454436975799865</v>
      </c>
    </row>
    <row r="7" spans="1:29" ht="12.75">
      <c r="A7" s="51">
        <v>1</v>
      </c>
      <c r="B7" s="51">
        <v>1</v>
      </c>
      <c r="C7" s="51">
        <v>1</v>
      </c>
      <c r="D7" s="38">
        <v>112000</v>
      </c>
      <c r="E7" s="22" t="s">
        <v>16</v>
      </c>
      <c r="F7" s="269">
        <v>448.93088657399943</v>
      </c>
      <c r="G7" s="47">
        <v>695.62941638314567</v>
      </c>
      <c r="H7" s="47">
        <v>767.74505070014482</v>
      </c>
      <c r="I7" s="47">
        <v>727.20482313397019</v>
      </c>
      <c r="J7" s="47">
        <v>380.87628179517878</v>
      </c>
      <c r="K7" s="47">
        <v>593.78414234431091</v>
      </c>
      <c r="L7" s="47">
        <v>355.40361853774954</v>
      </c>
      <c r="M7" s="47">
        <v>542.78984559015964</v>
      </c>
      <c r="N7" s="47">
        <v>540.26503567787972</v>
      </c>
      <c r="O7" s="47">
        <v>415.08829963186258</v>
      </c>
      <c r="P7" s="47">
        <v>143.82740711146624</v>
      </c>
      <c r="Q7" s="47">
        <v>403.85515842047761</v>
      </c>
      <c r="R7" s="47">
        <v>78.369400457961106</v>
      </c>
      <c r="S7" s="47">
        <v>77.990054959434701</v>
      </c>
      <c r="T7" s="47">
        <v>93.889157143623592</v>
      </c>
      <c r="U7" s="47">
        <v>108.30710131782531</v>
      </c>
      <c r="V7" s="47">
        <v>44.613130909575176</v>
      </c>
      <c r="W7" s="47">
        <v>81.648977680661773</v>
      </c>
      <c r="X7" s="47">
        <v>15.157867578288778</v>
      </c>
      <c r="Y7" s="47">
        <v>74.849515833551393</v>
      </c>
      <c r="Z7" s="47">
        <v>133.59085787864163</v>
      </c>
      <c r="AA7" s="47">
        <v>203.80942218428223</v>
      </c>
      <c r="AB7" s="47">
        <v>192.43574377413742</v>
      </c>
      <c r="AC7" s="47">
        <v>108.28000624317151</v>
      </c>
    </row>
    <row r="8" spans="1:29" ht="12.75">
      <c r="A8" s="51">
        <v>1</v>
      </c>
      <c r="B8" s="51">
        <v>1</v>
      </c>
      <c r="C8" s="51">
        <v>1</v>
      </c>
      <c r="D8" s="38">
        <v>113000</v>
      </c>
      <c r="E8" s="22" t="s">
        <v>17</v>
      </c>
      <c r="F8" s="269">
        <v>275.06833549129624</v>
      </c>
      <c r="G8" s="47">
        <v>557.93591654247393</v>
      </c>
      <c r="H8" s="47">
        <v>543.77188594297161</v>
      </c>
      <c r="I8" s="47">
        <v>490.22952097850981</v>
      </c>
      <c r="J8" s="47">
        <v>335.45727136431788</v>
      </c>
      <c r="K8" s="47">
        <v>424.31660546715625</v>
      </c>
      <c r="L8" s="47">
        <v>214.06991799741044</v>
      </c>
      <c r="M8" s="47">
        <v>443.36810730253353</v>
      </c>
      <c r="N8" s="47">
        <v>393.19659829914957</v>
      </c>
      <c r="O8" s="47">
        <v>267.04351639783636</v>
      </c>
      <c r="P8" s="47">
        <v>219.26536731634184</v>
      </c>
      <c r="Q8" s="47">
        <v>299.87760097919215</v>
      </c>
      <c r="R8" s="47">
        <v>54.6683930369731</v>
      </c>
      <c r="S8" s="47">
        <v>64.269746646795824</v>
      </c>
      <c r="T8" s="47">
        <v>65.5327663831916</v>
      </c>
      <c r="U8" s="47">
        <v>75.532381462891664</v>
      </c>
      <c r="V8" s="47">
        <v>27.486256871564219</v>
      </c>
      <c r="W8" s="47">
        <v>58.361272240256859</v>
      </c>
      <c r="X8" s="47">
        <v>6.3300244569126711</v>
      </c>
      <c r="Y8" s="47">
        <v>50.298062593144557</v>
      </c>
      <c r="Z8" s="47">
        <v>85.042521260630394</v>
      </c>
      <c r="AA8" s="47">
        <v>147.65362311778173</v>
      </c>
      <c r="AB8" s="47">
        <v>88.705647176411816</v>
      </c>
      <c r="AC8" s="47">
        <v>66.077732247707232</v>
      </c>
    </row>
    <row r="9" spans="1:29" ht="12.75">
      <c r="A9" s="51">
        <v>1</v>
      </c>
      <c r="B9" s="51">
        <v>1</v>
      </c>
      <c r="C9" s="51">
        <v>1</v>
      </c>
      <c r="D9" s="38">
        <v>513000</v>
      </c>
      <c r="E9" s="22" t="s">
        <v>96</v>
      </c>
      <c r="F9" s="269">
        <v>93.182081259405024</v>
      </c>
      <c r="G9" s="47">
        <v>174.65984753449771</v>
      </c>
      <c r="H9" s="47">
        <v>163.87084262581206</v>
      </c>
      <c r="I9" s="47">
        <v>198.36639439906654</v>
      </c>
      <c r="J9" s="47">
        <v>56.881414616050449</v>
      </c>
      <c r="K9" s="47">
        <v>135.10874389702619</v>
      </c>
      <c r="L9" s="47">
        <v>48.037967357333024</v>
      </c>
      <c r="M9" s="47">
        <v>92.637267200617586</v>
      </c>
      <c r="N9" s="47">
        <v>66.905846989236878</v>
      </c>
      <c r="O9" s="47">
        <v>75.84597432905484</v>
      </c>
      <c r="P9" s="47">
        <v>29.677259799678495</v>
      </c>
      <c r="Q9" s="47">
        <v>62.139369729249886</v>
      </c>
      <c r="R9" s="47">
        <v>42.829031137863183</v>
      </c>
      <c r="S9" s="47">
        <v>67.548007333783644</v>
      </c>
      <c r="T9" s="47">
        <v>66.905846989236878</v>
      </c>
      <c r="U9" s="47">
        <v>59.315441462465969</v>
      </c>
      <c r="V9" s="47">
        <v>6.1827624582663541</v>
      </c>
      <c r="W9" s="47">
        <v>49.533954727030626</v>
      </c>
      <c r="X9" s="47">
        <v>2.315082764208821</v>
      </c>
      <c r="Y9" s="47">
        <v>14.474573000096502</v>
      </c>
      <c r="Z9" s="47">
        <v>30.059148647338326</v>
      </c>
      <c r="AA9" s="47">
        <v>63.204978607545712</v>
      </c>
      <c r="AB9" s="47">
        <v>21.021392358105597</v>
      </c>
      <c r="AC9" s="47">
        <v>23.43541944074568</v>
      </c>
    </row>
    <row r="10" spans="1:29" ht="13.5" customHeight="1">
      <c r="A10" s="51">
        <v>1</v>
      </c>
      <c r="B10" s="51">
        <v>1</v>
      </c>
      <c r="C10" s="51">
        <v>1</v>
      </c>
      <c r="D10" s="38">
        <v>914000</v>
      </c>
      <c r="E10" s="22" t="s">
        <v>135</v>
      </c>
      <c r="F10" s="269">
        <v>181.8333472349654</v>
      </c>
      <c r="G10" s="47">
        <v>237.06896551724137</v>
      </c>
      <c r="H10" s="47">
        <v>238.02971931755647</v>
      </c>
      <c r="I10" s="47">
        <v>315.74630945872059</v>
      </c>
      <c r="J10" s="47">
        <v>98.716683119447168</v>
      </c>
      <c r="K10" s="47">
        <v>214.09856519026826</v>
      </c>
      <c r="L10" s="47">
        <v>75.902911001751605</v>
      </c>
      <c r="M10" s="47">
        <v>91.59482758620689</v>
      </c>
      <c r="N10" s="47">
        <v>93.56081452944413</v>
      </c>
      <c r="O10" s="47">
        <v>102.51503553854565</v>
      </c>
      <c r="P10" s="47">
        <v>52.648897663705164</v>
      </c>
      <c r="Q10" s="47">
        <v>83.34373050530256</v>
      </c>
      <c r="R10" s="47">
        <v>90.916673617482701</v>
      </c>
      <c r="S10" s="47">
        <v>83.512931034482747</v>
      </c>
      <c r="T10" s="47">
        <v>57.787561915244908</v>
      </c>
      <c r="U10" s="47">
        <v>69.710224166211049</v>
      </c>
      <c r="V10" s="47">
        <v>6.5811122079631454</v>
      </c>
      <c r="W10" s="47">
        <v>66.874610106051151</v>
      </c>
      <c r="X10" s="47">
        <v>15.013762615731089</v>
      </c>
      <c r="Y10" s="47">
        <v>61.961206896551715</v>
      </c>
      <c r="Z10" s="47">
        <v>86.681342872867418</v>
      </c>
      <c r="AA10" s="47">
        <v>143.52104975396392</v>
      </c>
      <c r="AB10" s="47">
        <v>39.48667324777886</v>
      </c>
      <c r="AC10" s="47">
        <v>63.88022457891455</v>
      </c>
    </row>
    <row r="11" spans="1:29" ht="12.75">
      <c r="A11" s="51">
        <v>1</v>
      </c>
      <c r="B11" s="51">
        <v>1</v>
      </c>
      <c r="C11" s="51">
        <v>1</v>
      </c>
      <c r="D11" s="38">
        <v>915000</v>
      </c>
      <c r="E11" s="22" t="s">
        <v>136</v>
      </c>
      <c r="F11" s="269">
        <v>332.1812596006144</v>
      </c>
      <c r="G11" s="47">
        <v>506.80567622357376</v>
      </c>
      <c r="H11" s="47">
        <v>666.57130596481193</v>
      </c>
      <c r="I11" s="47">
        <v>549.49606516636754</v>
      </c>
      <c r="J11" s="47">
        <v>422.65426880811498</v>
      </c>
      <c r="K11" s="47">
        <v>483.04021776840756</v>
      </c>
      <c r="L11" s="47">
        <v>250.57603686635943</v>
      </c>
      <c r="M11" s="47">
        <v>380.82826527657113</v>
      </c>
      <c r="N11" s="47">
        <v>433.41438992990993</v>
      </c>
      <c r="O11" s="47">
        <v>302.36090017948368</v>
      </c>
      <c r="P11" s="47">
        <v>255.28317836010146</v>
      </c>
      <c r="Q11" s="47">
        <v>319.44703904352701</v>
      </c>
      <c r="R11" s="47">
        <v>72.004608294930875</v>
      </c>
      <c r="S11" s="47">
        <v>57.920648711265564</v>
      </c>
      <c r="T11" s="47">
        <v>118.72407380918324</v>
      </c>
      <c r="U11" s="47">
        <v>120.11597404390446</v>
      </c>
      <c r="V11" s="47">
        <v>65.934065934065927</v>
      </c>
      <c r="W11" s="47">
        <v>86.466867711029863</v>
      </c>
      <c r="X11" s="47">
        <v>9.6006144393241204</v>
      </c>
      <c r="Y11" s="47">
        <v>68.056762235737096</v>
      </c>
      <c r="Z11" s="47">
        <v>114.43284222571877</v>
      </c>
      <c r="AA11" s="47">
        <v>127.01919094297951</v>
      </c>
      <c r="AB11" s="47">
        <v>101.43702451394761</v>
      </c>
      <c r="AC11" s="47">
        <v>77.126311013850739</v>
      </c>
    </row>
    <row r="12" spans="1:29" ht="12.75">
      <c r="A12" s="51">
        <v>1</v>
      </c>
      <c r="B12" s="51">
        <v>1</v>
      </c>
      <c r="C12" s="51">
        <v>1</v>
      </c>
      <c r="D12" s="38">
        <v>916000</v>
      </c>
      <c r="E12" s="22" t="s">
        <v>137</v>
      </c>
      <c r="F12" s="269">
        <v>267.19229084537886</v>
      </c>
      <c r="G12" s="47">
        <v>382.16560509554137</v>
      </c>
      <c r="H12" s="47">
        <v>402.98242499556193</v>
      </c>
      <c r="I12" s="47">
        <v>468.77764019104899</v>
      </c>
      <c r="J12" s="47">
        <v>199.06561040016251</v>
      </c>
      <c r="K12" s="47">
        <v>339.00481540930974</v>
      </c>
      <c r="L12" s="47">
        <v>183.96846254927726</v>
      </c>
      <c r="M12" s="47">
        <v>259.94147013255292</v>
      </c>
      <c r="N12" s="47">
        <v>246.76016332327356</v>
      </c>
      <c r="O12" s="47">
        <v>237.04227843622854</v>
      </c>
      <c r="P12" s="47">
        <v>119.84562258785294</v>
      </c>
      <c r="Q12" s="47">
        <v>208.98876404494382</v>
      </c>
      <c r="R12" s="47">
        <v>77.748576434515982</v>
      </c>
      <c r="S12" s="47">
        <v>80.908934412119123</v>
      </c>
      <c r="T12" s="47">
        <v>97.638913545180188</v>
      </c>
      <c r="U12" s="47">
        <v>99.062444719617901</v>
      </c>
      <c r="V12" s="47">
        <v>36.563071297989033</v>
      </c>
      <c r="W12" s="47">
        <v>79.293739967897267</v>
      </c>
      <c r="X12" s="47">
        <v>5.4752518615856323</v>
      </c>
      <c r="Y12" s="47">
        <v>41.315200550869321</v>
      </c>
      <c r="Z12" s="47">
        <v>58.583348127108152</v>
      </c>
      <c r="AA12" s="47">
        <v>132.67291703520252</v>
      </c>
      <c r="AB12" s="47">
        <v>42.65691651432055</v>
      </c>
      <c r="AC12" s="47">
        <v>50.722311396468697</v>
      </c>
    </row>
    <row r="13" spans="1:29" ht="12.75">
      <c r="A13" s="51">
        <v>1</v>
      </c>
      <c r="B13" s="51">
        <v>1</v>
      </c>
      <c r="C13" s="51">
        <v>1</v>
      </c>
      <c r="D13" s="38">
        <v>114000</v>
      </c>
      <c r="E13" s="22" t="s">
        <v>18</v>
      </c>
      <c r="F13" s="269">
        <v>296.96923429269407</v>
      </c>
      <c r="G13" s="47">
        <v>446.6650614013966</v>
      </c>
      <c r="H13" s="47">
        <v>544.92258929659897</v>
      </c>
      <c r="I13" s="47">
        <v>546.77438239082062</v>
      </c>
      <c r="J13" s="47">
        <v>228.15389203698183</v>
      </c>
      <c r="K13" s="47">
        <v>407.31245123174671</v>
      </c>
      <c r="L13" s="47">
        <v>186.2737613558287</v>
      </c>
      <c r="M13" s="47">
        <v>274.50036118468574</v>
      </c>
      <c r="N13" s="47">
        <v>296.23308545654032</v>
      </c>
      <c r="O13" s="47">
        <v>262.26437185341297</v>
      </c>
      <c r="P13" s="47">
        <v>108.85773933790635</v>
      </c>
      <c r="Q13" s="47">
        <v>225.61587336974696</v>
      </c>
      <c r="R13" s="47">
        <v>103.06130238949537</v>
      </c>
      <c r="S13" s="47">
        <v>101.13171201541056</v>
      </c>
      <c r="T13" s="47">
        <v>109.71595757649639</v>
      </c>
      <c r="U13" s="47">
        <v>90.1533778246107</v>
      </c>
      <c r="V13" s="47">
        <v>28.332836266030423</v>
      </c>
      <c r="W13" s="47">
        <v>90.290937465165541</v>
      </c>
      <c r="X13" s="47">
        <v>7.6341705473700312</v>
      </c>
      <c r="Y13" s="47">
        <v>71.032988201300256</v>
      </c>
      <c r="Z13" s="47">
        <v>138.97354626356224</v>
      </c>
      <c r="AA13" s="47">
        <v>194.35663271279697</v>
      </c>
      <c r="AB13" s="47">
        <v>90.963316433045023</v>
      </c>
      <c r="AC13" s="47">
        <v>91.405640396834229</v>
      </c>
    </row>
    <row r="14" spans="1:29" ht="12.75">
      <c r="A14" s="51">
        <v>1</v>
      </c>
      <c r="B14" s="51">
        <v>1</v>
      </c>
      <c r="C14" s="51">
        <v>1</v>
      </c>
      <c r="D14" s="38">
        <v>116000</v>
      </c>
      <c r="E14" s="22" t="s">
        <v>19</v>
      </c>
      <c r="F14" s="269">
        <v>331.40655105973025</v>
      </c>
      <c r="G14" s="47">
        <v>492.67643142476697</v>
      </c>
      <c r="H14" s="47">
        <v>518.99808957758444</v>
      </c>
      <c r="I14" s="47">
        <v>514.25661914460284</v>
      </c>
      <c r="J14" s="47">
        <v>237.88322096425392</v>
      </c>
      <c r="K14" s="47">
        <v>415.3634907315585</v>
      </c>
      <c r="L14" s="47">
        <v>245.34360950545923</v>
      </c>
      <c r="M14" s="47">
        <v>335.96230666803234</v>
      </c>
      <c r="N14" s="47">
        <v>297.17682020802374</v>
      </c>
      <c r="O14" s="47">
        <v>235.23421588594704</v>
      </c>
      <c r="P14" s="47">
        <v>142.47551202137132</v>
      </c>
      <c r="Q14" s="47">
        <v>254.21466168281333</v>
      </c>
      <c r="R14" s="47">
        <v>73.217726396917158</v>
      </c>
      <c r="S14" s="47">
        <v>79.893475366178436</v>
      </c>
      <c r="T14" s="47">
        <v>107.19592443218001</v>
      </c>
      <c r="U14" s="47">
        <v>81.466395112016286</v>
      </c>
      <c r="V14" s="47">
        <v>15.265233430861212</v>
      </c>
      <c r="W14" s="47">
        <v>73.422839270730037</v>
      </c>
      <c r="X14" s="47">
        <v>12.845215157353884</v>
      </c>
      <c r="Y14" s="47">
        <v>76.820649390556198</v>
      </c>
      <c r="Z14" s="47">
        <v>114.62534493738072</v>
      </c>
      <c r="AA14" s="47">
        <v>197.5560081466395</v>
      </c>
      <c r="AB14" s="47">
        <v>80.142475512021363</v>
      </c>
      <c r="AC14" s="47">
        <v>87.725989778015133</v>
      </c>
    </row>
    <row r="15" spans="1:29" ht="12.75">
      <c r="A15" s="51">
        <v>1</v>
      </c>
      <c r="B15" s="51">
        <v>1</v>
      </c>
      <c r="C15" s="51">
        <v>1</v>
      </c>
      <c r="D15" s="38">
        <v>117000</v>
      </c>
      <c r="E15" s="22" t="s">
        <v>20</v>
      </c>
      <c r="F15" s="269">
        <v>210.92428614068251</v>
      </c>
      <c r="G15" s="47">
        <v>431.44774688398849</v>
      </c>
      <c r="H15" s="47">
        <v>419.17140536149469</v>
      </c>
      <c r="I15" s="47">
        <v>393.66053169734147</v>
      </c>
      <c r="J15" s="47">
        <v>197.90971758950411</v>
      </c>
      <c r="K15" s="47">
        <v>322.88525389137652</v>
      </c>
      <c r="L15" s="47">
        <v>171.12725101979902</v>
      </c>
      <c r="M15" s="47">
        <v>319.59092361776925</v>
      </c>
      <c r="N15" s="47">
        <v>287.57108042242083</v>
      </c>
      <c r="O15" s="47">
        <v>202.79481935923653</v>
      </c>
      <c r="P15" s="47">
        <v>91.171892372692909</v>
      </c>
      <c r="Q15" s="47">
        <v>215.96758963111881</v>
      </c>
      <c r="R15" s="47">
        <v>28.852850462640532</v>
      </c>
      <c r="S15" s="47">
        <v>62.320230105465008</v>
      </c>
      <c r="T15" s="47">
        <v>38.992688870836716</v>
      </c>
      <c r="U15" s="47">
        <v>44.308111792774376</v>
      </c>
      <c r="V15" s="47">
        <v>6.6711140760507002</v>
      </c>
      <c r="W15" s="47">
        <v>36.857656340430715</v>
      </c>
      <c r="X15" s="47">
        <v>10.94418465824296</v>
      </c>
      <c r="Y15" s="47">
        <v>49.536593160754236</v>
      </c>
      <c r="Z15" s="47">
        <v>92.607636068237198</v>
      </c>
      <c r="AA15" s="47">
        <v>146.55760054533062</v>
      </c>
      <c r="AB15" s="47">
        <v>100.0667111407605</v>
      </c>
      <c r="AC15" s="47">
        <v>70.060007919826987</v>
      </c>
    </row>
    <row r="16" spans="1:29" ht="12.75">
      <c r="A16" s="51">
        <v>1</v>
      </c>
      <c r="B16" s="51">
        <v>1</v>
      </c>
      <c r="C16" s="51">
        <v>1</v>
      </c>
      <c r="D16" s="38">
        <v>119000</v>
      </c>
      <c r="E16" s="22" t="s">
        <v>21</v>
      </c>
      <c r="F16" s="269">
        <v>410.87962962962968</v>
      </c>
      <c r="G16" s="47">
        <v>578.17802140433309</v>
      </c>
      <c r="H16" s="47">
        <v>654.14152495885901</v>
      </c>
      <c r="I16" s="47">
        <v>593.82105122375276</v>
      </c>
      <c r="J16" s="47">
        <v>441.71779141104298</v>
      </c>
      <c r="K16" s="47">
        <v>525.20381785643269</v>
      </c>
      <c r="L16" s="47">
        <v>330.68783068783068</v>
      </c>
      <c r="M16" s="47">
        <v>494.6489167319238</v>
      </c>
      <c r="N16" s="47">
        <v>508.77674163466816</v>
      </c>
      <c r="O16" s="47">
        <v>429.31657081717265</v>
      </c>
      <c r="P16" s="47">
        <v>313.75985977212974</v>
      </c>
      <c r="Q16" s="47">
        <v>410.1212964804136</v>
      </c>
      <c r="R16" s="47">
        <v>75.231481481481481</v>
      </c>
      <c r="S16" s="47">
        <v>54.815974941268593</v>
      </c>
      <c r="T16" s="47">
        <v>42.512342292923755</v>
      </c>
      <c r="U16" s="47">
        <v>42.797913601711912</v>
      </c>
      <c r="V16" s="47">
        <v>33.30411919368975</v>
      </c>
      <c r="W16" s="47">
        <v>53.44004772320541</v>
      </c>
      <c r="X16" s="47">
        <v>4.9603174603174631</v>
      </c>
      <c r="Y16" s="47">
        <v>28.713129731140704</v>
      </c>
      <c r="Z16" s="47">
        <v>102.85244103126713</v>
      </c>
      <c r="AA16" s="47">
        <v>121.70656680486825</v>
      </c>
      <c r="AB16" s="47">
        <v>94.653812445223494</v>
      </c>
      <c r="AC16" s="47">
        <v>61.642473652813678</v>
      </c>
    </row>
    <row r="17" spans="1:29" ht="12.75">
      <c r="A17" s="51">
        <v>1</v>
      </c>
      <c r="B17" s="51">
        <v>1</v>
      </c>
      <c r="C17" s="51">
        <v>1</v>
      </c>
      <c r="D17" s="38">
        <v>124000</v>
      </c>
      <c r="E17" s="22" t="s">
        <v>24</v>
      </c>
      <c r="F17" s="269">
        <v>198.24910834221131</v>
      </c>
      <c r="G17" s="47">
        <v>314.18181818181819</v>
      </c>
      <c r="H17" s="47">
        <v>357.99880167765133</v>
      </c>
      <c r="I17" s="47">
        <v>380.95929177853554</v>
      </c>
      <c r="J17" s="47">
        <v>200.98217533648605</v>
      </c>
      <c r="K17" s="47">
        <v>283.66091359503451</v>
      </c>
      <c r="L17" s="47">
        <v>146.83403585159107</v>
      </c>
      <c r="M17" s="47">
        <v>213.09090909090909</v>
      </c>
      <c r="N17" s="47">
        <v>214.94907130017975</v>
      </c>
      <c r="O17" s="47">
        <v>163.99390465133155</v>
      </c>
      <c r="P17" s="47">
        <v>104.5834849036013</v>
      </c>
      <c r="Q17" s="47">
        <v>168.50873849839385</v>
      </c>
      <c r="R17" s="47">
        <v>39.835101208948998</v>
      </c>
      <c r="S17" s="47">
        <v>40</v>
      </c>
      <c r="T17" s="47">
        <v>27.711204313960454</v>
      </c>
      <c r="U17" s="47">
        <v>41.361294535955295</v>
      </c>
      <c r="V17" s="47">
        <v>14.550745725718443</v>
      </c>
      <c r="W17" s="47">
        <v>34.164534218979689</v>
      </c>
      <c r="X17" s="47">
        <v>11.579971281671209</v>
      </c>
      <c r="Y17" s="47">
        <v>61.090909090909044</v>
      </c>
      <c r="Z17" s="47">
        <v>115.33852606351113</v>
      </c>
      <c r="AA17" s="47">
        <v>175.60409259124862</v>
      </c>
      <c r="AB17" s="47">
        <v>81.847944707166278</v>
      </c>
      <c r="AC17" s="47">
        <v>80.987640877660979</v>
      </c>
    </row>
    <row r="18" spans="1:29" ht="12.75">
      <c r="A18" s="48"/>
      <c r="B18" s="48"/>
      <c r="C18" s="48"/>
      <c r="D18" s="40"/>
      <c r="E18" s="36" t="s">
        <v>209</v>
      </c>
      <c r="F18" s="270">
        <v>274.52424902118219</v>
      </c>
      <c r="G18" s="99">
        <v>451.80003185897095</v>
      </c>
      <c r="H18" s="99">
        <v>489.90184065971886</v>
      </c>
      <c r="I18" s="99">
        <v>485.13037540816254</v>
      </c>
      <c r="J18" s="99">
        <v>264.52342541620237</v>
      </c>
      <c r="K18" s="99">
        <v>383.67739028879436</v>
      </c>
      <c r="L18" s="99">
        <v>203.87553907407562</v>
      </c>
      <c r="M18" s="99">
        <v>327.08543514044493</v>
      </c>
      <c r="N18" s="99">
        <v>317.53789391081676</v>
      </c>
      <c r="O18" s="99">
        <v>248.64959876689269</v>
      </c>
      <c r="P18" s="99">
        <v>143.52952916327109</v>
      </c>
      <c r="Q18" s="99">
        <v>246.62138262368612</v>
      </c>
      <c r="R18" s="99">
        <v>60.798450446572687</v>
      </c>
      <c r="S18" s="99">
        <v>69.160516115329472</v>
      </c>
      <c r="T18" s="99">
        <v>75.994327959579834</v>
      </c>
      <c r="U18" s="99">
        <v>77.542438767163105</v>
      </c>
      <c r="V18" s="99">
        <v>25.529296322783441</v>
      </c>
      <c r="W18" s="99">
        <v>62.911971643071055</v>
      </c>
      <c r="X18" s="99">
        <v>9.8502595005339</v>
      </c>
      <c r="Y18" s="99">
        <v>55.554080603196496</v>
      </c>
      <c r="Z18" s="99">
        <v>96.369618789322288</v>
      </c>
      <c r="AA18" s="99">
        <v>158.93833787410674</v>
      </c>
      <c r="AB18" s="99">
        <v>95.464599930147813</v>
      </c>
      <c r="AC18" s="99">
        <v>74.144036022037184</v>
      </c>
    </row>
    <row r="19" spans="1:29" ht="12.75">
      <c r="A19" s="51">
        <v>2</v>
      </c>
      <c r="B19" s="51">
        <v>2</v>
      </c>
      <c r="C19" s="51">
        <v>1</v>
      </c>
      <c r="D19" s="38">
        <v>334002</v>
      </c>
      <c r="E19" s="22" t="s">
        <v>249</v>
      </c>
      <c r="F19" s="269">
        <v>330.36437246963561</v>
      </c>
      <c r="G19" s="47">
        <v>463.52277307537287</v>
      </c>
      <c r="H19" s="47">
        <v>518.33122629582806</v>
      </c>
      <c r="I19" s="47">
        <v>584.09664144431179</v>
      </c>
      <c r="J19" s="47">
        <v>162.10124826629678</v>
      </c>
      <c r="K19" s="47">
        <v>380.37450251190705</v>
      </c>
      <c r="L19" s="47">
        <v>263.96761133603235</v>
      </c>
      <c r="M19" s="47">
        <v>357.38277576246139</v>
      </c>
      <c r="N19" s="47">
        <v>401.74181767102124</v>
      </c>
      <c r="O19" s="47">
        <v>326.56312226204699</v>
      </c>
      <c r="P19" s="47">
        <v>99.68793342579751</v>
      </c>
      <c r="Q19" s="47">
        <v>269.45912442095647</v>
      </c>
      <c r="R19" s="47">
        <v>46.963562753036442</v>
      </c>
      <c r="S19" s="47">
        <v>30.901518205024857</v>
      </c>
      <c r="T19" s="47">
        <v>39.331366764995089</v>
      </c>
      <c r="U19" s="47">
        <v>50.444709942917832</v>
      </c>
      <c r="V19" s="47">
        <v>4.3342579750346744</v>
      </c>
      <c r="W19" s="47">
        <v>33.057132293773513</v>
      </c>
      <c r="X19" s="47">
        <v>19.433198380566814</v>
      </c>
      <c r="Y19" s="47">
        <v>75.238479107886604</v>
      </c>
      <c r="Z19" s="47">
        <v>77.258041859811811</v>
      </c>
      <c r="AA19" s="47">
        <v>207.08880923934706</v>
      </c>
      <c r="AB19" s="47">
        <v>58.079056865464608</v>
      </c>
      <c r="AC19" s="47">
        <v>77.858245797177119</v>
      </c>
    </row>
    <row r="20" spans="1:29" ht="12.75">
      <c r="A20" s="51">
        <v>2</v>
      </c>
      <c r="B20" s="51">
        <v>2</v>
      </c>
      <c r="C20" s="51">
        <v>1</v>
      </c>
      <c r="D20" s="38">
        <v>711000</v>
      </c>
      <c r="E20" s="22" t="s">
        <v>367</v>
      </c>
      <c r="F20" s="269">
        <v>195.7682420407356</v>
      </c>
      <c r="G20" s="47">
        <v>346.51088348271452</v>
      </c>
      <c r="H20" s="47">
        <v>346.3794904765731</v>
      </c>
      <c r="I20" s="47">
        <v>382.10624417520967</v>
      </c>
      <c r="J20" s="47">
        <v>205.38116591928252</v>
      </c>
      <c r="K20" s="47">
        <v>286.30063734770857</v>
      </c>
      <c r="L20" s="47">
        <v>135.95016808384418</v>
      </c>
      <c r="M20" s="47">
        <v>231.27400768245838</v>
      </c>
      <c r="N20" s="47">
        <v>213.77481314795469</v>
      </c>
      <c r="O20" s="47">
        <v>180.18018018018017</v>
      </c>
      <c r="P20" s="47">
        <v>78.026905829596416</v>
      </c>
      <c r="Q20" s="47">
        <v>166.05726012746953</v>
      </c>
      <c r="R20" s="47">
        <v>56.357524223848131</v>
      </c>
      <c r="S20" s="47">
        <v>65.620998719590261</v>
      </c>
      <c r="T20" s="47">
        <v>53.845535642529939</v>
      </c>
      <c r="U20" s="47">
        <v>62.907735321528421</v>
      </c>
      <c r="V20" s="47">
        <v>17.937219730941703</v>
      </c>
      <c r="W20" s="47">
        <v>52.606477533854587</v>
      </c>
      <c r="X20" s="47">
        <v>3.4605497330433055</v>
      </c>
      <c r="Y20" s="47">
        <v>49.61587708066579</v>
      </c>
      <c r="Z20" s="47">
        <v>78.759141686088526</v>
      </c>
      <c r="AA20" s="47">
        <v>139.01832867350109</v>
      </c>
      <c r="AB20" s="47">
        <v>109.41704035874439</v>
      </c>
      <c r="AC20" s="47">
        <v>67.636899686384439</v>
      </c>
    </row>
    <row r="21" spans="1:29" ht="12.75">
      <c r="A21" s="51">
        <v>2</v>
      </c>
      <c r="B21" s="51">
        <v>2</v>
      </c>
      <c r="C21" s="51">
        <v>1</v>
      </c>
      <c r="D21" s="38">
        <v>314000</v>
      </c>
      <c r="E21" s="22" t="s">
        <v>54</v>
      </c>
      <c r="F21" s="269">
        <v>112.11819563053386</v>
      </c>
      <c r="G21" s="47">
        <v>249.64672633066417</v>
      </c>
      <c r="H21" s="47">
        <v>272.19598110639652</v>
      </c>
      <c r="I21" s="47">
        <v>256.0657551568799</v>
      </c>
      <c r="J21" s="47">
        <v>126.25389138706335</v>
      </c>
      <c r="K21" s="47">
        <v>195.81807304510235</v>
      </c>
      <c r="L21" s="47">
        <v>83.30277151988264</v>
      </c>
      <c r="M21" s="47">
        <v>183.70230805463967</v>
      </c>
      <c r="N21" s="47">
        <v>175.32623488912014</v>
      </c>
      <c r="O21" s="47">
        <v>119.33928712558287</v>
      </c>
      <c r="P21" s="47">
        <v>51.885160843998619</v>
      </c>
      <c r="Q21" s="47">
        <v>120.08813272438094</v>
      </c>
      <c r="R21" s="47">
        <v>16.241420862367054</v>
      </c>
      <c r="S21" s="47">
        <v>29.83199874391584</v>
      </c>
      <c r="T21" s="47">
        <v>32.023056600752547</v>
      </c>
      <c r="U21" s="47">
        <v>29.242076977791829</v>
      </c>
      <c r="V21" s="47">
        <v>16.430300933932894</v>
      </c>
      <c r="W21" s="47">
        <v>24.075992587512584</v>
      </c>
      <c r="X21" s="47">
        <v>12.574003248284177</v>
      </c>
      <c r="Y21" s="47">
        <v>36.112419532108667</v>
      </c>
      <c r="Z21" s="47">
        <v>64.846689616523832</v>
      </c>
      <c r="AA21" s="47">
        <v>107.48439105350516</v>
      </c>
      <c r="AB21" s="47">
        <v>57.938429609131838</v>
      </c>
      <c r="AC21" s="47">
        <v>51.653947733208824</v>
      </c>
    </row>
    <row r="22" spans="1:29" ht="12.75">
      <c r="A22" s="51">
        <v>2</v>
      </c>
      <c r="B22" s="51">
        <v>2</v>
      </c>
      <c r="C22" s="51">
        <v>1</v>
      </c>
      <c r="D22" s="38">
        <v>512000</v>
      </c>
      <c r="E22" s="22" t="s">
        <v>95</v>
      </c>
      <c r="F22" s="269">
        <v>145.87448716000608</v>
      </c>
      <c r="G22" s="47">
        <v>212.35050036612157</v>
      </c>
      <c r="H22" s="47">
        <v>338.65030674846628</v>
      </c>
      <c r="I22" s="47">
        <v>379.83929875821769</v>
      </c>
      <c r="J22" s="47">
        <v>0</v>
      </c>
      <c r="K22" s="47">
        <v>215.058611361587</v>
      </c>
      <c r="L22" s="47">
        <v>83.573924935420152</v>
      </c>
      <c r="M22" s="47">
        <v>95.191603612399305</v>
      </c>
      <c r="N22" s="47">
        <v>122.69938650306749</v>
      </c>
      <c r="O22" s="47">
        <v>99.829559289018761</v>
      </c>
      <c r="P22" s="47">
        <v>0</v>
      </c>
      <c r="Q22" s="47">
        <v>83.408476104598734</v>
      </c>
      <c r="R22" s="47">
        <v>57.741984500835741</v>
      </c>
      <c r="S22" s="47">
        <v>70.783500122040522</v>
      </c>
      <c r="T22" s="47">
        <v>127.60736196319019</v>
      </c>
      <c r="U22" s="47">
        <v>109.56902848794741</v>
      </c>
      <c r="V22" s="47">
        <v>0</v>
      </c>
      <c r="W22" s="47">
        <v>73.940486925157799</v>
      </c>
      <c r="X22" s="47">
        <v>4.558577723750191</v>
      </c>
      <c r="Y22" s="47">
        <v>46.37539663168171</v>
      </c>
      <c r="Z22" s="47">
        <v>88.343558282208562</v>
      </c>
      <c r="AA22" s="47">
        <v>170.4407109812515</v>
      </c>
      <c r="AB22" s="47">
        <v>0</v>
      </c>
      <c r="AC22" s="47">
        <v>57.709648331830465</v>
      </c>
    </row>
    <row r="23" spans="1:29" ht="12.75">
      <c r="A23" s="51">
        <v>2</v>
      </c>
      <c r="B23" s="51">
        <v>2</v>
      </c>
      <c r="C23" s="51">
        <v>1</v>
      </c>
      <c r="D23" s="38">
        <v>111000</v>
      </c>
      <c r="E23" s="22" t="s">
        <v>15</v>
      </c>
      <c r="F23" s="269">
        <v>191.53058400221423</v>
      </c>
      <c r="G23" s="47">
        <v>339.39285394465833</v>
      </c>
      <c r="H23" s="47">
        <v>363.91594054331114</v>
      </c>
      <c r="I23" s="47">
        <v>413.9498122900614</v>
      </c>
      <c r="J23" s="47">
        <v>289.13385826771668</v>
      </c>
      <c r="K23" s="47">
        <v>304.02261211264698</v>
      </c>
      <c r="L23" s="47">
        <v>161.91530584002214</v>
      </c>
      <c r="M23" s="47">
        <v>273.12617533804962</v>
      </c>
      <c r="N23" s="47">
        <v>282.83863752854012</v>
      </c>
      <c r="O23" s="47">
        <v>245.01086741750643</v>
      </c>
      <c r="P23" s="47">
        <v>137.95275590551182</v>
      </c>
      <c r="Q23" s="47">
        <v>216.90048602254316</v>
      </c>
      <c r="R23" s="47">
        <v>24.633268751729862</v>
      </c>
      <c r="S23" s="47">
        <v>35.819826273842573</v>
      </c>
      <c r="T23" s="47">
        <v>33.083267322119191</v>
      </c>
      <c r="U23" s="47">
        <v>28.650464335111636</v>
      </c>
      <c r="V23" s="47">
        <v>15.118110236220472</v>
      </c>
      <c r="W23" s="47">
        <v>27.748095549963804</v>
      </c>
      <c r="X23" s="47">
        <v>4.9820094104622221</v>
      </c>
      <c r="Y23" s="47">
        <v>30.446852332766188</v>
      </c>
      <c r="Z23" s="47">
        <v>47.994035692651813</v>
      </c>
      <c r="AA23" s="47">
        <v>140.28848053744329</v>
      </c>
      <c r="AB23" s="47">
        <v>136.06299212598441</v>
      </c>
      <c r="AC23" s="47">
        <v>59.374030540139991</v>
      </c>
    </row>
    <row r="24" spans="1:29" ht="12.75">
      <c r="A24" s="51">
        <v>2</v>
      </c>
      <c r="B24" s="51">
        <v>2</v>
      </c>
      <c r="C24" s="51">
        <v>1</v>
      </c>
      <c r="D24" s="38">
        <v>315000</v>
      </c>
      <c r="E24" s="22" t="s">
        <v>55</v>
      </c>
      <c r="F24" s="269">
        <v>172.79170599811206</v>
      </c>
      <c r="G24" s="47">
        <v>356.8473314025652</v>
      </c>
      <c r="H24" s="47">
        <v>441.34197974167961</v>
      </c>
      <c r="I24" s="47">
        <v>448.85925272787392</v>
      </c>
      <c r="J24" s="47">
        <v>329.37855006217876</v>
      </c>
      <c r="K24" s="47">
        <v>328.34974430179233</v>
      </c>
      <c r="L24" s="47">
        <v>134.39354910964272</v>
      </c>
      <c r="M24" s="47">
        <v>269.70417873396769</v>
      </c>
      <c r="N24" s="47">
        <v>319.684870571842</v>
      </c>
      <c r="O24" s="47">
        <v>284.08464675410556</v>
      </c>
      <c r="P24" s="47">
        <v>185.19140926965349</v>
      </c>
      <c r="Q24" s="47">
        <v>227.73274403778271</v>
      </c>
      <c r="R24" s="47">
        <v>30.398540870038236</v>
      </c>
      <c r="S24" s="47">
        <v>42.149358709143563</v>
      </c>
      <c r="T24" s="47">
        <v>46.626292941743927</v>
      </c>
      <c r="U24" s="47">
        <v>45.189022374076934</v>
      </c>
      <c r="V24" s="47">
        <v>32.265653883641988</v>
      </c>
      <c r="W24" s="47">
        <v>38.476957826907466</v>
      </c>
      <c r="X24" s="47">
        <v>7.9996160184311202</v>
      </c>
      <c r="Y24" s="47">
        <v>44.993793959453889</v>
      </c>
      <c r="Z24" s="47">
        <v>75.030816228093684</v>
      </c>
      <c r="AA24" s="47">
        <v>119.58558359969142</v>
      </c>
      <c r="AB24" s="47">
        <v>111.92148690888327</v>
      </c>
      <c r="AC24" s="47">
        <v>62.140042437102181</v>
      </c>
    </row>
    <row r="25" spans="1:29" ht="12.75">
      <c r="A25" s="51">
        <v>2</v>
      </c>
      <c r="B25" s="51">
        <v>2</v>
      </c>
      <c r="C25" s="51">
        <v>1</v>
      </c>
      <c r="D25" s="38">
        <v>316000</v>
      </c>
      <c r="E25" s="22" t="s">
        <v>56</v>
      </c>
      <c r="F25" s="269">
        <v>118.17901551741856</v>
      </c>
      <c r="G25" s="47">
        <v>209.88805970149255</v>
      </c>
      <c r="H25" s="47">
        <v>278.77404629931527</v>
      </c>
      <c r="I25" s="47">
        <v>347.42964942619091</v>
      </c>
      <c r="J25" s="47">
        <v>205.1173609642631</v>
      </c>
      <c r="K25" s="47">
        <v>221.34363674484081</v>
      </c>
      <c r="L25" s="47">
        <v>95.570856027129778</v>
      </c>
      <c r="M25" s="47">
        <v>157.0273631840796</v>
      </c>
      <c r="N25" s="47">
        <v>190.74013694163679</v>
      </c>
      <c r="O25" s="47">
        <v>169.784625058953</v>
      </c>
      <c r="P25" s="47">
        <v>76.126030873334742</v>
      </c>
      <c r="Q25" s="47">
        <v>136.28058825291282</v>
      </c>
      <c r="R25" s="47">
        <v>18.497585037508994</v>
      </c>
      <c r="S25" s="47">
        <v>23.320895522388057</v>
      </c>
      <c r="T25" s="47">
        <v>27.714378871861754</v>
      </c>
      <c r="U25" s="47">
        <v>45.590315988052197</v>
      </c>
      <c r="V25" s="47">
        <v>33.833791499259881</v>
      </c>
      <c r="W25" s="47">
        <v>28.454188756102678</v>
      </c>
      <c r="X25" s="47">
        <v>4.1105744527797761</v>
      </c>
      <c r="Y25" s="47">
        <v>29.539800995024873</v>
      </c>
      <c r="Z25" s="47">
        <v>60.319530485816756</v>
      </c>
      <c r="AA25" s="47">
        <v>132.05470837918566</v>
      </c>
      <c r="AB25" s="47">
        <v>95.15753859166847</v>
      </c>
      <c r="AC25" s="47">
        <v>56.608859735825334</v>
      </c>
    </row>
    <row r="26" spans="1:29" ht="12.75">
      <c r="A26" s="51">
        <v>2</v>
      </c>
      <c r="B26" s="51">
        <v>3</v>
      </c>
      <c r="C26" s="51">
        <v>1</v>
      </c>
      <c r="D26" s="38">
        <v>515000</v>
      </c>
      <c r="E26" s="22" t="s">
        <v>97</v>
      </c>
      <c r="F26" s="269">
        <v>210.35216260931224</v>
      </c>
      <c r="G26" s="47">
        <v>349.50895436164063</v>
      </c>
      <c r="H26" s="47">
        <v>399.09341742215207</v>
      </c>
      <c r="I26" s="47">
        <v>364.13429353889848</v>
      </c>
      <c r="J26" s="47">
        <v>150.5376344086022</v>
      </c>
      <c r="K26" s="47">
        <v>279.26242650988775</v>
      </c>
      <c r="L26" s="47">
        <v>149.4918458993146</v>
      </c>
      <c r="M26" s="47">
        <v>262.85384170999424</v>
      </c>
      <c r="N26" s="47">
        <v>266.06227828143477</v>
      </c>
      <c r="O26" s="47">
        <v>185.61720255604018</v>
      </c>
      <c r="P26" s="47">
        <v>65.312624452409395</v>
      </c>
      <c r="Q26" s="47">
        <v>177.21138428647782</v>
      </c>
      <c r="R26" s="47">
        <v>54.360671236114392</v>
      </c>
      <c r="S26" s="47">
        <v>49.104563835932986</v>
      </c>
      <c r="T26" s="47">
        <v>60.110366574694524</v>
      </c>
      <c r="U26" s="47">
        <v>73.029719038442039</v>
      </c>
      <c r="V26" s="47">
        <v>23.098367184388692</v>
      </c>
      <c r="W26" s="47">
        <v>50.942009620523777</v>
      </c>
      <c r="X26" s="47">
        <v>6.4996454738832456</v>
      </c>
      <c r="Y26" s="47">
        <v>37.550548815713476</v>
      </c>
      <c r="Z26" s="47">
        <v>72.920772566022819</v>
      </c>
      <c r="AA26" s="47">
        <v>105.48737194441624</v>
      </c>
      <c r="AB26" s="47">
        <v>62.126642771804129</v>
      </c>
      <c r="AC26" s="47">
        <v>51.109032602886153</v>
      </c>
    </row>
    <row r="27" spans="1:29" ht="12.75">
      <c r="A27" s="51">
        <v>2</v>
      </c>
      <c r="B27" s="51">
        <v>2</v>
      </c>
      <c r="C27" s="51">
        <v>1</v>
      </c>
      <c r="D27" s="38">
        <v>120000</v>
      </c>
      <c r="E27" s="22" t="s">
        <v>22</v>
      </c>
      <c r="F27" s="269">
        <v>384.21131622392318</v>
      </c>
      <c r="G27" s="47">
        <v>573.06590257879657</v>
      </c>
      <c r="H27" s="47">
        <v>620.87509166462962</v>
      </c>
      <c r="I27" s="47">
        <v>656.46021804685688</v>
      </c>
      <c r="J27" s="47">
        <v>602.30024213075058</v>
      </c>
      <c r="K27" s="47">
        <v>546.17192002482602</v>
      </c>
      <c r="L27" s="47">
        <v>312.17169443193757</v>
      </c>
      <c r="M27" s="47">
        <v>465.6160458452722</v>
      </c>
      <c r="N27" s="47">
        <v>461.98973356147644</v>
      </c>
      <c r="O27" s="47">
        <v>401.29900255161215</v>
      </c>
      <c r="P27" s="47">
        <v>296.61016949152543</v>
      </c>
      <c r="Q27" s="47">
        <v>382.58633683557213</v>
      </c>
      <c r="R27" s="47">
        <v>55.530541797988896</v>
      </c>
      <c r="S27" s="47">
        <v>62.082139446036294</v>
      </c>
      <c r="T27" s="47">
        <v>61.10975311659741</v>
      </c>
      <c r="U27" s="47">
        <v>83.507306889352805</v>
      </c>
      <c r="V27" s="47">
        <v>93.825665859564168</v>
      </c>
      <c r="W27" s="47">
        <v>68.714811366759761</v>
      </c>
      <c r="X27" s="47">
        <v>16.5090799939967</v>
      </c>
      <c r="Y27" s="47">
        <v>45.367717287488055</v>
      </c>
      <c r="Z27" s="47">
        <v>97.775604986555777</v>
      </c>
      <c r="AA27" s="47">
        <v>171.65390860589193</v>
      </c>
      <c r="AB27" s="47">
        <v>211.86440677966107</v>
      </c>
      <c r="AC27" s="47">
        <v>94.87077182249412</v>
      </c>
    </row>
    <row r="28" spans="1:29" ht="12.75">
      <c r="A28" s="51">
        <v>2</v>
      </c>
      <c r="B28" s="51">
        <v>2</v>
      </c>
      <c r="C28" s="51">
        <v>1</v>
      </c>
      <c r="D28" s="38">
        <v>122000</v>
      </c>
      <c r="E28" s="22" t="s">
        <v>23</v>
      </c>
      <c r="F28" s="269">
        <v>237.33841915660099</v>
      </c>
      <c r="G28" s="47">
        <v>444.07064760302774</v>
      </c>
      <c r="H28" s="47">
        <v>446.65864971654355</v>
      </c>
      <c r="I28" s="47">
        <v>456.67258350814893</v>
      </c>
      <c r="J28" s="47">
        <v>230.22809635472177</v>
      </c>
      <c r="K28" s="47">
        <v>354.91711329926466</v>
      </c>
      <c r="L28" s="47">
        <v>192.8374655647383</v>
      </c>
      <c r="M28" s="47">
        <v>319.59629941126997</v>
      </c>
      <c r="N28" s="47">
        <v>274.86686136402682</v>
      </c>
      <c r="O28" s="47">
        <v>211.39260932709374</v>
      </c>
      <c r="P28" s="47">
        <v>140.69494777232998</v>
      </c>
      <c r="Q28" s="47">
        <v>227.15941667705346</v>
      </c>
      <c r="R28" s="47">
        <v>37.0841279932189</v>
      </c>
      <c r="S28" s="47">
        <v>62.237174095878892</v>
      </c>
      <c r="T28" s="47">
        <v>91.049647826833876</v>
      </c>
      <c r="U28" s="47">
        <v>83.91157011457156</v>
      </c>
      <c r="V28" s="47">
        <v>44.766574291195909</v>
      </c>
      <c r="W28" s="47">
        <v>61.697619344384897</v>
      </c>
      <c r="X28" s="47">
        <v>7.4168255986437783</v>
      </c>
      <c r="Y28" s="47">
        <v>62.237174095878892</v>
      </c>
      <c r="Z28" s="47">
        <v>80.742140525682856</v>
      </c>
      <c r="AA28" s="47">
        <v>161.36840406648363</v>
      </c>
      <c r="AB28" s="47">
        <v>44.766574291195873</v>
      </c>
      <c r="AC28" s="47">
        <v>66.06007727782621</v>
      </c>
    </row>
    <row r="29" spans="1:29" ht="12.75">
      <c r="A29" s="48"/>
      <c r="B29" s="48"/>
      <c r="C29" s="48"/>
      <c r="D29" s="40"/>
      <c r="E29" s="36" t="s">
        <v>216</v>
      </c>
      <c r="F29" s="270">
        <v>192.20076639867759</v>
      </c>
      <c r="G29" s="99">
        <v>346.58585275512905</v>
      </c>
      <c r="H29" s="99">
        <v>396.03306331079017</v>
      </c>
      <c r="I29" s="99">
        <v>417.24444296828943</v>
      </c>
      <c r="J29" s="99">
        <v>239.12903196069223</v>
      </c>
      <c r="K29" s="99">
        <v>305.09640749906953</v>
      </c>
      <c r="L29" s="99">
        <v>149.0720565031182</v>
      </c>
      <c r="M29" s="99">
        <v>259.75900137095027</v>
      </c>
      <c r="N29" s="99">
        <v>277.20662917729828</v>
      </c>
      <c r="O29" s="99">
        <v>231.8301462223809</v>
      </c>
      <c r="P29" s="99">
        <v>121.13166846428274</v>
      </c>
      <c r="Q29" s="99">
        <v>202.8390647961007</v>
      </c>
      <c r="R29" s="99">
        <v>35.164174618679091</v>
      </c>
      <c r="S29" s="99">
        <v>43.613857020307698</v>
      </c>
      <c r="T29" s="99">
        <v>48.554512349196123</v>
      </c>
      <c r="U29" s="99">
        <v>50.816636636137936</v>
      </c>
      <c r="V29" s="99">
        <v>24.060399900439727</v>
      </c>
      <c r="W29" s="99">
        <v>40.140752131226307</v>
      </c>
      <c r="X29" s="99">
        <v>7.9645352768803095</v>
      </c>
      <c r="Y29" s="99">
        <v>43.212994363871061</v>
      </c>
      <c r="Z29" s="99">
        <v>70.271921784295756</v>
      </c>
      <c r="AA29" s="99">
        <v>134.5976601097706</v>
      </c>
      <c r="AB29" s="99">
        <v>93.936963595969715</v>
      </c>
      <c r="AC29" s="99">
        <v>62.116590571742528</v>
      </c>
    </row>
    <row r="30" spans="1:29" ht="12.75">
      <c r="A30" s="51">
        <v>3</v>
      </c>
      <c r="B30" s="51">
        <v>4</v>
      </c>
      <c r="C30" s="51">
        <v>2</v>
      </c>
      <c r="D30" s="38">
        <v>334000</v>
      </c>
      <c r="E30" s="41" t="s">
        <v>257</v>
      </c>
      <c r="F30" s="269">
        <v>210.91484313208542</v>
      </c>
      <c r="G30" s="47">
        <v>460.96345514950161</v>
      </c>
      <c r="H30" s="47">
        <v>677.96610169491521</v>
      </c>
      <c r="I30" s="47">
        <v>527.38336713995943</v>
      </c>
      <c r="J30" s="47">
        <v>188.67924528301887</v>
      </c>
      <c r="K30" s="47">
        <v>399.31367961316488</v>
      </c>
      <c r="L30" s="47">
        <v>155.549696809913</v>
      </c>
      <c r="M30" s="47">
        <v>265.78073089700996</v>
      </c>
      <c r="N30" s="47">
        <v>399.82616253802695</v>
      </c>
      <c r="O30" s="47">
        <v>247.46450304259633</v>
      </c>
      <c r="P30" s="47">
        <v>113.20754716981131</v>
      </c>
      <c r="Q30" s="47">
        <v>231.63313055685541</v>
      </c>
      <c r="R30" s="47">
        <v>42.182968626417086</v>
      </c>
      <c r="S30" s="47">
        <v>157.80730897009965</v>
      </c>
      <c r="T30" s="47">
        <v>199.91308126901347</v>
      </c>
      <c r="U30" s="47">
        <v>170.38539553752534</v>
      </c>
      <c r="V30" s="47">
        <v>43.126684636118604</v>
      </c>
      <c r="W30" s="47">
        <v>116.98642957416939</v>
      </c>
      <c r="X30" s="47">
        <v>13.182177695755339</v>
      </c>
      <c r="Y30" s="47">
        <v>37.375415282392048</v>
      </c>
      <c r="Z30" s="47">
        <v>78.226857887874843</v>
      </c>
      <c r="AA30" s="47">
        <v>109.53346855983773</v>
      </c>
      <c r="AB30" s="47">
        <v>32.345013477088955</v>
      </c>
      <c r="AC30" s="47">
        <v>50.694119482140081</v>
      </c>
    </row>
    <row r="31" spans="1:29" ht="12.75">
      <c r="A31" s="51">
        <v>3</v>
      </c>
      <c r="B31" s="51">
        <v>4</v>
      </c>
      <c r="C31" s="51">
        <v>2</v>
      </c>
      <c r="D31" s="38">
        <v>554000</v>
      </c>
      <c r="E31" s="22" t="s">
        <v>264</v>
      </c>
      <c r="F31" s="269">
        <v>192.02766654532215</v>
      </c>
      <c r="G31" s="47">
        <v>336.18490169593275</v>
      </c>
      <c r="H31" s="47">
        <v>382.41758241758237</v>
      </c>
      <c r="I31" s="47">
        <v>321.094513472009</v>
      </c>
      <c r="J31" s="47">
        <v>194.88876631733774</v>
      </c>
      <c r="K31" s="47">
        <v>278.33216462592372</v>
      </c>
      <c r="L31" s="47">
        <v>138.3327266108482</v>
      </c>
      <c r="M31" s="47">
        <v>201.11061083595976</v>
      </c>
      <c r="N31" s="47">
        <v>222.71062271062272</v>
      </c>
      <c r="O31" s="47">
        <v>163.33938294010889</v>
      </c>
      <c r="P31" s="47">
        <v>77.220077220077215</v>
      </c>
      <c r="Q31" s="47">
        <v>161.01192081557795</v>
      </c>
      <c r="R31" s="47">
        <v>47.324353840553329</v>
      </c>
      <c r="S31" s="47">
        <v>102.05613087197959</v>
      </c>
      <c r="T31" s="47">
        <v>105.49450549450549</v>
      </c>
      <c r="U31" s="47">
        <v>83.763786123132775</v>
      </c>
      <c r="V31" s="47">
        <v>33.09431880860452</v>
      </c>
      <c r="W31" s="47">
        <v>72.819461675387032</v>
      </c>
      <c r="X31" s="47">
        <v>6.3705860939206431</v>
      </c>
      <c r="Y31" s="47">
        <v>33.0181599879934</v>
      </c>
      <c r="Z31" s="47">
        <v>54.212454212454219</v>
      </c>
      <c r="AA31" s="47">
        <v>73.991344408767318</v>
      </c>
      <c r="AB31" s="47">
        <v>84.574370288656013</v>
      </c>
      <c r="AC31" s="47">
        <v>44.500782134958754</v>
      </c>
    </row>
    <row r="32" spans="1:29" ht="12.75">
      <c r="A32" s="51">
        <v>3</v>
      </c>
      <c r="B32" s="51">
        <v>4</v>
      </c>
      <c r="C32" s="51">
        <v>2</v>
      </c>
      <c r="D32" s="38">
        <v>558000</v>
      </c>
      <c r="E32" s="22" t="s">
        <v>265</v>
      </c>
      <c r="F32" s="269">
        <v>114.15259172976121</v>
      </c>
      <c r="G32" s="47">
        <v>217.80664883454335</v>
      </c>
      <c r="H32" s="47">
        <v>196.04037267080744</v>
      </c>
      <c r="I32" s="47">
        <v>262.81933468112481</v>
      </c>
      <c r="J32" s="47">
        <v>144.21958595022099</v>
      </c>
      <c r="K32" s="47">
        <v>180.41865487095538</v>
      </c>
      <c r="L32" s="47">
        <v>57.076295864880606</v>
      </c>
      <c r="M32" s="47">
        <v>128.00917080626672</v>
      </c>
      <c r="N32" s="47">
        <v>102.87267080745342</v>
      </c>
      <c r="O32" s="47">
        <v>119.46333394596581</v>
      </c>
      <c r="P32" s="47">
        <v>72.109792975110494</v>
      </c>
      <c r="Q32" s="47">
        <v>92.299118804639335</v>
      </c>
      <c r="R32" s="47">
        <v>53.581828771112406</v>
      </c>
      <c r="S32" s="47">
        <v>68.781047000382117</v>
      </c>
      <c r="T32" s="47">
        <v>58.229813664596271</v>
      </c>
      <c r="U32" s="47">
        <v>82.70538503951478</v>
      </c>
      <c r="V32" s="47">
        <v>34.891835310537331</v>
      </c>
      <c r="W32" s="47">
        <v>59.907352582633834</v>
      </c>
      <c r="X32" s="47">
        <v>3.4944670937681992</v>
      </c>
      <c r="Y32" s="47">
        <v>21.016431027894537</v>
      </c>
      <c r="Z32" s="47">
        <v>34.937888198757776</v>
      </c>
      <c r="AA32" s="47">
        <v>60.650615695644206</v>
      </c>
      <c r="AB32" s="47">
        <v>37.217957664573163</v>
      </c>
      <c r="AC32" s="47">
        <v>28.212183483682221</v>
      </c>
    </row>
    <row r="33" spans="1:29" ht="12.75">
      <c r="A33" s="51">
        <v>3</v>
      </c>
      <c r="B33" s="51">
        <v>4</v>
      </c>
      <c r="C33" s="51">
        <v>2</v>
      </c>
      <c r="D33" s="38">
        <v>358000</v>
      </c>
      <c r="E33" s="22" t="s">
        <v>258</v>
      </c>
      <c r="F33" s="269">
        <v>190.11041766682669</v>
      </c>
      <c r="G33" s="47">
        <v>379.05001572821647</v>
      </c>
      <c r="H33" s="47">
        <v>502.79329608938548</v>
      </c>
      <c r="I33" s="47">
        <v>446.97212431912845</v>
      </c>
      <c r="J33" s="47">
        <v>177.1849492335258</v>
      </c>
      <c r="K33" s="47">
        <v>326.16340405579655</v>
      </c>
      <c r="L33" s="47">
        <v>143.06289006240999</v>
      </c>
      <c r="M33" s="47">
        <v>250.07864108210129</v>
      </c>
      <c r="N33" s="47">
        <v>280.97272428524485</v>
      </c>
      <c r="O33" s="47">
        <v>217.87888497276512</v>
      </c>
      <c r="P33" s="47">
        <v>87.597053553653197</v>
      </c>
      <c r="Q33" s="47">
        <v>193.11921228460906</v>
      </c>
      <c r="R33" s="47">
        <v>45.127220355256846</v>
      </c>
      <c r="S33" s="47">
        <v>100.66058508965082</v>
      </c>
      <c r="T33" s="47">
        <v>144.59415050936576</v>
      </c>
      <c r="U33" s="47">
        <v>113.74559436078179</v>
      </c>
      <c r="V33" s="47">
        <v>29.86263189329086</v>
      </c>
      <c r="W33" s="47">
        <v>83.51893095768375</v>
      </c>
      <c r="X33" s="47">
        <v>1.9203072491598661</v>
      </c>
      <c r="Y33" s="47">
        <v>28.310789556464297</v>
      </c>
      <c r="Z33" s="47">
        <v>77.226421294774866</v>
      </c>
      <c r="AA33" s="47">
        <v>115.34764498558154</v>
      </c>
      <c r="AB33" s="47">
        <v>59.725263786581728</v>
      </c>
      <c r="AC33" s="47">
        <v>49.525260813503699</v>
      </c>
    </row>
    <row r="34" spans="1:29" ht="12.75">
      <c r="A34" s="51">
        <v>3</v>
      </c>
      <c r="B34" s="51">
        <v>4</v>
      </c>
      <c r="C34" s="51">
        <v>2</v>
      </c>
      <c r="D34" s="38">
        <v>366000</v>
      </c>
      <c r="E34" s="22" t="s">
        <v>259</v>
      </c>
      <c r="F34" s="269">
        <v>211.73783166403095</v>
      </c>
      <c r="G34" s="47">
        <v>335.92448639644641</v>
      </c>
      <c r="H34" s="47">
        <v>372.68847795163572</v>
      </c>
      <c r="I34" s="47">
        <v>376.79989234288786</v>
      </c>
      <c r="J34" s="47">
        <v>206.13107822410143</v>
      </c>
      <c r="K34" s="47">
        <v>294.91516669679521</v>
      </c>
      <c r="L34" s="47">
        <v>136.17993322790372</v>
      </c>
      <c r="M34" s="47">
        <v>198.50083287062742</v>
      </c>
      <c r="N34" s="47">
        <v>201.99146514935987</v>
      </c>
      <c r="O34" s="47">
        <v>165.52280985062575</v>
      </c>
      <c r="P34" s="47">
        <v>98.66102889358703</v>
      </c>
      <c r="Q34" s="47">
        <v>159.85331715001422</v>
      </c>
      <c r="R34" s="47">
        <v>71.164997364259364</v>
      </c>
      <c r="S34" s="47">
        <v>102.72071071626874</v>
      </c>
      <c r="T34" s="47">
        <v>86.77098150782362</v>
      </c>
      <c r="U34" s="47">
        <v>84.779975777149772</v>
      </c>
      <c r="V34" s="47">
        <v>40.521494009866096</v>
      </c>
      <c r="W34" s="47">
        <v>77.98982516850451</v>
      </c>
      <c r="X34" s="47">
        <v>4.3929010718678612</v>
      </c>
      <c r="Y34" s="47">
        <v>34.702942809550265</v>
      </c>
      <c r="Z34" s="47">
        <v>83.926031294452287</v>
      </c>
      <c r="AA34" s="47">
        <v>126.49710671511237</v>
      </c>
      <c r="AB34" s="47">
        <v>66.94855532064831</v>
      </c>
      <c r="AC34" s="47">
        <v>57.07202437827646</v>
      </c>
    </row>
    <row r="35" spans="1:29" ht="12.75">
      <c r="A35" s="51">
        <v>3</v>
      </c>
      <c r="B35" s="51">
        <v>4</v>
      </c>
      <c r="C35" s="51">
        <v>2</v>
      </c>
      <c r="D35" s="38">
        <v>754000</v>
      </c>
      <c r="E35" s="22" t="s">
        <v>268</v>
      </c>
      <c r="F35" s="269">
        <v>177.75869471876342</v>
      </c>
      <c r="G35" s="47">
        <v>420.92522861753633</v>
      </c>
      <c r="H35" s="47">
        <v>500.06562541015882</v>
      </c>
      <c r="I35" s="47">
        <v>457.39348370927314</v>
      </c>
      <c r="J35" s="47">
        <v>285.29980657640232</v>
      </c>
      <c r="K35" s="47">
        <v>352.94980921631935</v>
      </c>
      <c r="L35" s="47">
        <v>145.12666380420782</v>
      </c>
      <c r="M35" s="47">
        <v>337.54706831629909</v>
      </c>
      <c r="N35" s="47">
        <v>353.06470665441657</v>
      </c>
      <c r="O35" s="47">
        <v>268.17042606516293</v>
      </c>
      <c r="P35" s="47">
        <v>198.25918762088972</v>
      </c>
      <c r="Q35" s="47">
        <v>250.95391840328736</v>
      </c>
      <c r="R35" s="47">
        <v>28.338342636324604</v>
      </c>
      <c r="S35" s="47">
        <v>56.481979558902637</v>
      </c>
      <c r="T35" s="47">
        <v>95.813098831867705</v>
      </c>
      <c r="U35" s="47">
        <v>78.94736842105263</v>
      </c>
      <c r="V35" s="47">
        <v>30.625402965828496</v>
      </c>
      <c r="W35" s="47">
        <v>56.256726347715485</v>
      </c>
      <c r="X35" s="47">
        <v>4.2936882782310004</v>
      </c>
      <c r="Y35" s="47">
        <v>26.896180742334593</v>
      </c>
      <c r="Z35" s="47">
        <v>51.187819923874542</v>
      </c>
      <c r="AA35" s="47">
        <v>110.27568922305767</v>
      </c>
      <c r="AB35" s="47">
        <v>56.415215989684064</v>
      </c>
      <c r="AC35" s="47">
        <v>45.739164465316513</v>
      </c>
    </row>
    <row r="36" spans="1:29" ht="12.75">
      <c r="A36" s="51">
        <v>3</v>
      </c>
      <c r="B36" s="51">
        <v>3</v>
      </c>
      <c r="C36" s="51">
        <v>2</v>
      </c>
      <c r="D36" s="38">
        <v>370000</v>
      </c>
      <c r="E36" s="22" t="s">
        <v>260</v>
      </c>
      <c r="F36" s="269">
        <v>225.25597269624575</v>
      </c>
      <c r="G36" s="47">
        <v>412.42782513060212</v>
      </c>
      <c r="H36" s="47">
        <v>488.06941431670282</v>
      </c>
      <c r="I36" s="47">
        <v>453.25779036827191</v>
      </c>
      <c r="J36" s="47">
        <v>354.93324649951154</v>
      </c>
      <c r="K36" s="47">
        <v>370.92209146432299</v>
      </c>
      <c r="L36" s="47">
        <v>168.94197952218428</v>
      </c>
      <c r="M36" s="47">
        <v>285.94995875721747</v>
      </c>
      <c r="N36" s="47">
        <v>368.76355748373101</v>
      </c>
      <c r="O36" s="47">
        <v>298.73808910636109</v>
      </c>
      <c r="P36" s="47">
        <v>208.40117225659395</v>
      </c>
      <c r="Q36" s="47">
        <v>257.70892298525251</v>
      </c>
      <c r="R36" s="47">
        <v>47.781569965870304</v>
      </c>
      <c r="S36" s="47">
        <v>96.233159197140495</v>
      </c>
      <c r="T36" s="47">
        <v>75.921908893709329</v>
      </c>
      <c r="U36" s="47">
        <v>77.259850630955441</v>
      </c>
      <c r="V36" s="47">
        <v>45.587756431129925</v>
      </c>
      <c r="W36" s="47">
        <v>67.034112915239092</v>
      </c>
      <c r="X36" s="47">
        <v>8.532423208191128</v>
      </c>
      <c r="Y36" s="47">
        <v>30.244707176244148</v>
      </c>
      <c r="Z36" s="47">
        <v>43.383947939262484</v>
      </c>
      <c r="AA36" s="47">
        <v>77.259850630955398</v>
      </c>
      <c r="AB36" s="47">
        <v>100.9443178117877</v>
      </c>
      <c r="AC36" s="47">
        <v>46.179055563831369</v>
      </c>
    </row>
    <row r="37" spans="1:29" ht="12.75">
      <c r="A37" s="51">
        <v>3</v>
      </c>
      <c r="B37" s="51">
        <v>4</v>
      </c>
      <c r="C37" s="51">
        <v>2</v>
      </c>
      <c r="D37" s="38">
        <v>758000</v>
      </c>
      <c r="E37" s="22" t="s">
        <v>270</v>
      </c>
      <c r="F37" s="269">
        <v>140.89406853365801</v>
      </c>
      <c r="G37" s="47">
        <v>217.50951604132683</v>
      </c>
      <c r="H37" s="47">
        <v>283.14729104274443</v>
      </c>
      <c r="I37" s="47">
        <v>237.66468612761557</v>
      </c>
      <c r="J37" s="47">
        <v>159.99999999999997</v>
      </c>
      <c r="K37" s="47">
        <v>202.79405137449302</v>
      </c>
      <c r="L37" s="47">
        <v>83.492781353278829</v>
      </c>
      <c r="M37" s="47">
        <v>130.50570962479608</v>
      </c>
      <c r="N37" s="47">
        <v>122.51565477811053</v>
      </c>
      <c r="O37" s="47">
        <v>80.082665977783506</v>
      </c>
      <c r="P37" s="47">
        <v>36.666666666666664</v>
      </c>
      <c r="Q37" s="47">
        <v>91.632867658104246</v>
      </c>
      <c r="R37" s="47">
        <v>46.964689511219341</v>
      </c>
      <c r="S37" s="47">
        <v>43.501903208265361</v>
      </c>
      <c r="T37" s="47">
        <v>87.122243397767491</v>
      </c>
      <c r="U37" s="47">
        <v>59.416171531903899</v>
      </c>
      <c r="V37" s="47">
        <v>23.333333333333336</v>
      </c>
      <c r="W37" s="47">
        <v>52.576235541535226</v>
      </c>
      <c r="X37" s="47">
        <v>10.436597669159857</v>
      </c>
      <c r="Y37" s="47">
        <v>43.501903208265347</v>
      </c>
      <c r="Z37" s="47">
        <v>73.509392866866349</v>
      </c>
      <c r="AA37" s="47">
        <v>98.165848617928134</v>
      </c>
      <c r="AB37" s="47">
        <v>99.999999999999972</v>
      </c>
      <c r="AC37" s="47">
        <v>58.584948174853537</v>
      </c>
    </row>
    <row r="38" spans="1:29" ht="12.75">
      <c r="A38" s="51">
        <v>3</v>
      </c>
      <c r="B38" s="51">
        <v>4</v>
      </c>
      <c r="C38" s="51">
        <v>2</v>
      </c>
      <c r="D38" s="38">
        <v>958000</v>
      </c>
      <c r="E38" s="22" t="s">
        <v>275</v>
      </c>
      <c r="F38" s="269">
        <v>244.61839530332679</v>
      </c>
      <c r="G38" s="47">
        <v>390.98740888005301</v>
      </c>
      <c r="H38" s="47">
        <v>389.72349227084692</v>
      </c>
      <c r="I38" s="47">
        <v>332.70321361058598</v>
      </c>
      <c r="J38" s="47">
        <v>136.64596273291926</v>
      </c>
      <c r="K38" s="47">
        <v>297.78420415022077</v>
      </c>
      <c r="L38" s="47">
        <v>201.28599384959463</v>
      </c>
      <c r="M38" s="47">
        <v>258.44930417495033</v>
      </c>
      <c r="N38" s="47">
        <v>241.67210973220116</v>
      </c>
      <c r="O38" s="47">
        <v>198.48771266540641</v>
      </c>
      <c r="P38" s="47">
        <v>69.565217391304344</v>
      </c>
      <c r="Q38" s="47">
        <v>197.35042401031691</v>
      </c>
      <c r="R38" s="47">
        <v>37.741123846798992</v>
      </c>
      <c r="S38" s="47">
        <v>70.68698917605478</v>
      </c>
      <c r="T38" s="47">
        <v>76.202917483126498</v>
      </c>
      <c r="U38" s="47">
        <v>37.807183364839318</v>
      </c>
      <c r="V38" s="47">
        <v>7.4534161490683228</v>
      </c>
      <c r="W38" s="47">
        <v>45.722771503380358</v>
      </c>
      <c r="X38" s="47">
        <v>5.5912776069331853</v>
      </c>
      <c r="Y38" s="47">
        <v>61.851115529047917</v>
      </c>
      <c r="Z38" s="47">
        <v>71.848465055519256</v>
      </c>
      <c r="AA38" s="47">
        <v>96.408317580340253</v>
      </c>
      <c r="AB38" s="47">
        <v>59.627329192546597</v>
      </c>
      <c r="AC38" s="47">
        <v>54.711008636523495</v>
      </c>
    </row>
    <row r="39" spans="1:29" ht="12.75">
      <c r="A39" s="51">
        <v>3</v>
      </c>
      <c r="B39" s="51">
        <v>4</v>
      </c>
      <c r="C39" s="51">
        <v>2</v>
      </c>
      <c r="D39" s="38">
        <v>762000</v>
      </c>
      <c r="E39" s="22" t="s">
        <v>271</v>
      </c>
      <c r="F39" s="269">
        <v>203.3678756476684</v>
      </c>
      <c r="G39" s="47">
        <v>277.88805081381503</v>
      </c>
      <c r="H39" s="47">
        <v>242.91497975708504</v>
      </c>
      <c r="I39" s="47">
        <v>240.24024024024021</v>
      </c>
      <c r="J39" s="47">
        <v>70.854983467170527</v>
      </c>
      <c r="K39" s="47">
        <v>211.56609195402299</v>
      </c>
      <c r="L39" s="47">
        <v>139.89637305699483</v>
      </c>
      <c r="M39" s="47">
        <v>180.62723302897976</v>
      </c>
      <c r="N39" s="47">
        <v>125.31328320802004</v>
      </c>
      <c r="O39" s="47">
        <v>93.623034799505376</v>
      </c>
      <c r="P39" s="47">
        <v>37.789324515824283</v>
      </c>
      <c r="Q39" s="47">
        <v>119.61206896551724</v>
      </c>
      <c r="R39" s="47">
        <v>59.585492227979273</v>
      </c>
      <c r="S39" s="47">
        <v>69.472012703453757</v>
      </c>
      <c r="T39" s="47">
        <v>67.476383265856953</v>
      </c>
      <c r="U39" s="47">
        <v>56.527115350644763</v>
      </c>
      <c r="V39" s="47">
        <v>11.809163911195087</v>
      </c>
      <c r="W39" s="47">
        <v>54.956896551724135</v>
      </c>
      <c r="X39" s="47">
        <v>3.8860103626943006</v>
      </c>
      <c r="Y39" s="47">
        <v>27.788805081381494</v>
      </c>
      <c r="Z39" s="47">
        <v>50.125313283208037</v>
      </c>
      <c r="AA39" s="47">
        <v>90.090090090090058</v>
      </c>
      <c r="AB39" s="47">
        <v>21.256495040151155</v>
      </c>
      <c r="AC39" s="47">
        <v>36.997126436781599</v>
      </c>
    </row>
    <row r="40" spans="1:29" ht="12.75">
      <c r="A40" s="51">
        <v>3</v>
      </c>
      <c r="B40" s="51">
        <v>4</v>
      </c>
      <c r="C40" s="51">
        <v>2</v>
      </c>
      <c r="D40" s="38">
        <v>154000</v>
      </c>
      <c r="E40" s="22" t="s">
        <v>252</v>
      </c>
      <c r="F40" s="269">
        <v>117.78261426193828</v>
      </c>
      <c r="G40" s="47">
        <v>237.41301678264429</v>
      </c>
      <c r="H40" s="47">
        <v>243.08466051969825</v>
      </c>
      <c r="I40" s="47">
        <v>330.35367275553824</v>
      </c>
      <c r="J40" s="47">
        <v>104.14020828041656</v>
      </c>
      <c r="K40" s="47">
        <v>201.49141307622776</v>
      </c>
      <c r="L40" s="47">
        <v>58.891307130969139</v>
      </c>
      <c r="M40" s="47">
        <v>61.39991813344249</v>
      </c>
      <c r="N40" s="47">
        <v>79.6311818943839</v>
      </c>
      <c r="O40" s="47">
        <v>64.127477652545664</v>
      </c>
      <c r="P40" s="47">
        <v>33.020066040132079</v>
      </c>
      <c r="Q40" s="47">
        <v>60.259114191021396</v>
      </c>
      <c r="R40" s="47">
        <v>56.330815516579179</v>
      </c>
      <c r="S40" s="47">
        <v>171.91977077363896</v>
      </c>
      <c r="T40" s="47">
        <v>152.97569153394804</v>
      </c>
      <c r="U40" s="47">
        <v>231.2475709288768</v>
      </c>
      <c r="V40" s="47">
        <v>58.420116840233675</v>
      </c>
      <c r="W40" s="47">
        <v>129.18047604700212</v>
      </c>
      <c r="X40" s="47">
        <v>2.5604916143899628</v>
      </c>
      <c r="Y40" s="47">
        <v>4.0933278755628324</v>
      </c>
      <c r="Z40" s="47">
        <v>10.477787091366308</v>
      </c>
      <c r="AA40" s="47">
        <v>34.978624174115822</v>
      </c>
      <c r="AB40" s="47">
        <v>12.700025400050803</v>
      </c>
      <c r="AC40" s="47">
        <v>12.051822838204279</v>
      </c>
    </row>
    <row r="41" spans="1:29" ht="12.75">
      <c r="A41" s="51">
        <v>3</v>
      </c>
      <c r="B41" s="51">
        <v>4</v>
      </c>
      <c r="C41" s="51">
        <v>2</v>
      </c>
      <c r="D41" s="38">
        <v>766000</v>
      </c>
      <c r="E41" s="22" t="s">
        <v>272</v>
      </c>
      <c r="F41" s="269">
        <v>114.94252873563218</v>
      </c>
      <c r="G41" s="47">
        <v>292.90144727773952</v>
      </c>
      <c r="H41" s="47">
        <v>288.85344674818356</v>
      </c>
      <c r="I41" s="47">
        <v>247.04065877509007</v>
      </c>
      <c r="J41" s="47">
        <v>86.540651332270585</v>
      </c>
      <c r="K41" s="47">
        <v>202.52247505515857</v>
      </c>
      <c r="L41" s="47">
        <v>78.160919540229884</v>
      </c>
      <c r="M41" s="47">
        <v>174.01791867677466</v>
      </c>
      <c r="N41" s="47">
        <v>111.64274322169059</v>
      </c>
      <c r="O41" s="47">
        <v>70.337965345685362</v>
      </c>
      <c r="P41" s="47">
        <v>27.328626736506489</v>
      </c>
      <c r="Q41" s="47">
        <v>93.851878684097869</v>
      </c>
      <c r="R41" s="47">
        <v>34.482758620689651</v>
      </c>
      <c r="S41" s="47">
        <v>72.363886974500346</v>
      </c>
      <c r="T41" s="47">
        <v>88.605351763246503</v>
      </c>
      <c r="U41" s="47">
        <v>58.329044433007383</v>
      </c>
      <c r="V41" s="47">
        <v>34.160783420633109</v>
      </c>
      <c r="W41" s="47">
        <v>56.311127210458721</v>
      </c>
      <c r="X41" s="47">
        <v>2.2988505747126435</v>
      </c>
      <c r="Y41" s="47">
        <v>46.519641626464505</v>
      </c>
      <c r="Z41" s="47">
        <v>88.605351763246517</v>
      </c>
      <c r="AA41" s="47">
        <v>118.37364899639732</v>
      </c>
      <c r="AB41" s="47">
        <v>25.051241175130976</v>
      </c>
      <c r="AC41" s="47">
        <v>52.359469160601975</v>
      </c>
    </row>
    <row r="42" spans="1:29" ht="12.75">
      <c r="A42" s="51">
        <v>3</v>
      </c>
      <c r="B42" s="51">
        <v>4</v>
      </c>
      <c r="C42" s="51">
        <v>2</v>
      </c>
      <c r="D42" s="38">
        <v>962000</v>
      </c>
      <c r="E42" s="22" t="s">
        <v>276</v>
      </c>
      <c r="F42" s="269">
        <v>284.08135821146413</v>
      </c>
      <c r="G42" s="47">
        <v>508.78573301862053</v>
      </c>
      <c r="H42" s="47">
        <v>550.40871934604911</v>
      </c>
      <c r="I42" s="47">
        <v>519.51343132285865</v>
      </c>
      <c r="J42" s="47">
        <v>199.16479280436877</v>
      </c>
      <c r="K42" s="47">
        <v>406.03191645112486</v>
      </c>
      <c r="L42" s="47">
        <v>216.84316691880989</v>
      </c>
      <c r="M42" s="47">
        <v>367.16496197220039</v>
      </c>
      <c r="N42" s="47">
        <v>384.19618528610351</v>
      </c>
      <c r="O42" s="47">
        <v>301.57121135326912</v>
      </c>
      <c r="P42" s="47">
        <v>125.28107934468359</v>
      </c>
      <c r="Q42" s="47">
        <v>277.19486603874873</v>
      </c>
      <c r="R42" s="47">
        <v>48.74768868717431</v>
      </c>
      <c r="S42" s="47">
        <v>97.036454235510107</v>
      </c>
      <c r="T42" s="47">
        <v>89.918256130790184</v>
      </c>
      <c r="U42" s="47">
        <v>88.697415103902685</v>
      </c>
      <c r="V42" s="47">
        <v>48.185030517185993</v>
      </c>
      <c r="W42" s="47">
        <v>72.71485042213655</v>
      </c>
      <c r="X42" s="47">
        <v>18.490502605479911</v>
      </c>
      <c r="Y42" s="47">
        <v>44.584316810910039</v>
      </c>
      <c r="Z42" s="47">
        <v>76.294277929155299</v>
      </c>
      <c r="AA42" s="47">
        <v>129.2448048656868</v>
      </c>
      <c r="AB42" s="47">
        <v>25.6986829424992</v>
      </c>
      <c r="AC42" s="47">
        <v>56.122199990239615</v>
      </c>
    </row>
    <row r="43" spans="1:29" ht="12.75">
      <c r="A43" s="51">
        <v>3</v>
      </c>
      <c r="B43" s="51">
        <v>4</v>
      </c>
      <c r="C43" s="51">
        <v>2</v>
      </c>
      <c r="D43" s="38">
        <v>770000</v>
      </c>
      <c r="E43" s="22" t="s">
        <v>273</v>
      </c>
      <c r="F43" s="269">
        <v>129.72104236023421</v>
      </c>
      <c r="G43" s="47">
        <v>264.18439716312059</v>
      </c>
      <c r="H43" s="47">
        <v>313.50195938724625</v>
      </c>
      <c r="I43" s="47">
        <v>246.78837052062204</v>
      </c>
      <c r="J43" s="47">
        <v>138.49197625851829</v>
      </c>
      <c r="K43" s="47">
        <v>212.61912586263557</v>
      </c>
      <c r="L43" s="47">
        <v>98.725749052921586</v>
      </c>
      <c r="M43" s="47">
        <v>140.0709219858156</v>
      </c>
      <c r="N43" s="47">
        <v>169.21980762379764</v>
      </c>
      <c r="O43" s="47">
        <v>87.89722785665991</v>
      </c>
      <c r="P43" s="47">
        <v>48.362277423609584</v>
      </c>
      <c r="Q43" s="47">
        <v>109.76010515938219</v>
      </c>
      <c r="R43" s="47">
        <v>29.847319481115832</v>
      </c>
      <c r="S43" s="47">
        <v>90.425531914893611</v>
      </c>
      <c r="T43" s="47">
        <v>69.469184182401136</v>
      </c>
      <c r="U43" s="47">
        <v>67.613252197430697</v>
      </c>
      <c r="V43" s="47">
        <v>24.181138711804792</v>
      </c>
      <c r="W43" s="47">
        <v>54.880052579691096</v>
      </c>
      <c r="X43" s="47">
        <v>1.1479738261967627</v>
      </c>
      <c r="Y43" s="47">
        <v>33.687943262411359</v>
      </c>
      <c r="Z43" s="47">
        <v>74.812967581047431</v>
      </c>
      <c r="AA43" s="47">
        <v>91.27789046653146</v>
      </c>
      <c r="AB43" s="47">
        <v>65.948560123103931</v>
      </c>
      <c r="AC43" s="47">
        <v>47.978968123562282</v>
      </c>
    </row>
    <row r="44" spans="1:29" ht="12.75">
      <c r="A44" s="51">
        <v>3</v>
      </c>
      <c r="B44" s="51">
        <v>4</v>
      </c>
      <c r="C44" s="51">
        <v>2</v>
      </c>
      <c r="D44" s="38">
        <v>162000</v>
      </c>
      <c r="E44" s="22" t="s">
        <v>253</v>
      </c>
      <c r="F44" s="269">
        <v>160.80863772111189</v>
      </c>
      <c r="G44" s="47">
        <v>228.7121745249824</v>
      </c>
      <c r="H44" s="47">
        <v>290.76620825147347</v>
      </c>
      <c r="I44" s="47">
        <v>292.58517034068137</v>
      </c>
      <c r="J44" s="47">
        <v>338.6127799016931</v>
      </c>
      <c r="K44" s="47">
        <v>244.56135361865492</v>
      </c>
      <c r="L44" s="47">
        <v>119.45784516425454</v>
      </c>
      <c r="M44" s="47">
        <v>158.33919774806475</v>
      </c>
      <c r="N44" s="47">
        <v>172.88801571709234</v>
      </c>
      <c r="O44" s="47">
        <v>140.28056112224448</v>
      </c>
      <c r="P44" s="47">
        <v>141.99890770070999</v>
      </c>
      <c r="Q44" s="47">
        <v>143.60870183421017</v>
      </c>
      <c r="R44" s="47">
        <v>36.756260050539858</v>
      </c>
      <c r="S44" s="47">
        <v>49.261083743842363</v>
      </c>
      <c r="T44" s="47">
        <v>82.514734774066795</v>
      </c>
      <c r="U44" s="47">
        <v>72.144288577154313</v>
      </c>
      <c r="V44" s="47">
        <v>54.614964500273075</v>
      </c>
      <c r="W44" s="47">
        <v>56.163799232191103</v>
      </c>
      <c r="X44" s="47">
        <v>4.5945325063174822</v>
      </c>
      <c r="Y44" s="47">
        <v>21.111893033075305</v>
      </c>
      <c r="Z44" s="47">
        <v>35.363457760314361</v>
      </c>
      <c r="AA44" s="47">
        <v>80.160320641282595</v>
      </c>
      <c r="AB44" s="47">
        <v>141.99890770071002</v>
      </c>
      <c r="AC44" s="47">
        <v>44.78885255225368</v>
      </c>
    </row>
    <row r="45" spans="1:29" ht="12.75">
      <c r="A45" s="51">
        <v>3</v>
      </c>
      <c r="B45" s="51">
        <v>4</v>
      </c>
      <c r="C45" s="51">
        <v>2</v>
      </c>
      <c r="D45" s="38">
        <v>374000</v>
      </c>
      <c r="E45" s="22" t="s">
        <v>261</v>
      </c>
      <c r="F45" s="269">
        <v>180.0395462587158</v>
      </c>
      <c r="G45" s="47">
        <v>442.98605414273993</v>
      </c>
      <c r="H45" s="47">
        <v>537.88903924221916</v>
      </c>
      <c r="I45" s="47">
        <v>511.42904127610592</v>
      </c>
      <c r="J45" s="47">
        <v>174.1560954633413</v>
      </c>
      <c r="K45" s="47">
        <v>356.43625571905528</v>
      </c>
      <c r="L45" s="47">
        <v>112.39463003434281</v>
      </c>
      <c r="M45" s="47">
        <v>275.63576702214931</v>
      </c>
      <c r="N45" s="47">
        <v>334.91204330175913</v>
      </c>
      <c r="O45" s="47">
        <v>289.42608123663871</v>
      </c>
      <c r="P45" s="47">
        <v>92.453235863255202</v>
      </c>
      <c r="Q45" s="47">
        <v>214.23271917892916</v>
      </c>
      <c r="R45" s="47">
        <v>63.482152149026952</v>
      </c>
      <c r="S45" s="47">
        <v>106.6447908121411</v>
      </c>
      <c r="T45" s="47">
        <v>125.16914749661704</v>
      </c>
      <c r="U45" s="47">
        <v>92.090116757112312</v>
      </c>
      <c r="V45" s="47">
        <v>25.800903031606104</v>
      </c>
      <c r="W45" s="47">
        <v>82.849016940769133</v>
      </c>
      <c r="X45" s="47">
        <v>4.16276407534603</v>
      </c>
      <c r="Y45" s="47">
        <v>60.705496308449575</v>
      </c>
      <c r="Z45" s="47">
        <v>77.807848443843</v>
      </c>
      <c r="AA45" s="47">
        <v>129.91284328235488</v>
      </c>
      <c r="AB45" s="47">
        <v>55.901956568479946</v>
      </c>
      <c r="AC45" s="47">
        <v>59.354519599356998</v>
      </c>
    </row>
    <row r="46" spans="1:29" ht="12.75">
      <c r="A46" s="51">
        <v>3</v>
      </c>
      <c r="B46" s="51">
        <v>4</v>
      </c>
      <c r="C46" s="51">
        <v>2</v>
      </c>
      <c r="D46" s="38">
        <v>966000</v>
      </c>
      <c r="E46" s="22" t="s">
        <v>277</v>
      </c>
      <c r="F46" s="269">
        <v>228.8570301196896</v>
      </c>
      <c r="G46" s="47">
        <v>478.83965825551365</v>
      </c>
      <c r="H46" s="47">
        <v>539.19535462463716</v>
      </c>
      <c r="I46" s="47">
        <v>429.94531397322265</v>
      </c>
      <c r="J46" s="47">
        <v>257.18608169440245</v>
      </c>
      <c r="K46" s="47">
        <v>376.02424514535863</v>
      </c>
      <c r="L46" s="47">
        <v>194.66000263054059</v>
      </c>
      <c r="M46" s="47">
        <v>383.46910391416645</v>
      </c>
      <c r="N46" s="47">
        <v>416.83948569058481</v>
      </c>
      <c r="O46" s="47">
        <v>279.08730907033754</v>
      </c>
      <c r="P46" s="47">
        <v>209.27887039838629</v>
      </c>
      <c r="Q46" s="47">
        <v>289.22063830583306</v>
      </c>
      <c r="R46" s="47">
        <v>31.566486913060633</v>
      </c>
      <c r="S46" s="47">
        <v>71.52791575601033</v>
      </c>
      <c r="T46" s="47">
        <v>80.879303193695563</v>
      </c>
      <c r="U46" s="47">
        <v>75.429002451442585</v>
      </c>
      <c r="V46" s="47">
        <v>10.085728693898135</v>
      </c>
      <c r="W46" s="47">
        <v>53.503947319190331</v>
      </c>
      <c r="X46" s="47">
        <v>2.6305405760883862</v>
      </c>
      <c r="Y46" s="47">
        <v>23.842638585336772</v>
      </c>
      <c r="Z46" s="47">
        <v>41.476565740356712</v>
      </c>
      <c r="AA46" s="47">
        <v>75.429002451442585</v>
      </c>
      <c r="AB46" s="47">
        <v>37.821482602118003</v>
      </c>
      <c r="AC46" s="47">
        <v>33.29965952033524</v>
      </c>
    </row>
    <row r="47" spans="1:29" ht="12.75">
      <c r="A47" s="51">
        <v>3</v>
      </c>
      <c r="B47" s="51">
        <v>4</v>
      </c>
      <c r="C47" s="51">
        <v>2</v>
      </c>
      <c r="D47" s="38">
        <v>774000</v>
      </c>
      <c r="E47" s="22" t="s">
        <v>274</v>
      </c>
      <c r="F47" s="269">
        <v>120.95554883580284</v>
      </c>
      <c r="G47" s="47">
        <v>242.33896185115699</v>
      </c>
      <c r="H47" s="47">
        <v>327.34784681392023</v>
      </c>
      <c r="I47" s="47">
        <v>394.36197330934175</v>
      </c>
      <c r="J47" s="47">
        <v>132.39719157472419</v>
      </c>
      <c r="K47" s="47">
        <v>236.39971982255429</v>
      </c>
      <c r="L47" s="47">
        <v>85.676847092027003</v>
      </c>
      <c r="M47" s="47">
        <v>154.78424015009381</v>
      </c>
      <c r="N47" s="47">
        <v>206.57873828062927</v>
      </c>
      <c r="O47" s="47">
        <v>223.42180236917079</v>
      </c>
      <c r="P47" s="47">
        <v>72.216649949849554</v>
      </c>
      <c r="Q47" s="47">
        <v>145.63390147093159</v>
      </c>
      <c r="R47" s="47">
        <v>34.270738836810807</v>
      </c>
      <c r="S47" s="47">
        <v>59.412132582864295</v>
      </c>
      <c r="T47" s="47">
        <v>82.631495312251701</v>
      </c>
      <c r="U47" s="47">
        <v>86.969560653771168</v>
      </c>
      <c r="V47" s="47">
        <v>26.07823470411234</v>
      </c>
      <c r="W47" s="47">
        <v>56.911043660985285</v>
      </c>
      <c r="X47" s="47">
        <v>1.007962906965024</v>
      </c>
      <c r="Y47" s="47">
        <v>28.14258911819887</v>
      </c>
      <c r="Z47" s="47">
        <v>38.137613221039274</v>
      </c>
      <c r="AA47" s="47">
        <v>83.970610286399761</v>
      </c>
      <c r="AB47" s="47">
        <v>34.102306920762288</v>
      </c>
      <c r="AC47" s="47">
        <v>33.854774690637413</v>
      </c>
    </row>
    <row r="48" spans="1:29" ht="12.75">
      <c r="A48" s="51">
        <v>3</v>
      </c>
      <c r="B48" s="51">
        <v>4</v>
      </c>
      <c r="C48" s="51">
        <v>2</v>
      </c>
      <c r="D48" s="38">
        <v>378000</v>
      </c>
      <c r="E48" s="22" t="s">
        <v>262</v>
      </c>
      <c r="F48" s="269">
        <v>150.01595914458986</v>
      </c>
      <c r="G48" s="47">
        <v>296.6507177033493</v>
      </c>
      <c r="H48" s="47">
        <v>269.74006866110835</v>
      </c>
      <c r="I48" s="47">
        <v>255.42168674698794</v>
      </c>
      <c r="J48" s="47">
        <v>105.33245556287031</v>
      </c>
      <c r="K48" s="47">
        <v>214.62785556374354</v>
      </c>
      <c r="L48" s="47">
        <v>82.987551867219921</v>
      </c>
      <c r="M48" s="47">
        <v>157.89473684210526</v>
      </c>
      <c r="N48" s="47">
        <v>161.84404119666502</v>
      </c>
      <c r="O48" s="47">
        <v>86.746987951807228</v>
      </c>
      <c r="P48" s="47">
        <v>39.499670836076369</v>
      </c>
      <c r="Q48" s="47">
        <v>106.85335298452468</v>
      </c>
      <c r="R48" s="47">
        <v>54.261091605489945</v>
      </c>
      <c r="S48" s="47">
        <v>100.47846889952153</v>
      </c>
      <c r="T48" s="47">
        <v>63.756743501716528</v>
      </c>
      <c r="U48" s="47">
        <v>48.192771084337352</v>
      </c>
      <c r="V48" s="47">
        <v>6.5832784726793943</v>
      </c>
      <c r="W48" s="47">
        <v>57.111274871039058</v>
      </c>
      <c r="X48" s="47">
        <v>12.767315671879988</v>
      </c>
      <c r="Y48" s="47">
        <v>38.277511961722496</v>
      </c>
      <c r="Z48" s="47">
        <v>44.139283962726829</v>
      </c>
      <c r="AA48" s="47">
        <v>120.48192771084337</v>
      </c>
      <c r="AB48" s="47">
        <v>59.249506254114564</v>
      </c>
      <c r="AC48" s="47">
        <v>50.663227708179804</v>
      </c>
    </row>
    <row r="49" spans="1:29" ht="12.75">
      <c r="A49" s="51">
        <v>3</v>
      </c>
      <c r="B49" s="51">
        <v>4</v>
      </c>
      <c r="C49" s="51">
        <v>2</v>
      </c>
      <c r="D49" s="38">
        <v>382000</v>
      </c>
      <c r="E49" s="22" t="s">
        <v>263</v>
      </c>
      <c r="F49" s="269">
        <v>153.41043190936983</v>
      </c>
      <c r="G49" s="47">
        <v>341.00896466865885</v>
      </c>
      <c r="H49" s="47">
        <v>463.44875830710038</v>
      </c>
      <c r="I49" s="47">
        <v>467.13096653643623</v>
      </c>
      <c r="J49" s="47">
        <v>313.57289997711149</v>
      </c>
      <c r="K49" s="47">
        <v>332.14984902279588</v>
      </c>
      <c r="L49" s="47">
        <v>99.126740618362049</v>
      </c>
      <c r="M49" s="47">
        <v>202.1444893654421</v>
      </c>
      <c r="N49" s="47">
        <v>272.8226652675761</v>
      </c>
      <c r="O49" s="47">
        <v>249.70273483947682</v>
      </c>
      <c r="P49" s="47">
        <v>192.26367589837491</v>
      </c>
      <c r="Q49" s="47">
        <v>194.4453661611972</v>
      </c>
      <c r="R49" s="47">
        <v>35.402407363700732</v>
      </c>
      <c r="S49" s="47">
        <v>86.131130251362279</v>
      </c>
      <c r="T49" s="47">
        <v>97.936341378104231</v>
      </c>
      <c r="U49" s="47">
        <v>81.535586886359781</v>
      </c>
      <c r="V49" s="47">
        <v>43.488212405584804</v>
      </c>
      <c r="W49" s="47">
        <v>67.027242260344437</v>
      </c>
      <c r="X49" s="47">
        <v>18.881283927307056</v>
      </c>
      <c r="Y49" s="47">
        <v>52.733345051854442</v>
      </c>
      <c r="Z49" s="47">
        <v>92.689751661420033</v>
      </c>
      <c r="AA49" s="47">
        <v>135.89264481059959</v>
      </c>
      <c r="AB49" s="47">
        <v>77.821011673151759</v>
      </c>
      <c r="AC49" s="47">
        <v>70.677240601254255</v>
      </c>
    </row>
    <row r="50" spans="1:29" ht="12.75">
      <c r="A50" s="51">
        <v>3</v>
      </c>
      <c r="B50" s="51">
        <v>4</v>
      </c>
      <c r="C50" s="51">
        <v>2</v>
      </c>
      <c r="D50" s="38">
        <v>970000</v>
      </c>
      <c r="E50" s="22" t="s">
        <v>278</v>
      </c>
      <c r="F50" s="269">
        <v>137.90346757269913</v>
      </c>
      <c r="G50" s="47">
        <v>408.54808296668756</v>
      </c>
      <c r="H50" s="47">
        <v>521.46263910969788</v>
      </c>
      <c r="I50" s="47">
        <v>418.52592706570243</v>
      </c>
      <c r="J50" s="47">
        <v>348.86065739060291</v>
      </c>
      <c r="K50" s="47">
        <v>343.21052785837804</v>
      </c>
      <c r="L50" s="47">
        <v>98.930748476066753</v>
      </c>
      <c r="M50" s="47">
        <v>289.12633563796351</v>
      </c>
      <c r="N50" s="47">
        <v>376.78855325914145</v>
      </c>
      <c r="O50" s="47">
        <v>235.42083397445762</v>
      </c>
      <c r="P50" s="47">
        <v>177.45513208308125</v>
      </c>
      <c r="Q50" s="47">
        <v>223.04287933409537</v>
      </c>
      <c r="R50" s="47">
        <v>36.974118117317879</v>
      </c>
      <c r="S50" s="47">
        <v>81.709616593337515</v>
      </c>
      <c r="T50" s="47">
        <v>69.952305246422895</v>
      </c>
      <c r="U50" s="47">
        <v>84.628404369903066</v>
      </c>
      <c r="V50" s="47">
        <v>96.793708408953421</v>
      </c>
      <c r="W50" s="47">
        <v>69.169670857879765</v>
      </c>
      <c r="X50" s="47">
        <v>1.9986009793144799</v>
      </c>
      <c r="Y50" s="47">
        <v>37.712130735386545</v>
      </c>
      <c r="Z50" s="47">
        <v>74.721780604133542</v>
      </c>
      <c r="AA50" s="47">
        <v>98.476688721341745</v>
      </c>
      <c r="AB50" s="47">
        <v>74.611816898568279</v>
      </c>
      <c r="AC50" s="47">
        <v>50.997977666402882</v>
      </c>
    </row>
    <row r="51" spans="1:29" ht="12.75">
      <c r="A51" s="51">
        <v>3</v>
      </c>
      <c r="B51" s="51">
        <v>4</v>
      </c>
      <c r="C51" s="51">
        <v>2</v>
      </c>
      <c r="D51" s="38">
        <v>974000</v>
      </c>
      <c r="E51" s="22" t="s">
        <v>279</v>
      </c>
      <c r="F51" s="269">
        <v>220.22130614016055</v>
      </c>
      <c r="G51" s="47">
        <v>440.5571752510528</v>
      </c>
      <c r="H51" s="47">
        <v>433.29532497149376</v>
      </c>
      <c r="I51" s="47">
        <v>465.04512773443474</v>
      </c>
      <c r="J51" s="47">
        <v>277.19883284701962</v>
      </c>
      <c r="K51" s="47">
        <v>358.4251201849936</v>
      </c>
      <c r="L51" s="47">
        <v>164.8947711000217</v>
      </c>
      <c r="M51" s="47">
        <v>298.02397149335923</v>
      </c>
      <c r="N51" s="47">
        <v>263.88662648639843</v>
      </c>
      <c r="O51" s="47">
        <v>273.82591402784152</v>
      </c>
      <c r="P51" s="47">
        <v>147.97832430179241</v>
      </c>
      <c r="Q51" s="47">
        <v>227.59082334327266</v>
      </c>
      <c r="R51" s="47">
        <v>47.732696897374701</v>
      </c>
      <c r="S51" s="47">
        <v>98.801425332037567</v>
      </c>
      <c r="T51" s="47">
        <v>102.62257696693273</v>
      </c>
      <c r="U51" s="47">
        <v>81.076946611595531</v>
      </c>
      <c r="V51" s="47">
        <v>45.852438516048352</v>
      </c>
      <c r="W51" s="47">
        <v>73.936591005902756</v>
      </c>
      <c r="X51" s="47">
        <v>7.5938381427641577</v>
      </c>
      <c r="Y51" s="47">
        <v>43.731778425655996</v>
      </c>
      <c r="Z51" s="47">
        <v>66.78612151816256</v>
      </c>
      <c r="AA51" s="47">
        <v>110.14226709499773</v>
      </c>
      <c r="AB51" s="47">
        <v>83.368070029178796</v>
      </c>
      <c r="AC51" s="47">
        <v>56.897705835818165</v>
      </c>
    </row>
    <row r="52" spans="1:29" ht="12.75">
      <c r="A52" s="51">
        <v>3</v>
      </c>
      <c r="B52" s="51">
        <v>4</v>
      </c>
      <c r="C52" s="51">
        <v>2</v>
      </c>
      <c r="D52" s="38">
        <v>566000</v>
      </c>
      <c r="E52" s="22" t="s">
        <v>266</v>
      </c>
      <c r="F52" s="269">
        <v>78.837633567891572</v>
      </c>
      <c r="G52" s="47">
        <v>186.92564745196324</v>
      </c>
      <c r="H52" s="47">
        <v>259.63405908208119</v>
      </c>
      <c r="I52" s="47">
        <v>214.44369650927976</v>
      </c>
      <c r="J52" s="47">
        <v>123.01445121222979</v>
      </c>
      <c r="K52" s="47">
        <v>164.55057125226725</v>
      </c>
      <c r="L52" s="47">
        <v>53.42715663278603</v>
      </c>
      <c r="M52" s="47">
        <v>82.497911445279868</v>
      </c>
      <c r="N52" s="47">
        <v>100.1737708269447</v>
      </c>
      <c r="O52" s="47">
        <v>85.585152418501778</v>
      </c>
      <c r="P52" s="47">
        <v>51.35554759345515</v>
      </c>
      <c r="Q52" s="47">
        <v>73.112810635950552</v>
      </c>
      <c r="R52" s="47">
        <v>19.54652071931196</v>
      </c>
      <c r="S52" s="47">
        <v>65.78947368421052</v>
      </c>
      <c r="T52" s="47">
        <v>99.151589491975869</v>
      </c>
      <c r="U52" s="47">
        <v>75.007212231945374</v>
      </c>
      <c r="V52" s="47">
        <v>10.748835542816195</v>
      </c>
      <c r="W52" s="47">
        <v>51.79603208736139</v>
      </c>
      <c r="X52" s="47">
        <v>5.8639562157935892</v>
      </c>
      <c r="Y52" s="47">
        <v>38.638262322472848</v>
      </c>
      <c r="Z52" s="47">
        <v>60.308698763160606</v>
      </c>
      <c r="AA52" s="47">
        <v>53.851331858832602</v>
      </c>
      <c r="AB52" s="47">
        <v>60.910068075958449</v>
      </c>
      <c r="AC52" s="47">
        <v>39.641728528955305</v>
      </c>
    </row>
    <row r="53" spans="1:29" ht="12.75">
      <c r="A53" s="51">
        <v>3</v>
      </c>
      <c r="B53" s="51">
        <v>3</v>
      </c>
      <c r="C53" s="51">
        <v>2</v>
      </c>
      <c r="D53" s="38">
        <v>978000</v>
      </c>
      <c r="E53" s="31" t="s">
        <v>280</v>
      </c>
      <c r="F53" s="269">
        <v>202.02020202020205</v>
      </c>
      <c r="G53" s="47">
        <v>487.80487804878049</v>
      </c>
      <c r="H53" s="47">
        <v>562.31003039513678</v>
      </c>
      <c r="I53" s="47">
        <v>476.41963426371518</v>
      </c>
      <c r="J53" s="47">
        <v>299.06542056074767</v>
      </c>
      <c r="K53" s="47">
        <v>387.66845117223556</v>
      </c>
      <c r="L53" s="47">
        <v>145.20202020202021</v>
      </c>
      <c r="M53" s="47">
        <v>303.63364858138374</v>
      </c>
      <c r="N53" s="47">
        <v>349.54407294832822</v>
      </c>
      <c r="O53" s="47">
        <v>226.17901828681426</v>
      </c>
      <c r="P53" s="47">
        <v>62.305295950155759</v>
      </c>
      <c r="Q53" s="47">
        <v>215.06368838840686</v>
      </c>
      <c r="R53" s="47">
        <v>53.661616161616159</v>
      </c>
      <c r="S53" s="47">
        <v>159.28322548531608</v>
      </c>
      <c r="T53" s="47">
        <v>151.9756838905775</v>
      </c>
      <c r="U53" s="47">
        <v>134.74494706448507</v>
      </c>
      <c r="V53" s="47">
        <v>80.996884735202499</v>
      </c>
      <c r="W53" s="47">
        <v>110.76241462063874</v>
      </c>
      <c r="X53" s="47">
        <v>3.156565656565657</v>
      </c>
      <c r="Y53" s="47">
        <v>24.888003982080647</v>
      </c>
      <c r="Z53" s="47">
        <v>60.790273556231021</v>
      </c>
      <c r="AA53" s="47">
        <v>115.49566891241582</v>
      </c>
      <c r="AB53" s="47">
        <v>155.76323987538939</v>
      </c>
      <c r="AC53" s="47">
        <v>61.842348163189968</v>
      </c>
    </row>
    <row r="54" spans="1:29" ht="12.75">
      <c r="A54" s="51">
        <v>3</v>
      </c>
      <c r="B54" s="51">
        <v>4</v>
      </c>
      <c r="C54" s="51">
        <v>2</v>
      </c>
      <c r="D54" s="38">
        <v>166000</v>
      </c>
      <c r="E54" s="22" t="s">
        <v>254</v>
      </c>
      <c r="F54" s="269">
        <v>179.31034482758619</v>
      </c>
      <c r="G54" s="47">
        <v>340.77201447527142</v>
      </c>
      <c r="H54" s="47">
        <v>383.90092879256969</v>
      </c>
      <c r="I54" s="47">
        <v>388.51841113366197</v>
      </c>
      <c r="J54" s="47">
        <v>301.74081237911025</v>
      </c>
      <c r="K54" s="47">
        <v>305.8623619371283</v>
      </c>
      <c r="L54" s="47">
        <v>96.551724137931046</v>
      </c>
      <c r="M54" s="47">
        <v>168.87816646562123</v>
      </c>
      <c r="N54" s="47">
        <v>226.0061919504644</v>
      </c>
      <c r="O54" s="47">
        <v>182.66164105537837</v>
      </c>
      <c r="P54" s="47">
        <v>193.42359767891685</v>
      </c>
      <c r="Q54" s="47">
        <v>164.82582837723027</v>
      </c>
      <c r="R54" s="47">
        <v>82.758620689655174</v>
      </c>
      <c r="S54" s="47">
        <v>138.72135102533173</v>
      </c>
      <c r="T54" s="47">
        <v>142.41486068111456</v>
      </c>
      <c r="U54" s="47">
        <v>115.97564511452595</v>
      </c>
      <c r="V54" s="47">
        <v>81.237911025145067</v>
      </c>
      <c r="W54" s="47">
        <v>110.45029736618521</v>
      </c>
      <c r="X54" s="47">
        <v>0</v>
      </c>
      <c r="Y54" s="47">
        <v>33.172496984318457</v>
      </c>
      <c r="Z54" s="47">
        <v>15.479876160990715</v>
      </c>
      <c r="AA54" s="47">
        <v>89.8811249637576</v>
      </c>
      <c r="AB54" s="47">
        <v>27.079303675048369</v>
      </c>
      <c r="AC54" s="47">
        <v>30.586236193712825</v>
      </c>
    </row>
    <row r="55" spans="1:29" ht="12.75">
      <c r="A55" s="51">
        <v>3</v>
      </c>
      <c r="B55" s="51">
        <v>4</v>
      </c>
      <c r="C55" s="51">
        <v>2</v>
      </c>
      <c r="D55" s="38">
        <v>570000</v>
      </c>
      <c r="E55" s="22" t="s">
        <v>267</v>
      </c>
      <c r="F55" s="269">
        <v>107.6270309427714</v>
      </c>
      <c r="G55" s="47">
        <v>834.12774070543344</v>
      </c>
      <c r="H55" s="47">
        <v>263.75404530744333</v>
      </c>
      <c r="I55" s="47">
        <v>162.36722306525036</v>
      </c>
      <c r="J55" s="47">
        <v>117.73940345368925</v>
      </c>
      <c r="K55" s="47">
        <v>283.53487271974689</v>
      </c>
      <c r="L55" s="47">
        <v>73.476146124392017</v>
      </c>
      <c r="M55" s="47">
        <v>427.39116619002226</v>
      </c>
      <c r="N55" s="47">
        <v>118.12297734627832</v>
      </c>
      <c r="O55" s="47">
        <v>60.698027314112295</v>
      </c>
      <c r="P55" s="47">
        <v>33.359497645211931</v>
      </c>
      <c r="Q55" s="47">
        <v>138.95869674481861</v>
      </c>
      <c r="R55" s="47">
        <v>30.011383628272796</v>
      </c>
      <c r="S55" s="47">
        <v>60.374960279631395</v>
      </c>
      <c r="T55" s="47">
        <v>79.288025889967628</v>
      </c>
      <c r="U55" s="47">
        <v>56.145675265553869</v>
      </c>
      <c r="V55" s="47">
        <v>33.359497645211931</v>
      </c>
      <c r="W55" s="47">
        <v>50.261656269402479</v>
      </c>
      <c r="X55" s="47">
        <v>4.139501190106591</v>
      </c>
      <c r="Y55" s="47">
        <v>346.36161423577971</v>
      </c>
      <c r="Z55" s="47">
        <v>66.343042071197416</v>
      </c>
      <c r="AA55" s="47">
        <v>45.523520485584214</v>
      </c>
      <c r="AB55" s="47">
        <v>51.02040816326538</v>
      </c>
      <c r="AC55" s="47">
        <v>94.314519705525782</v>
      </c>
    </row>
    <row r="56" spans="1:29" ht="12.75">
      <c r="A56" s="51">
        <v>3</v>
      </c>
      <c r="B56" s="51">
        <v>4</v>
      </c>
      <c r="C56" s="51">
        <v>2</v>
      </c>
      <c r="D56" s="38">
        <v>170000</v>
      </c>
      <c r="E56" s="22" t="s">
        <v>256</v>
      </c>
      <c r="F56" s="269">
        <v>128.28252339269545</v>
      </c>
      <c r="G56" s="47">
        <v>293.42167534311409</v>
      </c>
      <c r="H56" s="47">
        <v>463.22827125119392</v>
      </c>
      <c r="I56" s="47">
        <v>371.86379928315409</v>
      </c>
      <c r="J56" s="47">
        <v>108.66284334440086</v>
      </c>
      <c r="K56" s="47">
        <v>265.1531752640575</v>
      </c>
      <c r="L56" s="47">
        <v>49.803803199517056</v>
      </c>
      <c r="M56" s="47">
        <v>137.2456223379082</v>
      </c>
      <c r="N56" s="47">
        <v>222.06303724928367</v>
      </c>
      <c r="O56" s="47">
        <v>156.8100358422939</v>
      </c>
      <c r="P56" s="47">
        <v>27.165710836100214</v>
      </c>
      <c r="Q56" s="47">
        <v>115.26493404040846</v>
      </c>
      <c r="R56" s="47">
        <v>78.47872019317839</v>
      </c>
      <c r="S56" s="47">
        <v>137.2456223379082</v>
      </c>
      <c r="T56" s="47">
        <v>179.08309455587391</v>
      </c>
      <c r="U56" s="47">
        <v>141.12903225806451</v>
      </c>
      <c r="V56" s="47">
        <v>51.31300935707818</v>
      </c>
      <c r="W56" s="47">
        <v>116.141473462769</v>
      </c>
      <c r="X56" s="47">
        <v>0</v>
      </c>
      <c r="Y56" s="47">
        <v>18.930430667297685</v>
      </c>
      <c r="Z56" s="47">
        <v>62.082139446036315</v>
      </c>
      <c r="AA56" s="47">
        <v>73.924731182795696</v>
      </c>
      <c r="AB56" s="47">
        <v>30.184123151222451</v>
      </c>
      <c r="AC56" s="47">
        <v>33.746767760880047</v>
      </c>
    </row>
    <row r="57" spans="1:29" s="4" customFormat="1" ht="12.75">
      <c r="A57" s="48"/>
      <c r="B57" s="48"/>
      <c r="C57" s="48"/>
      <c r="D57" s="40"/>
      <c r="E57" s="36" t="s">
        <v>210</v>
      </c>
      <c r="F57" s="270">
        <v>164.95892181297884</v>
      </c>
      <c r="G57" s="99">
        <v>359.67637072888823</v>
      </c>
      <c r="H57" s="99">
        <v>389.22068250514724</v>
      </c>
      <c r="I57" s="99">
        <v>357.75951377857587</v>
      </c>
      <c r="J57" s="99">
        <v>191.85322822145656</v>
      </c>
      <c r="K57" s="99">
        <v>283.4112599503552</v>
      </c>
      <c r="L57" s="99">
        <v>115.20354472445307</v>
      </c>
      <c r="M57" s="99">
        <v>221.91721447663079</v>
      </c>
      <c r="N57" s="99">
        <v>229.25397543916009</v>
      </c>
      <c r="O57" s="99">
        <v>178.18910145728299</v>
      </c>
      <c r="P57" s="99">
        <v>98.136489094943443</v>
      </c>
      <c r="Q57" s="99">
        <v>165.51827441581787</v>
      </c>
      <c r="R57" s="99">
        <v>44.539831994830614</v>
      </c>
      <c r="S57" s="99">
        <v>88.636856172794907</v>
      </c>
      <c r="T57" s="99">
        <v>98.856650555612347</v>
      </c>
      <c r="U57" s="99">
        <v>87.091649975827053</v>
      </c>
      <c r="V57" s="99">
        <v>35.80899464218065</v>
      </c>
      <c r="W57" s="99">
        <v>69.598989985448938</v>
      </c>
      <c r="X57" s="99">
        <v>5.2155450936951899</v>
      </c>
      <c r="Y57" s="99">
        <v>49.122300079462534</v>
      </c>
      <c r="Z57" s="99">
        <v>61.110056510374832</v>
      </c>
      <c r="AA57" s="99">
        <v>92.478762345465839</v>
      </c>
      <c r="AB57" s="99">
        <v>57.907744484332433</v>
      </c>
      <c r="AC57" s="99">
        <v>48.293995549088422</v>
      </c>
    </row>
    <row r="58" spans="1:29" ht="12.75">
      <c r="A58" s="51">
        <v>4</v>
      </c>
      <c r="B58" s="51">
        <v>2</v>
      </c>
      <c r="C58" s="51">
        <v>3</v>
      </c>
      <c r="D58" s="38">
        <v>334004</v>
      </c>
      <c r="E58" s="22" t="s">
        <v>57</v>
      </c>
      <c r="F58" s="269">
        <v>318.08434596140097</v>
      </c>
      <c r="G58" s="47">
        <v>583.23895809739531</v>
      </c>
      <c r="H58" s="47">
        <v>650</v>
      </c>
      <c r="I58" s="47">
        <v>624.64508801817146</v>
      </c>
      <c r="J58" s="47">
        <v>223.83146807109941</v>
      </c>
      <c r="K58" s="47">
        <v>469.72210700953963</v>
      </c>
      <c r="L58" s="47">
        <v>185.84703359542527</v>
      </c>
      <c r="M58" s="47">
        <v>373.7259343148358</v>
      </c>
      <c r="N58" s="47">
        <v>427.77777777777777</v>
      </c>
      <c r="O58" s="47">
        <v>289.60817717206135</v>
      </c>
      <c r="P58" s="47">
        <v>111.9157340355497</v>
      </c>
      <c r="Q58" s="47">
        <v>272.70841974284531</v>
      </c>
      <c r="R58" s="47">
        <v>117.94138670478912</v>
      </c>
      <c r="S58" s="47">
        <v>158.55039637599094</v>
      </c>
      <c r="T58" s="47">
        <v>155.55555555555554</v>
      </c>
      <c r="U58" s="47">
        <v>170.35775127768312</v>
      </c>
      <c r="V58" s="47">
        <v>19.749835418038185</v>
      </c>
      <c r="W58" s="47">
        <v>126.50352550808793</v>
      </c>
      <c r="X58" s="47">
        <v>14.295925661186562</v>
      </c>
      <c r="Y58" s="47">
        <v>50.962627406568515</v>
      </c>
      <c r="Z58" s="47">
        <v>66.666666666666686</v>
      </c>
      <c r="AA58" s="47">
        <v>164.67915956842702</v>
      </c>
      <c r="AB58" s="47">
        <v>92.165898617511516</v>
      </c>
      <c r="AC58" s="47">
        <v>70.510161758606387</v>
      </c>
    </row>
    <row r="59" spans="1:29" ht="12.75">
      <c r="A59" s="51">
        <v>4</v>
      </c>
      <c r="B59" s="51">
        <v>2</v>
      </c>
      <c r="C59" s="51">
        <v>3</v>
      </c>
      <c r="D59" s="38">
        <v>962004</v>
      </c>
      <c r="E59" s="22" t="s">
        <v>149</v>
      </c>
      <c r="F59" s="269">
        <v>410.0227790432802</v>
      </c>
      <c r="G59" s="47">
        <v>1016.3339382940109</v>
      </c>
      <c r="H59" s="47">
        <v>697.24770642201838</v>
      </c>
      <c r="I59" s="47">
        <v>837.4384236453202</v>
      </c>
      <c r="J59" s="47">
        <v>283.97565922920893</v>
      </c>
      <c r="K59" s="47">
        <v>633.94018205461646</v>
      </c>
      <c r="L59" s="47">
        <v>307.51708428246013</v>
      </c>
      <c r="M59" s="47">
        <v>889.29219600725958</v>
      </c>
      <c r="N59" s="47">
        <v>513.76146788990832</v>
      </c>
      <c r="O59" s="47">
        <v>541.87192118226608</v>
      </c>
      <c r="P59" s="47">
        <v>223.12373225152129</v>
      </c>
      <c r="Q59" s="47">
        <v>481.14434330299093</v>
      </c>
      <c r="R59" s="47">
        <v>91.116173120728931</v>
      </c>
      <c r="S59" s="47">
        <v>90.744101633393839</v>
      </c>
      <c r="T59" s="47">
        <v>91.743119266055047</v>
      </c>
      <c r="U59" s="47">
        <v>114.94252873563218</v>
      </c>
      <c r="V59" s="47">
        <v>0</v>
      </c>
      <c r="W59" s="47">
        <v>81.274382314694421</v>
      </c>
      <c r="X59" s="47">
        <v>11.389521640091118</v>
      </c>
      <c r="Y59" s="47">
        <v>36.297640653357533</v>
      </c>
      <c r="Z59" s="47">
        <v>91.743119266055047</v>
      </c>
      <c r="AA59" s="47">
        <v>180.623973727422</v>
      </c>
      <c r="AB59" s="47">
        <v>60.851926977687626</v>
      </c>
      <c r="AC59" s="47">
        <v>71.521456436931075</v>
      </c>
    </row>
    <row r="60" spans="1:29" ht="12.75">
      <c r="A60" s="51">
        <v>4</v>
      </c>
      <c r="B60" s="51">
        <v>1</v>
      </c>
      <c r="C60" s="51">
        <v>3</v>
      </c>
      <c r="D60" s="38">
        <v>978004</v>
      </c>
      <c r="E60" s="22" t="s">
        <v>160</v>
      </c>
      <c r="F60" s="269">
        <v>441.3892908827786</v>
      </c>
      <c r="G60" s="47">
        <v>650.62875888463645</v>
      </c>
      <c r="H60" s="47">
        <v>998.90230515916573</v>
      </c>
      <c r="I60" s="47">
        <v>559.07172995780593</v>
      </c>
      <c r="J60" s="47">
        <v>260</v>
      </c>
      <c r="K60" s="47">
        <v>578.94200387320359</v>
      </c>
      <c r="L60" s="47">
        <v>361.79450072358901</v>
      </c>
      <c r="M60" s="47">
        <v>524.87698195735368</v>
      </c>
      <c r="N60" s="47">
        <v>845.22502744237102</v>
      </c>
      <c r="O60" s="47">
        <v>437.76371308016877</v>
      </c>
      <c r="P60" s="47">
        <v>200</v>
      </c>
      <c r="Q60" s="47">
        <v>471.91927428396696</v>
      </c>
      <c r="R60" s="47">
        <v>72.358900144717794</v>
      </c>
      <c r="S60" s="47">
        <v>76.544559868780752</v>
      </c>
      <c r="T60" s="47">
        <v>76.83863885839736</v>
      </c>
      <c r="U60" s="47">
        <v>58.016877637130804</v>
      </c>
      <c r="V60" s="47">
        <v>33.333333333333336</v>
      </c>
      <c r="W60" s="47">
        <v>65.232901844867996</v>
      </c>
      <c r="X60" s="47">
        <v>7.2358900144717815</v>
      </c>
      <c r="Y60" s="47">
        <v>49.207217058501918</v>
      </c>
      <c r="Z60" s="47">
        <v>76.838638858397388</v>
      </c>
      <c r="AA60" s="47">
        <v>63.291139240506325</v>
      </c>
      <c r="AB60" s="47">
        <v>26.666666666666664</v>
      </c>
      <c r="AC60" s="47">
        <v>41.789827744368573</v>
      </c>
    </row>
    <row r="61" spans="1:29" ht="12.75">
      <c r="A61" s="51">
        <v>4</v>
      </c>
      <c r="B61" s="51">
        <v>2</v>
      </c>
      <c r="C61" s="51">
        <v>3</v>
      </c>
      <c r="D61" s="38">
        <v>562008</v>
      </c>
      <c r="E61" s="22" t="s">
        <v>105</v>
      </c>
      <c r="F61" s="269">
        <v>250.38323965252937</v>
      </c>
      <c r="G61" s="47">
        <v>562.15360253364997</v>
      </c>
      <c r="H61" s="47">
        <v>488.81524440762223</v>
      </c>
      <c r="I61" s="47">
        <v>448.35868694955963</v>
      </c>
      <c r="J61" s="47">
        <v>152.83842794759829</v>
      </c>
      <c r="K61" s="47">
        <v>377.73058252427182</v>
      </c>
      <c r="L61" s="47">
        <v>168.62544711292796</v>
      </c>
      <c r="M61" s="47">
        <v>308.78859857482183</v>
      </c>
      <c r="N61" s="47">
        <v>231.98011599005801</v>
      </c>
      <c r="O61" s="47">
        <v>128.10248198558847</v>
      </c>
      <c r="P61" s="47">
        <v>54.585152838427945</v>
      </c>
      <c r="Q61" s="47">
        <v>183.55582524271844</v>
      </c>
      <c r="R61" s="47">
        <v>76.647930505876346</v>
      </c>
      <c r="S61" s="47">
        <v>150.43547110055425</v>
      </c>
      <c r="T61" s="47">
        <v>124.27506213753107</v>
      </c>
      <c r="U61" s="47">
        <v>128.10248198558847</v>
      </c>
      <c r="V61" s="47">
        <v>10.91703056768559</v>
      </c>
      <c r="W61" s="47">
        <v>100.12135922330098</v>
      </c>
      <c r="X61" s="47">
        <v>5.10986203372509</v>
      </c>
      <c r="Y61" s="47">
        <v>102.92953285827399</v>
      </c>
      <c r="Z61" s="47">
        <v>132.56006628003317</v>
      </c>
      <c r="AA61" s="47">
        <v>192.15372297838272</v>
      </c>
      <c r="AB61" s="47">
        <v>87.336244541484731</v>
      </c>
      <c r="AC61" s="47">
        <v>94.053398058252455</v>
      </c>
    </row>
    <row r="62" spans="1:29" ht="12.75">
      <c r="A62" s="51">
        <v>4</v>
      </c>
      <c r="B62" s="51">
        <v>2</v>
      </c>
      <c r="C62" s="51">
        <v>3</v>
      </c>
      <c r="D62" s="38">
        <v>158004</v>
      </c>
      <c r="E62" s="22" t="s">
        <v>30</v>
      </c>
      <c r="F62" s="269">
        <v>196.31901840490798</v>
      </c>
      <c r="G62" s="47">
        <v>275.49824150058618</v>
      </c>
      <c r="H62" s="47">
        <v>393.01310043668121</v>
      </c>
      <c r="I62" s="47">
        <v>420.1680672268908</v>
      </c>
      <c r="J62" s="47">
        <v>161.16035455278001</v>
      </c>
      <c r="K62" s="47">
        <v>286.341069160605</v>
      </c>
      <c r="L62" s="47">
        <v>159.50920245398774</v>
      </c>
      <c r="M62" s="47">
        <v>181.71160609613131</v>
      </c>
      <c r="N62" s="47">
        <v>243.29382407985028</v>
      </c>
      <c r="O62" s="47">
        <v>264.10564225690274</v>
      </c>
      <c r="P62" s="47">
        <v>128.92828364222402</v>
      </c>
      <c r="Q62" s="47">
        <v>195.12758341992841</v>
      </c>
      <c r="R62" s="47">
        <v>36.809815950920246</v>
      </c>
      <c r="S62" s="47">
        <v>58.61664712778429</v>
      </c>
      <c r="T62" s="47">
        <v>49.906425452276977</v>
      </c>
      <c r="U62" s="47">
        <v>66.026410564225685</v>
      </c>
      <c r="V62" s="47">
        <v>8.058017727639001</v>
      </c>
      <c r="W62" s="47">
        <v>45.029442327675788</v>
      </c>
      <c r="X62" s="47">
        <v>0</v>
      </c>
      <c r="Y62" s="47">
        <v>35.16998827667058</v>
      </c>
      <c r="Z62" s="47">
        <v>99.812850904553983</v>
      </c>
      <c r="AA62" s="47">
        <v>90.036014405762302</v>
      </c>
      <c r="AB62" s="47">
        <v>24.174053182917007</v>
      </c>
      <c r="AC62" s="47">
        <v>46.184043413000808</v>
      </c>
    </row>
    <row r="63" spans="1:29" ht="12.75">
      <c r="A63" s="51">
        <v>4</v>
      </c>
      <c r="B63" s="51">
        <v>2</v>
      </c>
      <c r="C63" s="51">
        <v>3</v>
      </c>
      <c r="D63" s="38">
        <v>954012</v>
      </c>
      <c r="E63" s="22" t="s">
        <v>139</v>
      </c>
      <c r="F63" s="269">
        <v>272.62180974477957</v>
      </c>
      <c r="G63" s="47">
        <v>331.7535545023697</v>
      </c>
      <c r="H63" s="47">
        <v>287.41328047571852</v>
      </c>
      <c r="I63" s="47">
        <v>380.11695906432749</v>
      </c>
      <c r="J63" s="47">
        <v>108.17307692307692</v>
      </c>
      <c r="K63" s="47">
        <v>281.61530286928803</v>
      </c>
      <c r="L63" s="47">
        <v>232.01856148491879</v>
      </c>
      <c r="M63" s="47">
        <v>208.53080568720378</v>
      </c>
      <c r="N63" s="47">
        <v>148.66204162537164</v>
      </c>
      <c r="O63" s="47">
        <v>243.66471734892787</v>
      </c>
      <c r="P63" s="47">
        <v>36.057692307692307</v>
      </c>
      <c r="Q63" s="47">
        <v>185.97236981934114</v>
      </c>
      <c r="R63" s="47">
        <v>34.80278422273782</v>
      </c>
      <c r="S63" s="47">
        <v>66.350710900473928</v>
      </c>
      <c r="T63" s="47">
        <v>89.197224975222994</v>
      </c>
      <c r="U63" s="47">
        <v>68.226120857699797</v>
      </c>
      <c r="V63" s="47">
        <v>48.07692307692308</v>
      </c>
      <c r="W63" s="47">
        <v>58.448459086078635</v>
      </c>
      <c r="X63" s="47">
        <v>5.8004640371229694</v>
      </c>
      <c r="Y63" s="47">
        <v>56.872037914691951</v>
      </c>
      <c r="Z63" s="47">
        <v>49.554013875123886</v>
      </c>
      <c r="AA63" s="47">
        <v>68.226120857699811</v>
      </c>
      <c r="AB63" s="47">
        <v>24.038461538461544</v>
      </c>
      <c r="AC63" s="47">
        <v>37.194473963868226</v>
      </c>
    </row>
    <row r="64" spans="1:29" ht="12.75">
      <c r="A64" s="51">
        <v>4</v>
      </c>
      <c r="B64" s="51">
        <v>2</v>
      </c>
      <c r="C64" s="51">
        <v>3</v>
      </c>
      <c r="D64" s="38">
        <v>370016</v>
      </c>
      <c r="E64" s="22" t="s">
        <v>73</v>
      </c>
      <c r="F64" s="269">
        <v>163.21656050955414</v>
      </c>
      <c r="G64" s="47">
        <v>393.15155358275206</v>
      </c>
      <c r="H64" s="47">
        <v>473.68421052631578</v>
      </c>
      <c r="I64" s="47">
        <v>297.65674477517416</v>
      </c>
      <c r="J64" s="47">
        <v>109.375</v>
      </c>
      <c r="K64" s="47">
        <v>278.69626830420407</v>
      </c>
      <c r="L64" s="47">
        <v>87.579617834394909</v>
      </c>
      <c r="M64" s="47">
        <v>209.2580849714648</v>
      </c>
      <c r="N64" s="47">
        <v>164.4736842105263</v>
      </c>
      <c r="O64" s="47">
        <v>101.32995566814439</v>
      </c>
      <c r="P64" s="47">
        <v>31.25</v>
      </c>
      <c r="Q64" s="47">
        <v>118.09163911195087</v>
      </c>
      <c r="R64" s="47">
        <v>71.656050955414017</v>
      </c>
      <c r="S64" s="47">
        <v>120.48192771084338</v>
      </c>
      <c r="T64" s="47">
        <v>144.73684210526315</v>
      </c>
      <c r="U64" s="47">
        <v>107.66307789740341</v>
      </c>
      <c r="V64" s="47">
        <v>31.25</v>
      </c>
      <c r="W64" s="47">
        <v>94.473311289560698</v>
      </c>
      <c r="X64" s="47">
        <v>3.9808917197452236</v>
      </c>
      <c r="Y64" s="47">
        <v>63.411540900443903</v>
      </c>
      <c r="Z64" s="47">
        <v>164.4736842105263</v>
      </c>
      <c r="AA64" s="47">
        <v>88.663711209626356</v>
      </c>
      <c r="AB64" s="47">
        <v>46.875000000000007</v>
      </c>
      <c r="AC64" s="47">
        <v>66.131317902692487</v>
      </c>
    </row>
    <row r="65" spans="1:29" ht="12.75">
      <c r="A65" s="51">
        <v>4</v>
      </c>
      <c r="B65" s="51">
        <v>2</v>
      </c>
      <c r="C65" s="51">
        <v>3</v>
      </c>
      <c r="D65" s="38">
        <v>962016</v>
      </c>
      <c r="E65" s="22" t="s">
        <v>150</v>
      </c>
      <c r="F65" s="269">
        <v>164.01845207585853</v>
      </c>
      <c r="G65" s="47">
        <v>157.65765765765764</v>
      </c>
      <c r="H65" s="47">
        <v>287.7697841726619</v>
      </c>
      <c r="I65" s="47">
        <v>354.71698113207549</v>
      </c>
      <c r="J65" s="47">
        <v>188.86679920477135</v>
      </c>
      <c r="K65" s="47">
        <v>225.78295702840495</v>
      </c>
      <c r="L65" s="47">
        <v>87.134802665299844</v>
      </c>
      <c r="M65" s="47">
        <v>67.567567567567565</v>
      </c>
      <c r="N65" s="47">
        <v>143.88489208633095</v>
      </c>
      <c r="O65" s="47">
        <v>90.566037735849065</v>
      </c>
      <c r="P65" s="47">
        <v>69.582504970178931</v>
      </c>
      <c r="Q65" s="47">
        <v>91.769847050254924</v>
      </c>
      <c r="R65" s="47">
        <v>71.758072783188112</v>
      </c>
      <c r="S65" s="47">
        <v>82.582582582582575</v>
      </c>
      <c r="T65" s="47">
        <v>103.91686650679458</v>
      </c>
      <c r="U65" s="47">
        <v>98.113207547169822</v>
      </c>
      <c r="V65" s="47">
        <v>19.880715705765404</v>
      </c>
      <c r="W65" s="47">
        <v>77.203204661325557</v>
      </c>
      <c r="X65" s="47">
        <v>5.1255766273705792</v>
      </c>
      <c r="Y65" s="47">
        <v>7.5075075075075075</v>
      </c>
      <c r="Z65" s="47">
        <v>39.968025579536373</v>
      </c>
      <c r="AA65" s="47">
        <v>166.03773584905656</v>
      </c>
      <c r="AB65" s="47">
        <v>99.403578528827055</v>
      </c>
      <c r="AC65" s="47">
        <v>56.809905316824477</v>
      </c>
    </row>
    <row r="66" spans="1:29" ht="12.75">
      <c r="A66" s="51">
        <v>4</v>
      </c>
      <c r="B66" s="51">
        <v>2</v>
      </c>
      <c r="C66" s="51">
        <v>3</v>
      </c>
      <c r="D66" s="38">
        <v>370020</v>
      </c>
      <c r="E66" s="22" t="s">
        <v>74</v>
      </c>
      <c r="F66" s="269">
        <v>262.5</v>
      </c>
      <c r="G66" s="47">
        <v>518.60890787065284</v>
      </c>
      <c r="H66" s="47">
        <v>598.76543209876547</v>
      </c>
      <c r="I66" s="47">
        <v>531.2868949232585</v>
      </c>
      <c r="J66" s="47">
        <v>133.630289532294</v>
      </c>
      <c r="K66" s="47">
        <v>405.74712643678157</v>
      </c>
      <c r="L66" s="47">
        <v>187.5</v>
      </c>
      <c r="M66" s="47">
        <v>378.27943868212327</v>
      </c>
      <c r="N66" s="47">
        <v>333.33333333333331</v>
      </c>
      <c r="O66" s="47">
        <v>265.64344746162925</v>
      </c>
      <c r="P66" s="47">
        <v>126.20638455827766</v>
      </c>
      <c r="Q66" s="47">
        <v>256.32183908045977</v>
      </c>
      <c r="R66" s="47">
        <v>70.833333333333329</v>
      </c>
      <c r="S66" s="47">
        <v>85.417937766931061</v>
      </c>
      <c r="T66" s="47">
        <v>166.66666666666666</v>
      </c>
      <c r="U66" s="47">
        <v>118.06375442739079</v>
      </c>
      <c r="V66" s="47">
        <v>0</v>
      </c>
      <c r="W66" s="47">
        <v>89.655172413793096</v>
      </c>
      <c r="X66" s="47">
        <v>4.1666666666666661</v>
      </c>
      <c r="Y66" s="47">
        <v>54.911531421598553</v>
      </c>
      <c r="Z66" s="47">
        <v>98.76543209876543</v>
      </c>
      <c r="AA66" s="47">
        <v>147.57969303423849</v>
      </c>
      <c r="AB66" s="47">
        <v>7.4239049740163319</v>
      </c>
      <c r="AC66" s="47">
        <v>59.770114942528735</v>
      </c>
    </row>
    <row r="67" spans="1:29" ht="12.75">
      <c r="A67" s="51">
        <v>4</v>
      </c>
      <c r="B67" s="51">
        <v>2</v>
      </c>
      <c r="C67" s="51">
        <v>3</v>
      </c>
      <c r="D67" s="38">
        <v>978020</v>
      </c>
      <c r="E67" s="22" t="s">
        <v>161</v>
      </c>
      <c r="F67" s="269">
        <v>366.65211697948496</v>
      </c>
      <c r="G67" s="47">
        <v>429.57746478873247</v>
      </c>
      <c r="H67" s="47">
        <v>572.41379310344826</v>
      </c>
      <c r="I67" s="47">
        <v>534.3007915567282</v>
      </c>
      <c r="J67" s="47">
        <v>207.79220779220788</v>
      </c>
      <c r="K67" s="47">
        <v>425.17875383043918</v>
      </c>
      <c r="L67" s="47">
        <v>270.62418158009604</v>
      </c>
      <c r="M67" s="47">
        <v>267.6056338028169</v>
      </c>
      <c r="N67" s="47">
        <v>289.65517241379314</v>
      </c>
      <c r="O67" s="47">
        <v>270.44854881266491</v>
      </c>
      <c r="P67" s="47">
        <v>86.580086580086586</v>
      </c>
      <c r="Q67" s="47">
        <v>246.42492339121551</v>
      </c>
      <c r="R67" s="47">
        <v>82.933216935835873</v>
      </c>
      <c r="S67" s="47">
        <v>84.507042253521121</v>
      </c>
      <c r="T67" s="47">
        <v>110.34482758620689</v>
      </c>
      <c r="U67" s="47">
        <v>131.92612137203167</v>
      </c>
      <c r="V67" s="47">
        <v>25.974025974025974</v>
      </c>
      <c r="W67" s="47">
        <v>89.37691521961186</v>
      </c>
      <c r="X67" s="47">
        <v>13.094718463553033</v>
      </c>
      <c r="Y67" s="47">
        <v>77.464788732394396</v>
      </c>
      <c r="Z67" s="47">
        <v>172.41379310344831</v>
      </c>
      <c r="AA67" s="47">
        <v>131.92612137203167</v>
      </c>
      <c r="AB67" s="47">
        <v>95.238095238095298</v>
      </c>
      <c r="AC67" s="47">
        <v>89.376915219611888</v>
      </c>
    </row>
    <row r="68" spans="1:29" ht="12.75">
      <c r="A68" s="51">
        <v>4</v>
      </c>
      <c r="B68" s="51">
        <v>2</v>
      </c>
      <c r="C68" s="51">
        <v>3</v>
      </c>
      <c r="D68" s="38">
        <v>170020</v>
      </c>
      <c r="E68" s="22" t="s">
        <v>49</v>
      </c>
      <c r="F68" s="269">
        <v>249.77698483496877</v>
      </c>
      <c r="G68" s="47">
        <v>420.62415196743558</v>
      </c>
      <c r="H68" s="47">
        <v>639.36781609195396</v>
      </c>
      <c r="I68" s="47">
        <v>624.08223201174746</v>
      </c>
      <c r="J68" s="47">
        <v>116.80143755615454</v>
      </c>
      <c r="K68" s="47">
        <v>402.21548199920875</v>
      </c>
      <c r="L68" s="47">
        <v>191.793041926851</v>
      </c>
      <c r="M68" s="47">
        <v>298.50746268656718</v>
      </c>
      <c r="N68" s="47">
        <v>344.82758620689657</v>
      </c>
      <c r="O68" s="47">
        <v>286.34361233480178</v>
      </c>
      <c r="P68" s="47">
        <v>53.908355795148253</v>
      </c>
      <c r="Q68" s="47">
        <v>237.37307134379535</v>
      </c>
      <c r="R68" s="47">
        <v>53.523639607493308</v>
      </c>
      <c r="S68" s="47">
        <v>101.763907734057</v>
      </c>
      <c r="T68" s="47">
        <v>201.14942528735631</v>
      </c>
      <c r="U68" s="47">
        <v>168.86930983847282</v>
      </c>
      <c r="V68" s="47">
        <v>17.969451931716083</v>
      </c>
      <c r="W68" s="47">
        <v>105.49914281946459</v>
      </c>
      <c r="X68" s="47">
        <v>4.4603033006244432</v>
      </c>
      <c r="Y68" s="47">
        <v>20.3527815468114</v>
      </c>
      <c r="Z68" s="47">
        <v>93.390804597701162</v>
      </c>
      <c r="AA68" s="47">
        <v>168.86930983847282</v>
      </c>
      <c r="AB68" s="47">
        <v>44.923629829290221</v>
      </c>
      <c r="AC68" s="47">
        <v>59.343267835948836</v>
      </c>
    </row>
    <row r="69" spans="1:29" ht="12.75">
      <c r="A69" s="51">
        <v>4</v>
      </c>
      <c r="B69" s="51">
        <v>2</v>
      </c>
      <c r="C69" s="51">
        <v>3</v>
      </c>
      <c r="D69" s="38">
        <v>154036</v>
      </c>
      <c r="E69" s="22" t="s">
        <v>29</v>
      </c>
      <c r="F69" s="269">
        <v>253.38424158278374</v>
      </c>
      <c r="G69" s="47">
        <v>239.39064200217626</v>
      </c>
      <c r="H69" s="47">
        <v>372.36913113869406</v>
      </c>
      <c r="I69" s="47">
        <v>365.78805809575039</v>
      </c>
      <c r="J69" s="47">
        <v>75.625363583478759</v>
      </c>
      <c r="K69" s="47">
        <v>263.05418719211821</v>
      </c>
      <c r="L69" s="47">
        <v>128.42762929538355</v>
      </c>
      <c r="M69" s="47">
        <v>136.01741022850925</v>
      </c>
      <c r="N69" s="47">
        <v>226.6594711279007</v>
      </c>
      <c r="O69" s="47">
        <v>139.86013986013987</v>
      </c>
      <c r="P69" s="47">
        <v>11.634671320535194</v>
      </c>
      <c r="Q69" s="47">
        <v>130.04926108374383</v>
      </c>
      <c r="R69" s="47">
        <v>104.13051023950017</v>
      </c>
      <c r="S69" s="47">
        <v>54.406964091403701</v>
      </c>
      <c r="T69" s="47">
        <v>64.759848893685913</v>
      </c>
      <c r="U69" s="47">
        <v>69.930069930069934</v>
      </c>
      <c r="V69" s="47">
        <v>23.269342641070388</v>
      </c>
      <c r="W69" s="47">
        <v>67.980295566502463</v>
      </c>
      <c r="X69" s="47">
        <v>20.826102047900029</v>
      </c>
      <c r="Y69" s="47">
        <v>48.966267682263336</v>
      </c>
      <c r="Z69" s="47">
        <v>80.949811117107402</v>
      </c>
      <c r="AA69" s="47">
        <v>155.99784830554057</v>
      </c>
      <c r="AB69" s="47">
        <v>40.721349621873173</v>
      </c>
      <c r="AC69" s="47">
        <v>65.024630541871915</v>
      </c>
    </row>
    <row r="70" spans="1:29" ht="12.75">
      <c r="A70" s="51">
        <v>4</v>
      </c>
      <c r="B70" s="51">
        <v>1</v>
      </c>
      <c r="C70" s="51">
        <v>3</v>
      </c>
      <c r="D70" s="38">
        <v>158026</v>
      </c>
      <c r="E70" s="22" t="s">
        <v>36</v>
      </c>
      <c r="F70" s="269">
        <v>242.22585924713584</v>
      </c>
      <c r="G70" s="47">
        <v>524.23900789177003</v>
      </c>
      <c r="H70" s="47">
        <v>560.19070321811682</v>
      </c>
      <c r="I70" s="47">
        <v>511.43200962695551</v>
      </c>
      <c r="J70" s="47">
        <v>385.58256496227995</v>
      </c>
      <c r="K70" s="47">
        <v>418.71395001068151</v>
      </c>
      <c r="L70" s="47">
        <v>186.57937806873977</v>
      </c>
      <c r="M70" s="47">
        <v>411.4994363021421</v>
      </c>
      <c r="N70" s="47">
        <v>375.44696066746127</v>
      </c>
      <c r="O70" s="47">
        <v>324.90974729241873</v>
      </c>
      <c r="P70" s="47">
        <v>209.55574182732607</v>
      </c>
      <c r="Q70" s="47">
        <v>290.53621021149326</v>
      </c>
      <c r="R70" s="47">
        <v>36.006546644844519</v>
      </c>
      <c r="S70" s="47">
        <v>50.732807215332578</v>
      </c>
      <c r="T70" s="47">
        <v>83.432657926102507</v>
      </c>
      <c r="U70" s="47">
        <v>108.30324909747291</v>
      </c>
      <c r="V70" s="47">
        <v>92.204526404023468</v>
      </c>
      <c r="W70" s="47">
        <v>67.293313394573815</v>
      </c>
      <c r="X70" s="47">
        <v>19.639934533551553</v>
      </c>
      <c r="Y70" s="47">
        <v>62.0067643742954</v>
      </c>
      <c r="Z70" s="47">
        <v>101.31108462455302</v>
      </c>
      <c r="AA70" s="47">
        <v>78.219013237063791</v>
      </c>
      <c r="AB70" s="47">
        <v>83.822296730930447</v>
      </c>
      <c r="AC70" s="47">
        <v>60.884426404614402</v>
      </c>
    </row>
    <row r="71" spans="1:29" ht="12.75">
      <c r="A71" s="51">
        <v>4</v>
      </c>
      <c r="B71" s="51">
        <v>1</v>
      </c>
      <c r="C71" s="51">
        <v>3</v>
      </c>
      <c r="D71" s="38">
        <v>562028</v>
      </c>
      <c r="E71" s="22" t="s">
        <v>111</v>
      </c>
      <c r="F71" s="269">
        <v>265.28258362168401</v>
      </c>
      <c r="G71" s="47">
        <v>524.75247524752479</v>
      </c>
      <c r="H71" s="47">
        <v>524.41229656419534</v>
      </c>
      <c r="I71" s="47">
        <v>445.41484716157203</v>
      </c>
      <c r="J71" s="47">
        <v>123.71134020618557</v>
      </c>
      <c r="K71" s="47">
        <v>368.81810561609387</v>
      </c>
      <c r="L71" s="47">
        <v>115.34025374855825</v>
      </c>
      <c r="M71" s="47">
        <v>178.21782178217819</v>
      </c>
      <c r="N71" s="47">
        <v>180.83182640144665</v>
      </c>
      <c r="O71" s="47">
        <v>96.069868995633186</v>
      </c>
      <c r="P71" s="47">
        <v>61.855670103092784</v>
      </c>
      <c r="Q71" s="47">
        <v>125.73344509639563</v>
      </c>
      <c r="R71" s="47">
        <v>115.34025374855825</v>
      </c>
      <c r="S71" s="47">
        <v>277.22772277227722</v>
      </c>
      <c r="T71" s="47">
        <v>244.12296564195299</v>
      </c>
      <c r="U71" s="47">
        <v>165.93886462882097</v>
      </c>
      <c r="V71" s="47">
        <v>30.927835051546392</v>
      </c>
      <c r="W71" s="47">
        <v>162.61525565800503</v>
      </c>
      <c r="X71" s="47">
        <v>34.602076124567468</v>
      </c>
      <c r="Y71" s="47">
        <v>69.306930693069319</v>
      </c>
      <c r="Z71" s="47">
        <v>99.457504520795666</v>
      </c>
      <c r="AA71" s="47">
        <v>183.40611353711788</v>
      </c>
      <c r="AB71" s="47">
        <v>30.927835051546399</v>
      </c>
      <c r="AC71" s="47">
        <v>80.469404861693206</v>
      </c>
    </row>
    <row r="72" spans="1:29" ht="12.75">
      <c r="A72" s="51">
        <v>4</v>
      </c>
      <c r="B72" s="51">
        <v>2</v>
      </c>
      <c r="C72" s="51">
        <v>3</v>
      </c>
      <c r="D72" s="38">
        <v>954024</v>
      </c>
      <c r="E72" s="22" t="s">
        <v>142</v>
      </c>
      <c r="F72" s="269">
        <v>457.28038507821901</v>
      </c>
      <c r="G72" s="47">
        <v>740.74074074074065</v>
      </c>
      <c r="H72" s="47">
        <v>777.55905511811022</v>
      </c>
      <c r="I72" s="47">
        <v>845.34101825168102</v>
      </c>
      <c r="J72" s="47">
        <v>497.44897959183675</v>
      </c>
      <c r="K72" s="47">
        <v>648.84135472370758</v>
      </c>
      <c r="L72" s="47">
        <v>391.0950661853189</v>
      </c>
      <c r="M72" s="47">
        <v>560.07226738934048</v>
      </c>
      <c r="N72" s="47">
        <v>590.55118110236219</v>
      </c>
      <c r="O72" s="47">
        <v>585.97502401536985</v>
      </c>
      <c r="P72" s="47">
        <v>331.63265306122452</v>
      </c>
      <c r="Q72" s="47">
        <v>488.41354723707667</v>
      </c>
      <c r="R72" s="47">
        <v>60.168471720818296</v>
      </c>
      <c r="S72" s="47">
        <v>126.46793134598013</v>
      </c>
      <c r="T72" s="47">
        <v>98.425196850393704</v>
      </c>
      <c r="U72" s="47">
        <v>124.87992315081651</v>
      </c>
      <c r="V72" s="47">
        <v>51.020408163265301</v>
      </c>
      <c r="W72" s="47">
        <v>90.909090909090907</v>
      </c>
      <c r="X72" s="47">
        <v>6.0168471720818317</v>
      </c>
      <c r="Y72" s="47">
        <v>54.200542005420047</v>
      </c>
      <c r="Z72" s="47">
        <v>88.582677165354326</v>
      </c>
      <c r="AA72" s="47">
        <v>134.48607108549476</v>
      </c>
      <c r="AB72" s="47">
        <v>114.79591836734699</v>
      </c>
      <c r="AC72" s="47">
        <v>69.518716577540118</v>
      </c>
    </row>
    <row r="73" spans="1:29" ht="12.75">
      <c r="A73" s="51">
        <v>4</v>
      </c>
      <c r="B73" s="51">
        <v>2</v>
      </c>
      <c r="C73" s="51">
        <v>3</v>
      </c>
      <c r="D73" s="38">
        <v>978032</v>
      </c>
      <c r="E73" s="22" t="s">
        <v>164</v>
      </c>
      <c r="F73" s="269">
        <v>169.4915254237288</v>
      </c>
      <c r="G73" s="47">
        <v>308.18278427205104</v>
      </c>
      <c r="H73" s="47">
        <v>328.38983050847463</v>
      </c>
      <c r="I73" s="47">
        <v>435.20309477756285</v>
      </c>
      <c r="J73" s="47">
        <v>202.15633423180591</v>
      </c>
      <c r="K73" s="47">
        <v>281.03946102021172</v>
      </c>
      <c r="L73" s="47">
        <v>78.226857887874843</v>
      </c>
      <c r="M73" s="47">
        <v>116.89691817215727</v>
      </c>
      <c r="N73" s="47">
        <v>116.52542372881356</v>
      </c>
      <c r="O73" s="47">
        <v>145.06769825918761</v>
      </c>
      <c r="P73" s="47">
        <v>121.29380053908356</v>
      </c>
      <c r="Q73" s="47">
        <v>111.64581328200192</v>
      </c>
      <c r="R73" s="47">
        <v>84.745762711864401</v>
      </c>
      <c r="S73" s="47">
        <v>138.15090329436771</v>
      </c>
      <c r="T73" s="47">
        <v>137.71186440677965</v>
      </c>
      <c r="U73" s="47">
        <v>116.0541586073501</v>
      </c>
      <c r="V73" s="47">
        <v>26.954177897574127</v>
      </c>
      <c r="W73" s="47">
        <v>102.02117420596727</v>
      </c>
      <c r="X73" s="47">
        <v>6.5189048239895699</v>
      </c>
      <c r="Y73" s="47">
        <v>53.134962805526037</v>
      </c>
      <c r="Z73" s="47">
        <v>74.152542372881342</v>
      </c>
      <c r="AA73" s="47">
        <v>174.08123791102514</v>
      </c>
      <c r="AB73" s="47">
        <v>53.908355795148253</v>
      </c>
      <c r="AC73" s="47">
        <v>67.372473532242537</v>
      </c>
    </row>
    <row r="74" spans="1:29" ht="12.75">
      <c r="A74" s="51">
        <v>4</v>
      </c>
      <c r="B74" s="51">
        <v>2</v>
      </c>
      <c r="C74" s="51">
        <v>3</v>
      </c>
      <c r="D74" s="38">
        <v>382060</v>
      </c>
      <c r="E74" s="22" t="s">
        <v>93</v>
      </c>
      <c r="F74" s="269">
        <v>174.3955608402695</v>
      </c>
      <c r="G74" s="47">
        <v>252.46305418719211</v>
      </c>
      <c r="H74" s="47">
        <v>410.32428855062869</v>
      </c>
      <c r="I74" s="47">
        <v>337.28919425359152</v>
      </c>
      <c r="J74" s="47">
        <v>139.57307060755338</v>
      </c>
      <c r="K74" s="47">
        <v>257.16645039518698</v>
      </c>
      <c r="L74" s="47">
        <v>142.6872770511296</v>
      </c>
      <c r="M74" s="47">
        <v>172.41379310344828</v>
      </c>
      <c r="N74" s="47">
        <v>251.48908007941759</v>
      </c>
      <c r="O74" s="47">
        <v>181.13678950655839</v>
      </c>
      <c r="P74" s="47">
        <v>57.47126436781609</v>
      </c>
      <c r="Q74" s="47">
        <v>162.79344107585231</v>
      </c>
      <c r="R74" s="47">
        <v>31.708283789139916</v>
      </c>
      <c r="S74" s="47">
        <v>61.576354679802961</v>
      </c>
      <c r="T74" s="47">
        <v>86.035737921906033</v>
      </c>
      <c r="U74" s="47">
        <v>18.738288569643974</v>
      </c>
      <c r="V74" s="47">
        <v>24.630541871921181</v>
      </c>
      <c r="W74" s="47">
        <v>43.647516810192286</v>
      </c>
      <c r="X74" s="47">
        <v>0</v>
      </c>
      <c r="Y74" s="47">
        <v>18.47290640394089</v>
      </c>
      <c r="Z74" s="47">
        <v>72.799470549305084</v>
      </c>
      <c r="AA74" s="47">
        <v>137.41411617738913</v>
      </c>
      <c r="AB74" s="47">
        <v>57.471264367816097</v>
      </c>
      <c r="AC74" s="47">
        <v>50.725492509142384</v>
      </c>
    </row>
    <row r="75" spans="1:29" ht="12.75">
      <c r="A75" s="51">
        <v>4</v>
      </c>
      <c r="B75" s="51">
        <v>2</v>
      </c>
      <c r="C75" s="51">
        <v>3</v>
      </c>
      <c r="D75" s="38">
        <v>962060</v>
      </c>
      <c r="E75" s="22" t="s">
        <v>155</v>
      </c>
      <c r="F75" s="269">
        <v>276.8166089965398</v>
      </c>
      <c r="G75" s="47">
        <v>241.47727272727272</v>
      </c>
      <c r="H75" s="47">
        <v>241.8207681365576</v>
      </c>
      <c r="I75" s="47">
        <v>241.61073825503354</v>
      </c>
      <c r="J75" s="47">
        <v>86.655112651646448</v>
      </c>
      <c r="K75" s="47">
        <v>229.08622908622908</v>
      </c>
      <c r="L75" s="47">
        <v>190.31141868512111</v>
      </c>
      <c r="M75" s="47">
        <v>113.63636363636364</v>
      </c>
      <c r="N75" s="47">
        <v>113.79800853485065</v>
      </c>
      <c r="O75" s="47">
        <v>120.80536912751677</v>
      </c>
      <c r="P75" s="47">
        <v>51.99306759098787</v>
      </c>
      <c r="Q75" s="47">
        <v>128.70012870012869</v>
      </c>
      <c r="R75" s="47">
        <v>60.553633217993081</v>
      </c>
      <c r="S75" s="47">
        <v>71.022727272727266</v>
      </c>
      <c r="T75" s="47">
        <v>71.123755334281654</v>
      </c>
      <c r="U75" s="47">
        <v>80.53691275167786</v>
      </c>
      <c r="V75" s="47">
        <v>0</v>
      </c>
      <c r="W75" s="47">
        <v>59.202059202059203</v>
      </c>
      <c r="X75" s="47">
        <v>25.951557093425603</v>
      </c>
      <c r="Y75" s="47">
        <v>56.818181818181827</v>
      </c>
      <c r="Z75" s="47">
        <v>56.899004267425326</v>
      </c>
      <c r="AA75" s="47">
        <v>40.26845637583893</v>
      </c>
      <c r="AB75" s="47">
        <v>34.662045060658578</v>
      </c>
      <c r="AC75" s="47">
        <v>41.184041184041178</v>
      </c>
    </row>
    <row r="76" spans="1:29" ht="12.75">
      <c r="A76" s="51">
        <v>4</v>
      </c>
      <c r="B76" s="51">
        <v>2</v>
      </c>
      <c r="C76" s="51">
        <v>3</v>
      </c>
      <c r="D76" s="38">
        <v>362040</v>
      </c>
      <c r="E76" s="22" t="s">
        <v>70</v>
      </c>
      <c r="F76" s="269">
        <v>100.76582023377671</v>
      </c>
      <c r="G76" s="47">
        <v>192.18449711723255</v>
      </c>
      <c r="H76" s="47">
        <v>307.34632683658168</v>
      </c>
      <c r="I76" s="47">
        <v>351.25448028673839</v>
      </c>
      <c r="J76" s="47">
        <v>83.333333333333329</v>
      </c>
      <c r="K76" s="47">
        <v>194.45489900890729</v>
      </c>
      <c r="L76" s="47">
        <v>52.398226521563885</v>
      </c>
      <c r="M76" s="47">
        <v>83.279948750800756</v>
      </c>
      <c r="N76" s="47">
        <v>157.42128935532233</v>
      </c>
      <c r="O76" s="47">
        <v>143.36917562724014</v>
      </c>
      <c r="P76" s="47">
        <v>8.3333333333333339</v>
      </c>
      <c r="Q76" s="47">
        <v>85.309246016810945</v>
      </c>
      <c r="R76" s="47">
        <v>40.306328093510679</v>
      </c>
      <c r="S76" s="47">
        <v>64.061499039077518</v>
      </c>
      <c r="T76" s="47">
        <v>89.955022488755617</v>
      </c>
      <c r="U76" s="47">
        <v>107.52688172043011</v>
      </c>
      <c r="V76" s="47">
        <v>41.666666666666664</v>
      </c>
      <c r="W76" s="47">
        <v>65.236482248149542</v>
      </c>
      <c r="X76" s="47">
        <v>8.061265618702139</v>
      </c>
      <c r="Y76" s="47">
        <v>44.843049327354258</v>
      </c>
      <c r="Z76" s="47">
        <v>59.970014992503749</v>
      </c>
      <c r="AA76" s="47">
        <v>100.35842293906812</v>
      </c>
      <c r="AB76" s="47">
        <v>33.333333333333336</v>
      </c>
      <c r="AC76" s="47">
        <v>43.90917074394681</v>
      </c>
    </row>
    <row r="77" spans="1:29" ht="12.75">
      <c r="A77" s="48"/>
      <c r="B77" s="48"/>
      <c r="C77" s="48"/>
      <c r="D77" s="40"/>
      <c r="E77" s="36" t="s">
        <v>211</v>
      </c>
      <c r="F77" s="270">
        <v>259.34419830194201</v>
      </c>
      <c r="G77" s="99">
        <v>424.5156853005235</v>
      </c>
      <c r="H77" s="99">
        <v>518.84560794827314</v>
      </c>
      <c r="I77" s="99">
        <v>473.91553602140266</v>
      </c>
      <c r="J77" s="99">
        <v>180.24513338139869</v>
      </c>
      <c r="K77" s="99">
        <v>365.9681847834658</v>
      </c>
      <c r="L77" s="99">
        <v>181.02859373475164</v>
      </c>
      <c r="M77" s="99">
        <v>277.78839173130564</v>
      </c>
      <c r="N77" s="99">
        <v>311.85932818167481</v>
      </c>
      <c r="O77" s="99">
        <v>240.7796674947449</v>
      </c>
      <c r="P77" s="99">
        <v>98.534006248497946</v>
      </c>
      <c r="Q77" s="99">
        <v>221.87493279232649</v>
      </c>
      <c r="R77" s="99">
        <v>68.312676881038357</v>
      </c>
      <c r="S77" s="99">
        <v>96.671888731802383</v>
      </c>
      <c r="T77" s="99">
        <v>114.72953792777164</v>
      </c>
      <c r="U77" s="99">
        <v>104.72004586279381</v>
      </c>
      <c r="V77" s="99">
        <v>27.397260273972602</v>
      </c>
      <c r="W77" s="99">
        <v>82.799853756102465</v>
      </c>
      <c r="X77" s="99">
        <v>10.002927686152045</v>
      </c>
      <c r="Y77" s="99">
        <v>50.055404837415459</v>
      </c>
      <c r="Z77" s="99">
        <v>92.256741838826699</v>
      </c>
      <c r="AA77" s="99">
        <v>128.41582266386393</v>
      </c>
      <c r="AB77" s="99">
        <v>54.313866858928144</v>
      </c>
      <c r="AC77" s="99">
        <v>61.293398235036882</v>
      </c>
    </row>
    <row r="78" spans="1:29" ht="12.75">
      <c r="A78" s="51">
        <v>5</v>
      </c>
      <c r="B78" s="51">
        <v>3</v>
      </c>
      <c r="C78" s="51">
        <v>3</v>
      </c>
      <c r="D78" s="38">
        <v>770004</v>
      </c>
      <c r="E78" s="22" t="s">
        <v>129</v>
      </c>
      <c r="F78" s="269">
        <v>124.37810945273633</v>
      </c>
      <c r="G78" s="47">
        <v>259.30101465614428</v>
      </c>
      <c r="H78" s="47">
        <v>273.97260273972603</v>
      </c>
      <c r="I78" s="47">
        <v>308.09399477806789</v>
      </c>
      <c r="J78" s="47">
        <v>171.18402282453638</v>
      </c>
      <c r="K78" s="47">
        <v>219.52987470228848</v>
      </c>
      <c r="L78" s="47">
        <v>92.395167022032695</v>
      </c>
      <c r="M78" s="47">
        <v>208.56820744081173</v>
      </c>
      <c r="N78" s="47">
        <v>148.40182648401824</v>
      </c>
      <c r="O78" s="47">
        <v>161.8798955613577</v>
      </c>
      <c r="P78" s="47">
        <v>57.061340941512128</v>
      </c>
      <c r="Q78" s="47">
        <v>132.54633944289117</v>
      </c>
      <c r="R78" s="47">
        <v>31.982942430703623</v>
      </c>
      <c r="S78" s="47">
        <v>33.821871476888383</v>
      </c>
      <c r="T78" s="47">
        <v>45.662100456621005</v>
      </c>
      <c r="U78" s="47">
        <v>88.772845953002616</v>
      </c>
      <c r="V78" s="47">
        <v>28.530670470756064</v>
      </c>
      <c r="W78" s="47">
        <v>45.562804183493839</v>
      </c>
      <c r="X78" s="47">
        <v>0</v>
      </c>
      <c r="Y78" s="47">
        <v>16.910935738444199</v>
      </c>
      <c r="Z78" s="47">
        <v>79.908675799086737</v>
      </c>
      <c r="AA78" s="47">
        <v>57.441253263707566</v>
      </c>
      <c r="AB78" s="47">
        <v>85.592011412268192</v>
      </c>
      <c r="AC78" s="47">
        <v>41.420731075903483</v>
      </c>
    </row>
    <row r="79" spans="1:29" ht="12.75">
      <c r="A79" s="51">
        <v>5</v>
      </c>
      <c r="B79" s="51">
        <v>3</v>
      </c>
      <c r="C79" s="51">
        <v>3</v>
      </c>
      <c r="D79" s="38">
        <v>570008</v>
      </c>
      <c r="E79" s="22" t="s">
        <v>119</v>
      </c>
      <c r="F79" s="269">
        <v>222.32962783953602</v>
      </c>
      <c r="G79" s="47">
        <v>250.37936267071319</v>
      </c>
      <c r="H79" s="47">
        <v>463.72475691847421</v>
      </c>
      <c r="I79" s="47">
        <v>458.77659574468083</v>
      </c>
      <c r="J79" s="47">
        <v>183.40611353711788</v>
      </c>
      <c r="K79" s="47">
        <v>313.30530313305303</v>
      </c>
      <c r="L79" s="47">
        <v>154.66408893185113</v>
      </c>
      <c r="M79" s="47">
        <v>159.33232169954476</v>
      </c>
      <c r="N79" s="47">
        <v>321.61555721765149</v>
      </c>
      <c r="O79" s="47">
        <v>265.95744680851067</v>
      </c>
      <c r="P79" s="47">
        <v>131.00436681222706</v>
      </c>
      <c r="Q79" s="47">
        <v>204.80130204801304</v>
      </c>
      <c r="R79" s="47">
        <v>53.165780570323832</v>
      </c>
      <c r="S79" s="47">
        <v>60.698027314112295</v>
      </c>
      <c r="T79" s="47">
        <v>74.794315632011958</v>
      </c>
      <c r="U79" s="47">
        <v>39.89361702127659</v>
      </c>
      <c r="V79" s="47">
        <v>8.7336244541484724</v>
      </c>
      <c r="W79" s="47">
        <v>48.826800488268006</v>
      </c>
      <c r="X79" s="47">
        <v>14.499758337361051</v>
      </c>
      <c r="Y79" s="47">
        <v>30.349013657056158</v>
      </c>
      <c r="Z79" s="47">
        <v>67.31488406881077</v>
      </c>
      <c r="AA79" s="47">
        <v>152.92553191489364</v>
      </c>
      <c r="AB79" s="47">
        <v>43.668122270742366</v>
      </c>
      <c r="AC79" s="47">
        <v>59.677200596772018</v>
      </c>
    </row>
    <row r="80" spans="1:29" s="4" customFormat="1" ht="12.75">
      <c r="A80" s="51">
        <v>5</v>
      </c>
      <c r="B80" s="51">
        <v>3</v>
      </c>
      <c r="C80" s="51">
        <v>3</v>
      </c>
      <c r="D80" s="38">
        <v>362004</v>
      </c>
      <c r="E80" s="22" t="s">
        <v>238</v>
      </c>
      <c r="F80" s="269">
        <v>216.21621621621622</v>
      </c>
      <c r="G80" s="47">
        <v>395.92760180995475</v>
      </c>
      <c r="H80" s="47">
        <v>372.14885954381748</v>
      </c>
      <c r="I80" s="47">
        <v>349.39759036144579</v>
      </c>
      <c r="J80" s="47">
        <v>198.47328244274809</v>
      </c>
      <c r="K80" s="47">
        <v>299.017513882956</v>
      </c>
      <c r="L80" s="47">
        <v>162.16216216216216</v>
      </c>
      <c r="M80" s="47">
        <v>192.30769230769232</v>
      </c>
      <c r="N80" s="47">
        <v>180.0720288115246</v>
      </c>
      <c r="O80" s="47">
        <v>120.48192771084338</v>
      </c>
      <c r="P80" s="47">
        <v>106.87022900763358</v>
      </c>
      <c r="Q80" s="47">
        <v>155.91627509611277</v>
      </c>
      <c r="R80" s="47">
        <v>40.54054054054054</v>
      </c>
      <c r="S80" s="47">
        <v>158.37104072398191</v>
      </c>
      <c r="T80" s="47">
        <v>144.0576230492197</v>
      </c>
      <c r="U80" s="47">
        <v>132.5301204819277</v>
      </c>
      <c r="V80" s="47">
        <v>45.801526717557252</v>
      </c>
      <c r="W80" s="47">
        <v>98.248611704399821</v>
      </c>
      <c r="X80" s="47">
        <v>13.513513513513514</v>
      </c>
      <c r="Y80" s="47">
        <v>45.248868778280546</v>
      </c>
      <c r="Z80" s="47">
        <v>48.019207683073226</v>
      </c>
      <c r="AA80" s="47">
        <v>96.385542168674675</v>
      </c>
      <c r="AB80" s="47">
        <v>45.801526717557259</v>
      </c>
      <c r="AC80" s="47">
        <v>44.852627082443405</v>
      </c>
    </row>
    <row r="81" spans="1:29" ht="12.75">
      <c r="A81" s="51">
        <v>5</v>
      </c>
      <c r="B81" s="51">
        <v>3</v>
      </c>
      <c r="C81" s="51">
        <v>3</v>
      </c>
      <c r="D81" s="38">
        <v>362012</v>
      </c>
      <c r="E81" s="22" t="s">
        <v>64</v>
      </c>
      <c r="F81" s="269">
        <v>128.92828364222402</v>
      </c>
      <c r="G81" s="47">
        <v>170.8898055391868</v>
      </c>
      <c r="H81" s="47">
        <v>226.19047619047618</v>
      </c>
      <c r="I81" s="47">
        <v>272.37354085603113</v>
      </c>
      <c r="J81" s="47">
        <v>86.4100549882168</v>
      </c>
      <c r="K81" s="47">
        <v>175.23633848282222</v>
      </c>
      <c r="L81" s="47">
        <v>96.696212731668012</v>
      </c>
      <c r="M81" s="47">
        <v>106.0695344725987</v>
      </c>
      <c r="N81" s="47">
        <v>71.428571428571431</v>
      </c>
      <c r="O81" s="47">
        <v>136.18677042801556</v>
      </c>
      <c r="P81" s="47">
        <v>70.699135899450113</v>
      </c>
      <c r="Q81" s="47">
        <v>96.841134424717552</v>
      </c>
      <c r="R81" s="47">
        <v>28.203062046736502</v>
      </c>
      <c r="S81" s="47">
        <v>35.356511490866232</v>
      </c>
      <c r="T81" s="47">
        <v>71.428571428571431</v>
      </c>
      <c r="U81" s="47">
        <v>58.365758754863812</v>
      </c>
      <c r="V81" s="47">
        <v>0</v>
      </c>
      <c r="W81" s="47">
        <v>39.197602029052341</v>
      </c>
      <c r="X81" s="47">
        <v>4.0290088638195014</v>
      </c>
      <c r="Y81" s="47">
        <v>29.46375957572187</v>
      </c>
      <c r="Z81" s="47">
        <v>83.333333333333329</v>
      </c>
      <c r="AA81" s="47">
        <v>77.821011673151745</v>
      </c>
      <c r="AB81" s="47">
        <v>15.710919088766701</v>
      </c>
      <c r="AC81" s="47">
        <v>39.197602029052341</v>
      </c>
    </row>
    <row r="82" spans="1:29" ht="12.75">
      <c r="A82" s="51">
        <v>5</v>
      </c>
      <c r="B82" s="51">
        <v>3</v>
      </c>
      <c r="C82" s="51">
        <v>3</v>
      </c>
      <c r="D82" s="38">
        <v>362016</v>
      </c>
      <c r="E82" s="22" t="s">
        <v>239</v>
      </c>
      <c r="F82" s="269">
        <v>292.18407596785977</v>
      </c>
      <c r="G82" s="47">
        <v>484.26150121065376</v>
      </c>
      <c r="H82" s="47">
        <v>616.1745827984596</v>
      </c>
      <c r="I82" s="47">
        <v>636.25450180072028</v>
      </c>
      <c r="J82" s="47">
        <v>137.40458015267174</v>
      </c>
      <c r="K82" s="47">
        <v>425.81801882563872</v>
      </c>
      <c r="L82" s="47">
        <v>204.52885317750184</v>
      </c>
      <c r="M82" s="47">
        <v>338.9830508474576</v>
      </c>
      <c r="N82" s="47">
        <v>449.29396662387677</v>
      </c>
      <c r="O82" s="47">
        <v>276.11044417767107</v>
      </c>
      <c r="P82" s="47">
        <v>61.068702290076338</v>
      </c>
      <c r="Q82" s="47">
        <v>264.45540116539667</v>
      </c>
      <c r="R82" s="47">
        <v>87.655222790357925</v>
      </c>
      <c r="S82" s="47">
        <v>108.95883777239709</v>
      </c>
      <c r="T82" s="47">
        <v>115.53273427471117</v>
      </c>
      <c r="U82" s="47">
        <v>168.0672268907563</v>
      </c>
      <c r="V82" s="47">
        <v>30.534351145038169</v>
      </c>
      <c r="W82" s="47">
        <v>103.09278350515464</v>
      </c>
      <c r="X82" s="47">
        <v>0</v>
      </c>
      <c r="Y82" s="47">
        <v>36.319612590799039</v>
      </c>
      <c r="Z82" s="47">
        <v>51.347881899871624</v>
      </c>
      <c r="AA82" s="47">
        <v>192.0768307322929</v>
      </c>
      <c r="AB82" s="47">
        <v>45.801526717557245</v>
      </c>
      <c r="AC82" s="47">
        <v>58.269834155087402</v>
      </c>
    </row>
    <row r="83" spans="1:29" ht="12.75">
      <c r="A83" s="51">
        <v>5</v>
      </c>
      <c r="B83" s="51">
        <v>3</v>
      </c>
      <c r="C83" s="51">
        <v>3</v>
      </c>
      <c r="D83" s="38">
        <v>154008</v>
      </c>
      <c r="E83" s="22" t="s">
        <v>25</v>
      </c>
      <c r="F83" s="269">
        <v>135.94344752582927</v>
      </c>
      <c r="G83" s="47">
        <v>449.64028776978415</v>
      </c>
      <c r="H83" s="47">
        <v>341.20734908136484</v>
      </c>
      <c r="I83" s="47">
        <v>268.81720430107526</v>
      </c>
      <c r="J83" s="47">
        <v>22.522522522522522</v>
      </c>
      <c r="K83" s="47">
        <v>239.42276156116759</v>
      </c>
      <c r="L83" s="47">
        <v>97.879282218597055</v>
      </c>
      <c r="M83" s="47">
        <v>161.87050359712231</v>
      </c>
      <c r="N83" s="47">
        <v>113.73578302712161</v>
      </c>
      <c r="O83" s="47">
        <v>107.52688172043011</v>
      </c>
      <c r="P83" s="47">
        <v>11.261261261261261</v>
      </c>
      <c r="Q83" s="47">
        <v>101.67267956707117</v>
      </c>
      <c r="R83" s="47">
        <v>38.064165307232194</v>
      </c>
      <c r="S83" s="47">
        <v>242.80575539568346</v>
      </c>
      <c r="T83" s="47">
        <v>139.9825021872266</v>
      </c>
      <c r="U83" s="47">
        <v>98.56630824372759</v>
      </c>
      <c r="V83" s="47">
        <v>0</v>
      </c>
      <c r="W83" s="47">
        <v>100.03279763857002</v>
      </c>
      <c r="X83" s="47">
        <v>0</v>
      </c>
      <c r="Y83" s="47">
        <v>44.964028776978417</v>
      </c>
      <c r="Z83" s="47">
        <v>87.48906386701664</v>
      </c>
      <c r="AA83" s="47">
        <v>62.724014336917584</v>
      </c>
      <c r="AB83" s="47">
        <v>11.261261261261263</v>
      </c>
      <c r="AC83" s="47">
        <v>37.717284355526409</v>
      </c>
    </row>
    <row r="84" spans="1:29" ht="12.75">
      <c r="A84" s="51">
        <v>5</v>
      </c>
      <c r="B84" s="51">
        <v>3</v>
      </c>
      <c r="C84" s="51">
        <v>3</v>
      </c>
      <c r="D84" s="38">
        <v>954008</v>
      </c>
      <c r="E84" s="22" t="s">
        <v>138</v>
      </c>
      <c r="F84" s="269">
        <v>201.39745170571311</v>
      </c>
      <c r="G84" s="47">
        <v>388.283378746594</v>
      </c>
      <c r="H84" s="47">
        <v>367.91758646063278</v>
      </c>
      <c r="I84" s="47">
        <v>218.92655367231637</v>
      </c>
      <c r="J84" s="47">
        <v>136.4877161055505</v>
      </c>
      <c r="K84" s="47">
        <v>259.80707395498393</v>
      </c>
      <c r="L84" s="47">
        <v>135.63501849568433</v>
      </c>
      <c r="M84" s="47">
        <v>197.54768392370573</v>
      </c>
      <c r="N84" s="47">
        <v>161.88373804267846</v>
      </c>
      <c r="O84" s="47">
        <v>91.807909604519779</v>
      </c>
      <c r="P84" s="47">
        <v>54.595086442220207</v>
      </c>
      <c r="Q84" s="47">
        <v>132.47588424437299</v>
      </c>
      <c r="R84" s="47">
        <v>53.431976983148374</v>
      </c>
      <c r="S84" s="47">
        <v>122.6158038147139</v>
      </c>
      <c r="T84" s="47">
        <v>154.52538631346579</v>
      </c>
      <c r="U84" s="47">
        <v>35.310734463276837</v>
      </c>
      <c r="V84" s="47">
        <v>9.0991810737033667</v>
      </c>
      <c r="W84" s="47">
        <v>74.59807073954984</v>
      </c>
      <c r="X84" s="47">
        <v>12.330456226880399</v>
      </c>
      <c r="Y84" s="47">
        <v>68.119891008174392</v>
      </c>
      <c r="Z84" s="47">
        <v>51.508462104488601</v>
      </c>
      <c r="AA84" s="47">
        <v>91.807909604519764</v>
      </c>
      <c r="AB84" s="47">
        <v>72.793448589626948</v>
      </c>
      <c r="AC84" s="47">
        <v>52.733118971061089</v>
      </c>
    </row>
    <row r="85" spans="1:29" ht="12.75">
      <c r="A85" s="51">
        <v>5</v>
      </c>
      <c r="B85" s="51">
        <v>3</v>
      </c>
      <c r="C85" s="51">
        <v>3</v>
      </c>
      <c r="D85" s="38">
        <v>362020</v>
      </c>
      <c r="E85" s="22" t="s">
        <v>65</v>
      </c>
      <c r="F85" s="269">
        <v>119.62616822429906</v>
      </c>
      <c r="G85" s="47">
        <v>297.08520179372198</v>
      </c>
      <c r="H85" s="47">
        <v>429.92741485203794</v>
      </c>
      <c r="I85" s="47">
        <v>325.20325203252037</v>
      </c>
      <c r="J85" s="47">
        <v>145.03263234227703</v>
      </c>
      <c r="K85" s="47">
        <v>255.43592991344732</v>
      </c>
      <c r="L85" s="47">
        <v>89.719626168224295</v>
      </c>
      <c r="M85" s="47">
        <v>179.37219730941703</v>
      </c>
      <c r="N85" s="47">
        <v>245.67280848687884</v>
      </c>
      <c r="O85" s="47">
        <v>200.54200542005421</v>
      </c>
      <c r="P85" s="47">
        <v>94.27121102248006</v>
      </c>
      <c r="Q85" s="47">
        <v>158.32805573147562</v>
      </c>
      <c r="R85" s="47">
        <v>26.168224299065422</v>
      </c>
      <c r="S85" s="47">
        <v>50.448430493273541</v>
      </c>
      <c r="T85" s="47">
        <v>61.418202121719709</v>
      </c>
      <c r="U85" s="47">
        <v>32.520325203252035</v>
      </c>
      <c r="V85" s="47">
        <v>7.2516316171138504</v>
      </c>
      <c r="W85" s="47">
        <v>35.887692632467804</v>
      </c>
      <c r="X85" s="47">
        <v>3.7383177570093458</v>
      </c>
      <c r="Y85" s="47">
        <v>67.264573991031426</v>
      </c>
      <c r="Z85" s="47">
        <v>122.83640424343943</v>
      </c>
      <c r="AA85" s="47">
        <v>92.140921409214101</v>
      </c>
      <c r="AB85" s="47">
        <v>43.509789702683115</v>
      </c>
      <c r="AC85" s="47">
        <v>61.220181549503913</v>
      </c>
    </row>
    <row r="86" spans="1:29" ht="12.75">
      <c r="A86" s="51">
        <v>5</v>
      </c>
      <c r="B86" s="51">
        <v>3</v>
      </c>
      <c r="C86" s="51">
        <v>3</v>
      </c>
      <c r="D86" s="38">
        <v>370012</v>
      </c>
      <c r="E86" s="22" t="s">
        <v>368</v>
      </c>
      <c r="F86" s="269">
        <v>250.91799265605874</v>
      </c>
      <c r="G86" s="47">
        <v>603.84263494967979</v>
      </c>
      <c r="H86" s="47">
        <v>616.69829222011379</v>
      </c>
      <c r="I86" s="47">
        <v>488.24593128390597</v>
      </c>
      <c r="J86" s="47">
        <v>193.42359767891685</v>
      </c>
      <c r="K86" s="47">
        <v>415.47035973653101</v>
      </c>
      <c r="L86" s="47">
        <v>134.63892288861689</v>
      </c>
      <c r="M86" s="47">
        <v>420.86001829826165</v>
      </c>
      <c r="N86" s="47">
        <v>360.53130929791274</v>
      </c>
      <c r="O86" s="47">
        <v>262.20614828209767</v>
      </c>
      <c r="P86" s="47">
        <v>96.711798839458424</v>
      </c>
      <c r="Q86" s="47">
        <v>244.89106569836176</v>
      </c>
      <c r="R86" s="47">
        <v>61.199510403916769</v>
      </c>
      <c r="S86" s="47">
        <v>118.93870082342177</v>
      </c>
      <c r="T86" s="47">
        <v>123.33965844402277</v>
      </c>
      <c r="U86" s="47">
        <v>63.291139240506325</v>
      </c>
      <c r="V86" s="47">
        <v>29.013539651837526</v>
      </c>
      <c r="W86" s="47">
        <v>77.689579462928563</v>
      </c>
      <c r="X86" s="47">
        <v>55.079559363525107</v>
      </c>
      <c r="Y86" s="47">
        <v>64.043915827996344</v>
      </c>
      <c r="Z86" s="47">
        <v>132.82732447817835</v>
      </c>
      <c r="AA86" s="47">
        <v>162.74864376130199</v>
      </c>
      <c r="AB86" s="47">
        <v>67.698259187620877</v>
      </c>
      <c r="AC86" s="47">
        <v>92.889714575240674</v>
      </c>
    </row>
    <row r="87" spans="1:29" ht="12.75">
      <c r="A87" s="51">
        <v>5</v>
      </c>
      <c r="B87" s="51">
        <v>3</v>
      </c>
      <c r="C87" s="51">
        <v>3</v>
      </c>
      <c r="D87" s="38">
        <v>154012</v>
      </c>
      <c r="E87" s="22" t="s">
        <v>26</v>
      </c>
      <c r="F87" s="269">
        <v>224.41160372194855</v>
      </c>
      <c r="G87" s="47">
        <v>588.23529411764707</v>
      </c>
      <c r="H87" s="47">
        <v>663.26530612244903</v>
      </c>
      <c r="I87" s="47">
        <v>777.08006279434846</v>
      </c>
      <c r="J87" s="47">
        <v>175.43859649122805</v>
      </c>
      <c r="K87" s="47">
        <v>475.38721055052906</v>
      </c>
      <c r="L87" s="47">
        <v>186.09742747673783</v>
      </c>
      <c r="M87" s="47">
        <v>392.15686274509801</v>
      </c>
      <c r="N87" s="47">
        <v>408.16326530612241</v>
      </c>
      <c r="O87" s="47">
        <v>384.61538461538464</v>
      </c>
      <c r="P87" s="47">
        <v>61.919504643962853</v>
      </c>
      <c r="Q87" s="47">
        <v>286.76583346112562</v>
      </c>
      <c r="R87" s="47">
        <v>32.840722495894909</v>
      </c>
      <c r="S87" s="47">
        <v>133.33333333333334</v>
      </c>
      <c r="T87" s="47">
        <v>119.04761904761904</v>
      </c>
      <c r="U87" s="47">
        <v>156.98587127158555</v>
      </c>
      <c r="V87" s="47">
        <v>30.959752321981426</v>
      </c>
      <c r="W87" s="47">
        <v>92.010427848489499</v>
      </c>
      <c r="X87" s="47">
        <v>5.4734537493158184</v>
      </c>
      <c r="Y87" s="47">
        <v>62.745098039215677</v>
      </c>
      <c r="Z87" s="47">
        <v>136.05442176870747</v>
      </c>
      <c r="AA87" s="47">
        <v>235.47880690737836</v>
      </c>
      <c r="AB87" s="47">
        <v>82.559339525283789</v>
      </c>
      <c r="AC87" s="47">
        <v>96.610949240913953</v>
      </c>
    </row>
    <row r="88" spans="1:29" ht="12.75">
      <c r="A88" s="51">
        <v>5</v>
      </c>
      <c r="B88" s="51">
        <v>3</v>
      </c>
      <c r="C88" s="51">
        <v>3</v>
      </c>
      <c r="D88" s="38">
        <v>154016</v>
      </c>
      <c r="E88" s="22" t="s">
        <v>27</v>
      </c>
      <c r="F88" s="269">
        <v>210.73758153537383</v>
      </c>
      <c r="G88" s="47">
        <v>381.97097020626433</v>
      </c>
      <c r="H88" s="47">
        <v>264.59143968871592</v>
      </c>
      <c r="I88" s="47">
        <v>307.80243378668575</v>
      </c>
      <c r="J88" s="47">
        <v>85.632730732635579</v>
      </c>
      <c r="K88" s="47">
        <v>253.02061122956647</v>
      </c>
      <c r="L88" s="47">
        <v>110.38635223281486</v>
      </c>
      <c r="M88" s="47">
        <v>175.70664629488158</v>
      </c>
      <c r="N88" s="47">
        <v>147.85992217898831</v>
      </c>
      <c r="O88" s="47">
        <v>107.37294201861131</v>
      </c>
      <c r="P88" s="47">
        <v>19.029495718363464</v>
      </c>
      <c r="Q88" s="47">
        <v>115.13859275053305</v>
      </c>
      <c r="R88" s="47">
        <v>90.316106372303054</v>
      </c>
      <c r="S88" s="47">
        <v>160.42780748663102</v>
      </c>
      <c r="T88" s="47">
        <v>46.692607003891048</v>
      </c>
      <c r="U88" s="47">
        <v>85.898353614889047</v>
      </c>
      <c r="V88" s="47">
        <v>19.029495718363464</v>
      </c>
      <c r="W88" s="47">
        <v>83.866382373845056</v>
      </c>
      <c r="X88" s="47">
        <v>10.035122930255897</v>
      </c>
      <c r="Y88" s="47">
        <v>45.836516424751721</v>
      </c>
      <c r="Z88" s="47">
        <v>70.038910505836583</v>
      </c>
      <c r="AA88" s="47">
        <v>114.5311381531854</v>
      </c>
      <c r="AB88" s="47">
        <v>47.573739295908666</v>
      </c>
      <c r="AC88" s="47">
        <v>54.015636105188342</v>
      </c>
    </row>
    <row r="89" spans="1:29" ht="12.75">
      <c r="A89" s="51">
        <v>5</v>
      </c>
      <c r="B89" s="51">
        <v>3</v>
      </c>
      <c r="C89" s="51">
        <v>3</v>
      </c>
      <c r="D89" s="38">
        <v>566012</v>
      </c>
      <c r="E89" s="22" t="s">
        <v>115</v>
      </c>
      <c r="F89" s="269">
        <v>71.061981839715756</v>
      </c>
      <c r="G89" s="47">
        <v>122.92562999385372</v>
      </c>
      <c r="H89" s="47">
        <v>186.46408839779008</v>
      </c>
      <c r="I89" s="47">
        <v>167.33601070950468</v>
      </c>
      <c r="J89" s="47">
        <v>130.32145960034751</v>
      </c>
      <c r="K89" s="47">
        <v>127.22646310432569</v>
      </c>
      <c r="L89" s="47">
        <v>31.583103039873667</v>
      </c>
      <c r="M89" s="47">
        <v>61.462814996926859</v>
      </c>
      <c r="N89" s="47">
        <v>96.685082872928177</v>
      </c>
      <c r="O89" s="47">
        <v>80.321285140562239</v>
      </c>
      <c r="P89" s="47">
        <v>95.56907037358819</v>
      </c>
      <c r="Q89" s="47">
        <v>66.642433054646801</v>
      </c>
      <c r="R89" s="47">
        <v>35.530990919857878</v>
      </c>
      <c r="S89" s="47">
        <v>36.877688998156117</v>
      </c>
      <c r="T89" s="47">
        <v>48.342541436464089</v>
      </c>
      <c r="U89" s="47">
        <v>33.467202141900934</v>
      </c>
      <c r="V89" s="47">
        <v>0</v>
      </c>
      <c r="W89" s="47">
        <v>32.715376226826606</v>
      </c>
      <c r="X89" s="47">
        <v>3.9478878799842079</v>
      </c>
      <c r="Y89" s="47">
        <v>24.585125998770742</v>
      </c>
      <c r="Z89" s="47">
        <v>41.436464088397798</v>
      </c>
      <c r="AA89" s="47">
        <v>53.547523427041497</v>
      </c>
      <c r="AB89" s="47">
        <v>34.752389226759334</v>
      </c>
      <c r="AC89" s="47">
        <v>27.868653822852295</v>
      </c>
    </row>
    <row r="90" spans="1:29" ht="12.75">
      <c r="A90" s="51">
        <v>5</v>
      </c>
      <c r="B90" s="51">
        <v>3</v>
      </c>
      <c r="C90" s="51">
        <v>3</v>
      </c>
      <c r="D90" s="38">
        <v>554020</v>
      </c>
      <c r="E90" s="22" t="s">
        <v>101</v>
      </c>
      <c r="F90" s="269">
        <v>173.75674056321151</v>
      </c>
      <c r="G90" s="47">
        <v>238.32684824902722</v>
      </c>
      <c r="H90" s="47">
        <v>452.79383429672453</v>
      </c>
      <c r="I90" s="47">
        <v>557.65595463137993</v>
      </c>
      <c r="J90" s="47">
        <v>805.28846153846155</v>
      </c>
      <c r="K90" s="47">
        <v>402.66666666666669</v>
      </c>
      <c r="L90" s="47">
        <v>128.81965248651889</v>
      </c>
      <c r="M90" s="47">
        <v>155.64202334630352</v>
      </c>
      <c r="N90" s="47">
        <v>298.65125240847783</v>
      </c>
      <c r="O90" s="47">
        <v>335.53875236294897</v>
      </c>
      <c r="P90" s="47">
        <v>414.66346153846155</v>
      </c>
      <c r="Q90" s="47">
        <v>246.22222222222223</v>
      </c>
      <c r="R90" s="47">
        <v>35.949670461354103</v>
      </c>
      <c r="S90" s="47">
        <v>68.093385214007782</v>
      </c>
      <c r="T90" s="47">
        <v>115.60693641618496</v>
      </c>
      <c r="U90" s="47">
        <v>160.68052930056712</v>
      </c>
      <c r="V90" s="47">
        <v>210.33653846153848</v>
      </c>
      <c r="W90" s="47">
        <v>105.77777777777779</v>
      </c>
      <c r="X90" s="47">
        <v>8.9874176153385275</v>
      </c>
      <c r="Y90" s="47">
        <v>14.591439688715951</v>
      </c>
      <c r="Z90" s="47">
        <v>38.535645472061667</v>
      </c>
      <c r="AA90" s="47">
        <v>61.436672967863892</v>
      </c>
      <c r="AB90" s="47">
        <v>180.28846153846152</v>
      </c>
      <c r="AC90" s="47">
        <v>50.666666666666664</v>
      </c>
    </row>
    <row r="91" spans="1:29" ht="12.75">
      <c r="A91" s="51">
        <v>5</v>
      </c>
      <c r="B91" s="51">
        <v>3</v>
      </c>
      <c r="C91" s="51">
        <v>3</v>
      </c>
      <c r="D91" s="38">
        <v>374012</v>
      </c>
      <c r="E91" s="22" t="s">
        <v>75</v>
      </c>
      <c r="F91" s="269">
        <v>144.33636648886099</v>
      </c>
      <c r="G91" s="47">
        <v>480.86866597724924</v>
      </c>
      <c r="H91" s="47">
        <v>510.94890510948903</v>
      </c>
      <c r="I91" s="47">
        <v>650.65065065065073</v>
      </c>
      <c r="J91" s="47">
        <v>846.52862362971985</v>
      </c>
      <c r="K91" s="47">
        <v>473.82713737241318</v>
      </c>
      <c r="L91" s="47">
        <v>103.54565422026984</v>
      </c>
      <c r="M91" s="47">
        <v>351.6028955532575</v>
      </c>
      <c r="N91" s="47">
        <v>318.0396246089677</v>
      </c>
      <c r="O91" s="47">
        <v>365.36536536536539</v>
      </c>
      <c r="P91" s="47">
        <v>438.48964677222898</v>
      </c>
      <c r="Q91" s="47">
        <v>287.48010113306492</v>
      </c>
      <c r="R91" s="47">
        <v>40.79071226859115</v>
      </c>
      <c r="S91" s="47">
        <v>77.559462254395029</v>
      </c>
      <c r="T91" s="47">
        <v>119.91657977059437</v>
      </c>
      <c r="U91" s="47">
        <v>130.13013013013014</v>
      </c>
      <c r="V91" s="47">
        <v>219.24482338611449</v>
      </c>
      <c r="W91" s="47">
        <v>105.8151512313887</v>
      </c>
      <c r="X91" s="47">
        <v>0</v>
      </c>
      <c r="Y91" s="47">
        <v>51.706308169596682</v>
      </c>
      <c r="Z91" s="47">
        <v>72.992700729927009</v>
      </c>
      <c r="AA91" s="47">
        <v>155.15515515515514</v>
      </c>
      <c r="AB91" s="47">
        <v>188.79415347137638</v>
      </c>
      <c r="AC91" s="47">
        <v>80.531885007959545</v>
      </c>
    </row>
    <row r="92" spans="1:29" ht="12.75">
      <c r="A92" s="51">
        <v>5</v>
      </c>
      <c r="B92" s="51">
        <v>3</v>
      </c>
      <c r="C92" s="51">
        <v>3</v>
      </c>
      <c r="D92" s="38">
        <v>158008</v>
      </c>
      <c r="E92" s="22" t="s">
        <v>31</v>
      </c>
      <c r="F92" s="269">
        <v>54.811205846528622</v>
      </c>
      <c r="G92" s="47">
        <v>98.389982110912342</v>
      </c>
      <c r="H92" s="47">
        <v>246.12579762989972</v>
      </c>
      <c r="I92" s="47">
        <v>279.47598253275112</v>
      </c>
      <c r="J92" s="47">
        <v>115.47344110854503</v>
      </c>
      <c r="K92" s="47">
        <v>151.67007498295843</v>
      </c>
      <c r="L92" s="47">
        <v>24.360535931790498</v>
      </c>
      <c r="M92" s="47">
        <v>26.833631484794275</v>
      </c>
      <c r="N92" s="47">
        <v>91.157702825888776</v>
      </c>
      <c r="O92" s="47">
        <v>61.135371179039304</v>
      </c>
      <c r="P92" s="47">
        <v>34.64203233256351</v>
      </c>
      <c r="Q92" s="47">
        <v>46.012269938650313</v>
      </c>
      <c r="R92" s="47">
        <v>24.360535931790498</v>
      </c>
      <c r="S92" s="47">
        <v>35.778175313059037</v>
      </c>
      <c r="T92" s="47">
        <v>63.810391978122155</v>
      </c>
      <c r="U92" s="47">
        <v>113.53711790393014</v>
      </c>
      <c r="V92" s="47">
        <v>23.094688221709006</v>
      </c>
      <c r="W92" s="47">
        <v>51.124744376278123</v>
      </c>
      <c r="X92" s="47">
        <v>6.0901339829476244</v>
      </c>
      <c r="Y92" s="47">
        <v>35.778175313059037</v>
      </c>
      <c r="Z92" s="47">
        <v>91.157702825888805</v>
      </c>
      <c r="AA92" s="47">
        <v>104.80349344978166</v>
      </c>
      <c r="AB92" s="47">
        <v>57.73672055427253</v>
      </c>
      <c r="AC92" s="47">
        <v>54.533060668029997</v>
      </c>
    </row>
    <row r="93" spans="1:29" ht="12.75">
      <c r="A93" s="51">
        <v>5</v>
      </c>
      <c r="B93" s="51">
        <v>3</v>
      </c>
      <c r="C93" s="51">
        <v>3</v>
      </c>
      <c r="D93" s="38">
        <v>158012</v>
      </c>
      <c r="E93" s="22" t="s">
        <v>32</v>
      </c>
      <c r="F93" s="269">
        <v>298.21073558648112</v>
      </c>
      <c r="G93" s="47">
        <v>394.85766758494032</v>
      </c>
      <c r="H93" s="47">
        <v>389.8635477582846</v>
      </c>
      <c r="I93" s="47">
        <v>533.596837944664</v>
      </c>
      <c r="J93" s="47">
        <v>186.41810918774968</v>
      </c>
      <c r="K93" s="47">
        <v>363.83887135697046</v>
      </c>
      <c r="L93" s="47">
        <v>218.68787276341951</v>
      </c>
      <c r="M93" s="47">
        <v>339.76124885215791</v>
      </c>
      <c r="N93" s="47">
        <v>282.6510721247563</v>
      </c>
      <c r="O93" s="47">
        <v>316.20553359683794</v>
      </c>
      <c r="P93" s="47">
        <v>133.15579227696404</v>
      </c>
      <c r="Q93" s="47">
        <v>261.74122888435124</v>
      </c>
      <c r="R93" s="47">
        <v>39.761431411530808</v>
      </c>
      <c r="S93" s="47">
        <v>36.73094582185491</v>
      </c>
      <c r="T93" s="47">
        <v>77.972709551656919</v>
      </c>
      <c r="U93" s="47">
        <v>98.814229249011859</v>
      </c>
      <c r="V93" s="47">
        <v>26.631158455392811</v>
      </c>
      <c r="W93" s="47">
        <v>55.68962316688323</v>
      </c>
      <c r="X93" s="47">
        <v>39.761431411530808</v>
      </c>
      <c r="Y93" s="47">
        <v>18.365472910927455</v>
      </c>
      <c r="Z93" s="47">
        <v>29.239766081871348</v>
      </c>
      <c r="AA93" s="47">
        <v>118.57707509881422</v>
      </c>
      <c r="AB93" s="47">
        <v>26.631158455392811</v>
      </c>
      <c r="AC93" s="47">
        <v>46.408019305736033</v>
      </c>
    </row>
    <row r="94" spans="1:29" ht="12.75">
      <c r="A94" s="51">
        <v>5</v>
      </c>
      <c r="B94" s="51">
        <v>3</v>
      </c>
      <c r="C94" s="51">
        <v>3</v>
      </c>
      <c r="D94" s="38">
        <v>334016</v>
      </c>
      <c r="E94" s="22" t="s">
        <v>59</v>
      </c>
      <c r="F94" s="269">
        <v>267.19056974459727</v>
      </c>
      <c r="G94" s="47">
        <v>512.50762660158637</v>
      </c>
      <c r="H94" s="47">
        <v>616.74008810572684</v>
      </c>
      <c r="I94" s="47">
        <v>676.55786350148367</v>
      </c>
      <c r="J94" s="47">
        <v>201.55038759689921</v>
      </c>
      <c r="K94" s="47">
        <v>445.81618655692733</v>
      </c>
      <c r="L94" s="47">
        <v>196.46365422396855</v>
      </c>
      <c r="M94" s="47">
        <v>378.27943868212327</v>
      </c>
      <c r="N94" s="47">
        <v>453.11516677155447</v>
      </c>
      <c r="O94" s="47">
        <v>338.27893175074183</v>
      </c>
      <c r="P94" s="47">
        <v>100.77519379844961</v>
      </c>
      <c r="Q94" s="47">
        <v>290.35208047553726</v>
      </c>
      <c r="R94" s="47">
        <v>66.797642436149317</v>
      </c>
      <c r="S94" s="47">
        <v>85.417937766931061</v>
      </c>
      <c r="T94" s="47">
        <v>100.69225928256766</v>
      </c>
      <c r="U94" s="47">
        <v>243.3234421364985</v>
      </c>
      <c r="V94" s="47">
        <v>46.511627906976742</v>
      </c>
      <c r="W94" s="47">
        <v>107.45313214449017</v>
      </c>
      <c r="X94" s="47">
        <v>3.9292730844793713</v>
      </c>
      <c r="Y94" s="47">
        <v>48.810250152532056</v>
      </c>
      <c r="Z94" s="47">
        <v>62.932662051604794</v>
      </c>
      <c r="AA94" s="47">
        <v>94.955489614243319</v>
      </c>
      <c r="AB94" s="47">
        <v>54.263565891472865</v>
      </c>
      <c r="AC94" s="47">
        <v>48.010973936899866</v>
      </c>
    </row>
    <row r="95" spans="1:29" ht="12.75">
      <c r="A95" s="51">
        <v>5</v>
      </c>
      <c r="B95" s="51">
        <v>3</v>
      </c>
      <c r="C95" s="51">
        <v>3</v>
      </c>
      <c r="D95" s="38">
        <v>166012</v>
      </c>
      <c r="E95" s="22" t="s">
        <v>45</v>
      </c>
      <c r="F95" s="269">
        <v>55.370985603543744</v>
      </c>
      <c r="G95" s="47">
        <v>263.38147833474937</v>
      </c>
      <c r="H95" s="47">
        <v>214.16803953871502</v>
      </c>
      <c r="I95" s="47">
        <v>266.87598116169545</v>
      </c>
      <c r="J95" s="47">
        <v>32.051282051282051</v>
      </c>
      <c r="K95" s="47">
        <v>162.32245980958328</v>
      </c>
      <c r="L95" s="47">
        <v>38.759689922480618</v>
      </c>
      <c r="M95" s="47">
        <v>178.4197111299915</v>
      </c>
      <c r="N95" s="47">
        <v>115.32125205930808</v>
      </c>
      <c r="O95" s="47">
        <v>125.58869701726846</v>
      </c>
      <c r="P95" s="47">
        <v>0</v>
      </c>
      <c r="Q95" s="47">
        <v>90.525987201498353</v>
      </c>
      <c r="R95" s="47">
        <v>16.611295681063122</v>
      </c>
      <c r="S95" s="47">
        <v>84.961767204757862</v>
      </c>
      <c r="T95" s="47">
        <v>41.186161449752881</v>
      </c>
      <c r="U95" s="47">
        <v>70.64364207221351</v>
      </c>
      <c r="V95" s="47">
        <v>21.36752136752137</v>
      </c>
      <c r="W95" s="47">
        <v>45.262993600749176</v>
      </c>
      <c r="X95" s="47">
        <v>0</v>
      </c>
      <c r="Y95" s="47">
        <v>0</v>
      </c>
      <c r="Z95" s="47">
        <v>57.660626029654033</v>
      </c>
      <c r="AA95" s="47">
        <v>70.64364207221351</v>
      </c>
      <c r="AB95" s="47">
        <v>10.683760683760685</v>
      </c>
      <c r="AC95" s="47">
        <v>26.533479007335728</v>
      </c>
    </row>
    <row r="96" spans="1:29" ht="12.75">
      <c r="A96" s="51">
        <v>5</v>
      </c>
      <c r="B96" s="51">
        <v>3</v>
      </c>
      <c r="C96" s="51">
        <v>3</v>
      </c>
      <c r="D96" s="38">
        <v>766040</v>
      </c>
      <c r="E96" s="22" t="s">
        <v>127</v>
      </c>
      <c r="F96" s="269">
        <v>183.89865140988965</v>
      </c>
      <c r="G96" s="47">
        <v>305.25030525030525</v>
      </c>
      <c r="H96" s="47">
        <v>425.531914893617</v>
      </c>
      <c r="I96" s="47">
        <v>301.86255619781633</v>
      </c>
      <c r="J96" s="47">
        <v>121.21212121212122</v>
      </c>
      <c r="K96" s="47">
        <v>265.93195975083853</v>
      </c>
      <c r="L96" s="47">
        <v>118.51246424192888</v>
      </c>
      <c r="M96" s="47">
        <v>225.88522588522588</v>
      </c>
      <c r="N96" s="47">
        <v>193.42359767891685</v>
      </c>
      <c r="O96" s="47">
        <v>147.71997430956969</v>
      </c>
      <c r="P96" s="47">
        <v>77.922077922077918</v>
      </c>
      <c r="Q96" s="47">
        <v>153.33013895543843</v>
      </c>
      <c r="R96" s="47">
        <v>57.212913771965674</v>
      </c>
      <c r="S96" s="47">
        <v>48.840048840048837</v>
      </c>
      <c r="T96" s="47">
        <v>103.1592520954223</v>
      </c>
      <c r="U96" s="47">
        <v>64.226075786769428</v>
      </c>
      <c r="V96" s="47">
        <v>8.6580086580086579</v>
      </c>
      <c r="W96" s="47">
        <v>58.696693818878771</v>
      </c>
      <c r="X96" s="47">
        <v>8.1732733959950998</v>
      </c>
      <c r="Y96" s="47">
        <v>30.52503052503053</v>
      </c>
      <c r="Z96" s="47">
        <v>128.94906511927783</v>
      </c>
      <c r="AA96" s="47">
        <v>89.916506101477196</v>
      </c>
      <c r="AB96" s="47">
        <v>34.632034632034632</v>
      </c>
      <c r="AC96" s="47">
        <v>53.905126976521316</v>
      </c>
    </row>
    <row r="97" spans="1:29" ht="12.75">
      <c r="A97" s="51">
        <v>5</v>
      </c>
      <c r="B97" s="51">
        <v>3</v>
      </c>
      <c r="C97" s="51">
        <v>3</v>
      </c>
      <c r="D97" s="38">
        <v>766044</v>
      </c>
      <c r="E97" s="22" t="s">
        <v>128</v>
      </c>
      <c r="F97" s="269">
        <v>185.1015801354402</v>
      </c>
      <c r="G97" s="47">
        <v>281.12449799196787</v>
      </c>
      <c r="H97" s="47">
        <v>345.9972862957938</v>
      </c>
      <c r="I97" s="47">
        <v>373.47070186735345</v>
      </c>
      <c r="J97" s="47">
        <v>89.649551752241237</v>
      </c>
      <c r="K97" s="47">
        <v>254.92904684164259</v>
      </c>
      <c r="L97" s="47">
        <v>126.41083521444696</v>
      </c>
      <c r="M97" s="47">
        <v>167.33601070950468</v>
      </c>
      <c r="N97" s="47">
        <v>183.17503392130257</v>
      </c>
      <c r="O97" s="47">
        <v>167.41790083708949</v>
      </c>
      <c r="P97" s="47">
        <v>48.899755501222494</v>
      </c>
      <c r="Q97" s="47">
        <v>140.65050860228558</v>
      </c>
      <c r="R97" s="47">
        <v>54.176072234762977</v>
      </c>
      <c r="S97" s="47">
        <v>60.24096385542169</v>
      </c>
      <c r="T97" s="47">
        <v>94.979647218453195</v>
      </c>
      <c r="U97" s="47">
        <v>122.34385061171926</v>
      </c>
      <c r="V97" s="47">
        <v>0</v>
      </c>
      <c r="W97" s="47">
        <v>67.813638076101967</v>
      </c>
      <c r="X97" s="47">
        <v>4.5146726862302504</v>
      </c>
      <c r="Y97" s="47">
        <v>53.547523427041497</v>
      </c>
      <c r="Z97" s="47">
        <v>67.84260515603799</v>
      </c>
      <c r="AA97" s="47">
        <v>83.708950418544717</v>
      </c>
      <c r="AB97" s="47">
        <v>40.749796251018751</v>
      </c>
      <c r="AC97" s="47">
        <v>46.464900163255045</v>
      </c>
    </row>
    <row r="98" spans="1:29" ht="12.75">
      <c r="A98" s="51">
        <v>5</v>
      </c>
      <c r="B98" s="51">
        <v>3</v>
      </c>
      <c r="C98" s="51">
        <v>3</v>
      </c>
      <c r="D98" s="38">
        <v>758024</v>
      </c>
      <c r="E98" s="22" t="s">
        <v>124</v>
      </c>
      <c r="F98" s="269">
        <v>119.10013233348037</v>
      </c>
      <c r="G98" s="47">
        <v>265.12576478585999</v>
      </c>
      <c r="H98" s="47">
        <v>243.5723951285521</v>
      </c>
      <c r="I98" s="47">
        <v>188.3116883116883</v>
      </c>
      <c r="J98" s="47">
        <v>176.32241813602016</v>
      </c>
      <c r="K98" s="47">
        <v>191.26714483452875</v>
      </c>
      <c r="L98" s="47">
        <v>74.98897220996912</v>
      </c>
      <c r="M98" s="47">
        <v>156.35622025832768</v>
      </c>
      <c r="N98" s="47">
        <v>148.84979702300407</v>
      </c>
      <c r="O98" s="47">
        <v>64.935064935064943</v>
      </c>
      <c r="P98" s="47">
        <v>41.981528127623847</v>
      </c>
      <c r="Q98" s="47">
        <v>96.891908896438906</v>
      </c>
      <c r="R98" s="47">
        <v>44.111160123511247</v>
      </c>
      <c r="S98" s="47">
        <v>81.577158395649221</v>
      </c>
      <c r="T98" s="47">
        <v>60.893098782138026</v>
      </c>
      <c r="U98" s="47">
        <v>51.948051948051948</v>
      </c>
      <c r="V98" s="47">
        <v>50.377833753148614</v>
      </c>
      <c r="W98" s="47">
        <v>56.625141562853905</v>
      </c>
      <c r="X98" s="47">
        <v>0</v>
      </c>
      <c r="Y98" s="47">
        <v>27.192386131883072</v>
      </c>
      <c r="Z98" s="47">
        <v>33.829499323410019</v>
      </c>
      <c r="AA98" s="47">
        <v>71.428571428571431</v>
      </c>
      <c r="AB98" s="47">
        <v>83.963056255247707</v>
      </c>
      <c r="AC98" s="47">
        <v>37.750094375235939</v>
      </c>
    </row>
    <row r="99" spans="1:29" ht="12.75">
      <c r="A99" s="51">
        <v>5</v>
      </c>
      <c r="B99" s="51">
        <v>3</v>
      </c>
      <c r="C99" s="51">
        <v>3</v>
      </c>
      <c r="D99" s="38">
        <v>382032</v>
      </c>
      <c r="E99" s="22" t="s">
        <v>89</v>
      </c>
      <c r="F99" s="269">
        <v>190.41365725541695</v>
      </c>
      <c r="G99" s="47">
        <v>370.00973709834466</v>
      </c>
      <c r="H99" s="47">
        <v>488.04780876494021</v>
      </c>
      <c r="I99" s="47">
        <v>510.09564293304993</v>
      </c>
      <c r="J99" s="47">
        <v>262.75115919629059</v>
      </c>
      <c r="K99" s="47">
        <v>352.00311162971605</v>
      </c>
      <c r="L99" s="47">
        <v>157.58371634931055</v>
      </c>
      <c r="M99" s="47">
        <v>301.85004868549174</v>
      </c>
      <c r="N99" s="47">
        <v>398.40637450199205</v>
      </c>
      <c r="O99" s="47">
        <v>329.43676939426138</v>
      </c>
      <c r="P99" s="47">
        <v>154.5595054095827</v>
      </c>
      <c r="Q99" s="47">
        <v>264.48852586542205</v>
      </c>
      <c r="R99" s="47">
        <v>26.263952724885094</v>
      </c>
      <c r="S99" s="47">
        <v>58.422590068159685</v>
      </c>
      <c r="T99" s="47">
        <v>29.880478087649401</v>
      </c>
      <c r="U99" s="47">
        <v>53.134962805526037</v>
      </c>
      <c r="V99" s="47">
        <v>15.455950540958268</v>
      </c>
      <c r="W99" s="47">
        <v>36.950602878257492</v>
      </c>
      <c r="X99" s="47">
        <v>6.5659881812212735</v>
      </c>
      <c r="Y99" s="47">
        <v>9.7370983446932833</v>
      </c>
      <c r="Z99" s="47">
        <v>59.760956175298801</v>
      </c>
      <c r="AA99" s="47">
        <v>127.52391073326248</v>
      </c>
      <c r="AB99" s="47">
        <v>92.735703245749605</v>
      </c>
      <c r="AC99" s="47">
        <v>50.563982886036555</v>
      </c>
    </row>
    <row r="100" spans="1:29" ht="12.75">
      <c r="A100" s="51">
        <v>5</v>
      </c>
      <c r="B100" s="51">
        <v>3</v>
      </c>
      <c r="C100" s="51">
        <v>3</v>
      </c>
      <c r="D100" s="38">
        <v>158024</v>
      </c>
      <c r="E100" s="22" t="s">
        <v>35</v>
      </c>
      <c r="F100" s="269">
        <v>249.35511607910576</v>
      </c>
      <c r="G100" s="47">
        <v>394.64882943143812</v>
      </c>
      <c r="H100" s="47">
        <v>438.1084840055633</v>
      </c>
      <c r="I100" s="47">
        <v>512.66213712168008</v>
      </c>
      <c r="J100" s="47">
        <v>194.51812555260832</v>
      </c>
      <c r="K100" s="47">
        <v>355.84966912223751</v>
      </c>
      <c r="L100" s="47">
        <v>197.76440240756665</v>
      </c>
      <c r="M100" s="47">
        <v>227.4247491638796</v>
      </c>
      <c r="N100" s="47">
        <v>278.16411682892908</v>
      </c>
      <c r="O100" s="47">
        <v>339.71587399629402</v>
      </c>
      <c r="P100" s="47">
        <v>167.99292661361625</v>
      </c>
      <c r="Q100" s="47">
        <v>242.22749406917217</v>
      </c>
      <c r="R100" s="47">
        <v>47.29148753224419</v>
      </c>
      <c r="S100" s="47">
        <v>127.09030100334449</v>
      </c>
      <c r="T100" s="47">
        <v>55.632823365785811</v>
      </c>
      <c r="U100" s="47">
        <v>61.766522544780727</v>
      </c>
      <c r="V100" s="47">
        <v>0</v>
      </c>
      <c r="W100" s="47">
        <v>59.932575852166316</v>
      </c>
      <c r="X100" s="47">
        <v>4.2992261392949294</v>
      </c>
      <c r="Y100" s="47">
        <v>40.133779264214041</v>
      </c>
      <c r="Z100" s="47">
        <v>104.31154381084839</v>
      </c>
      <c r="AA100" s="47">
        <v>111.1797405806053</v>
      </c>
      <c r="AB100" s="47">
        <v>26.525198938992041</v>
      </c>
      <c r="AC100" s="47">
        <v>53.689599200898989</v>
      </c>
    </row>
    <row r="101" spans="1:29" ht="12.75">
      <c r="A101" s="51">
        <v>5</v>
      </c>
      <c r="B101" s="51">
        <v>3</v>
      </c>
      <c r="C101" s="51">
        <v>3</v>
      </c>
      <c r="D101" s="38">
        <v>166016</v>
      </c>
      <c r="E101" s="22" t="s">
        <v>255</v>
      </c>
      <c r="F101" s="269">
        <v>147.31369150779898</v>
      </c>
      <c r="G101" s="47">
        <v>256.23268698060946</v>
      </c>
      <c r="H101" s="47">
        <v>311.6343490304709</v>
      </c>
      <c r="I101" s="47">
        <v>283.37531486146094</v>
      </c>
      <c r="J101" s="47">
        <v>87.796312554872713</v>
      </c>
      <c r="K101" s="47">
        <v>215.82733812949641</v>
      </c>
      <c r="L101" s="47">
        <v>34.662045060658578</v>
      </c>
      <c r="M101" s="47">
        <v>69.252077562326875</v>
      </c>
      <c r="N101" s="47">
        <v>62.326869806094187</v>
      </c>
      <c r="O101" s="47">
        <v>31.486146095717885</v>
      </c>
      <c r="P101" s="47">
        <v>17.559262510974538</v>
      </c>
      <c r="Q101" s="47">
        <v>42.913037990660101</v>
      </c>
      <c r="R101" s="47">
        <v>108.31889081455806</v>
      </c>
      <c r="S101" s="47">
        <v>159.27977839335182</v>
      </c>
      <c r="T101" s="47">
        <v>138.50415512465375</v>
      </c>
      <c r="U101" s="47">
        <v>113.35012594458438</v>
      </c>
      <c r="V101" s="47">
        <v>8.7796312554872689</v>
      </c>
      <c r="W101" s="47">
        <v>109.80689132904203</v>
      </c>
      <c r="X101" s="47">
        <v>4.3327556325823222</v>
      </c>
      <c r="Y101" s="47">
        <v>27.700831024930743</v>
      </c>
      <c r="Z101" s="47">
        <v>110.80332409972299</v>
      </c>
      <c r="AA101" s="47">
        <v>138.53904282115869</v>
      </c>
      <c r="AB101" s="47">
        <v>61.457418788410898</v>
      </c>
      <c r="AC101" s="47">
        <v>63.107408809794272</v>
      </c>
    </row>
    <row r="102" spans="1:29" ht="12.75">
      <c r="A102" s="51">
        <v>5</v>
      </c>
      <c r="B102" s="51">
        <v>3</v>
      </c>
      <c r="C102" s="51">
        <v>3</v>
      </c>
      <c r="D102" s="38">
        <v>978028</v>
      </c>
      <c r="E102" s="22" t="s">
        <v>163</v>
      </c>
      <c r="F102" s="269">
        <v>358.14889336016097</v>
      </c>
      <c r="G102" s="47">
        <v>497.54299754299757</v>
      </c>
      <c r="H102" s="47">
        <v>547.77070063694271</v>
      </c>
      <c r="I102" s="47">
        <v>560.74766355140184</v>
      </c>
      <c r="J102" s="47">
        <v>275.37372147915028</v>
      </c>
      <c r="K102" s="47">
        <v>445.14546091833159</v>
      </c>
      <c r="L102" s="47">
        <v>301.81086519114689</v>
      </c>
      <c r="M102" s="47">
        <v>350.12285012285008</v>
      </c>
      <c r="N102" s="47">
        <v>401.27388535031844</v>
      </c>
      <c r="O102" s="47">
        <v>380.06230529595018</v>
      </c>
      <c r="P102" s="47">
        <v>180.95987411487019</v>
      </c>
      <c r="Q102" s="47">
        <v>325.97266035751841</v>
      </c>
      <c r="R102" s="47">
        <v>44.265593561368206</v>
      </c>
      <c r="S102" s="47">
        <v>85.995085995086001</v>
      </c>
      <c r="T102" s="47">
        <v>31.847133757961785</v>
      </c>
      <c r="U102" s="47">
        <v>43.613707165109034</v>
      </c>
      <c r="V102" s="47">
        <v>31.471282454760033</v>
      </c>
      <c r="W102" s="47">
        <v>47.902792382287657</v>
      </c>
      <c r="X102" s="47">
        <v>12.07243460764588</v>
      </c>
      <c r="Y102" s="47">
        <v>61.425061425061436</v>
      </c>
      <c r="Z102" s="47">
        <v>114.64968152866244</v>
      </c>
      <c r="AA102" s="47">
        <v>137.07165109034264</v>
      </c>
      <c r="AB102" s="47">
        <v>62.94256490952008</v>
      </c>
      <c r="AC102" s="47">
        <v>71.270008178525529</v>
      </c>
    </row>
    <row r="103" spans="1:29" ht="12.75">
      <c r="A103" s="51">
        <v>5</v>
      </c>
      <c r="B103" s="51">
        <v>3</v>
      </c>
      <c r="C103" s="51">
        <v>3</v>
      </c>
      <c r="D103" s="38">
        <v>974040</v>
      </c>
      <c r="E103" s="22" t="s">
        <v>158</v>
      </c>
      <c r="F103" s="269">
        <v>171.26878713736457</v>
      </c>
      <c r="G103" s="47">
        <v>176.30853994490357</v>
      </c>
      <c r="H103" s="47">
        <v>286.04118993135012</v>
      </c>
      <c r="I103" s="47">
        <v>277.16186252771621</v>
      </c>
      <c r="J103" s="47">
        <v>81.245768449559918</v>
      </c>
      <c r="K103" s="47">
        <v>198.8665636269964</v>
      </c>
      <c r="L103" s="47">
        <v>115.34428521495981</v>
      </c>
      <c r="M103" s="47">
        <v>93.663911845730027</v>
      </c>
      <c r="N103" s="47">
        <v>143.02059496567506</v>
      </c>
      <c r="O103" s="47">
        <v>88.691796008869176</v>
      </c>
      <c r="P103" s="47">
        <v>0</v>
      </c>
      <c r="Q103" s="47">
        <v>93.766099948480161</v>
      </c>
      <c r="R103" s="47">
        <v>45.438657811953867</v>
      </c>
      <c r="S103" s="47">
        <v>55.096418732782368</v>
      </c>
      <c r="T103" s="47">
        <v>68.649885583524025</v>
      </c>
      <c r="U103" s="47">
        <v>77.605321507760536</v>
      </c>
      <c r="V103" s="47">
        <v>27.08192281651997</v>
      </c>
      <c r="W103" s="47">
        <v>54.611025244719215</v>
      </c>
      <c r="X103" s="47">
        <v>10.485844110450893</v>
      </c>
      <c r="Y103" s="47">
        <v>27.548209366391195</v>
      </c>
      <c r="Z103" s="47">
        <v>74.370709382151034</v>
      </c>
      <c r="AA103" s="47">
        <v>110.86474501108648</v>
      </c>
      <c r="AB103" s="47">
        <v>54.163845633039941</v>
      </c>
      <c r="AC103" s="47">
        <v>50.489438433797012</v>
      </c>
    </row>
    <row r="104" spans="1:29" ht="12.75">
      <c r="A104" s="51">
        <v>5</v>
      </c>
      <c r="B104" s="51">
        <v>3</v>
      </c>
      <c r="C104" s="51">
        <v>3</v>
      </c>
      <c r="D104" s="38">
        <v>170044</v>
      </c>
      <c r="E104" s="22" t="s">
        <v>52</v>
      </c>
      <c r="F104" s="269">
        <v>131.84584178498986</v>
      </c>
      <c r="G104" s="47">
        <v>308.84808013355592</v>
      </c>
      <c r="H104" s="47">
        <v>479.93019197207678</v>
      </c>
      <c r="I104" s="47">
        <v>571.65231010180105</v>
      </c>
      <c r="J104" s="47">
        <v>125.91815320041974</v>
      </c>
      <c r="K104" s="47">
        <v>310.11304613504433</v>
      </c>
      <c r="L104" s="47">
        <v>65.922920892494929</v>
      </c>
      <c r="M104" s="47">
        <v>100.1669449081803</v>
      </c>
      <c r="N104" s="47">
        <v>218.15008726003489</v>
      </c>
      <c r="O104" s="47">
        <v>227.09475332811274</v>
      </c>
      <c r="P104" s="47">
        <v>31.479538300104934</v>
      </c>
      <c r="Q104" s="47">
        <v>125.26733883287504</v>
      </c>
      <c r="R104" s="47">
        <v>60.851926977687626</v>
      </c>
      <c r="S104" s="47">
        <v>166.9449081803005</v>
      </c>
      <c r="T104" s="47">
        <v>209.42408376963351</v>
      </c>
      <c r="U104" s="47">
        <v>133.12451057165231</v>
      </c>
      <c r="V104" s="47">
        <v>62.959076600209869</v>
      </c>
      <c r="W104" s="47">
        <v>120.68438741216009</v>
      </c>
      <c r="X104" s="47">
        <v>5.0709939148073024</v>
      </c>
      <c r="Y104" s="47">
        <v>41.736227045075111</v>
      </c>
      <c r="Z104" s="47">
        <v>52.356020942408392</v>
      </c>
      <c r="AA104" s="47">
        <v>211.43304620203594</v>
      </c>
      <c r="AB104" s="47">
        <v>31.479538300104938</v>
      </c>
      <c r="AC104" s="47">
        <v>64.161319890009153</v>
      </c>
    </row>
    <row r="105" spans="1:29" ht="12.75">
      <c r="A105" s="51">
        <v>5</v>
      </c>
      <c r="B105" s="51">
        <v>3</v>
      </c>
      <c r="C105" s="51">
        <v>3</v>
      </c>
      <c r="D105" s="38">
        <v>562036</v>
      </c>
      <c r="E105" s="22" t="s">
        <v>113</v>
      </c>
      <c r="F105" s="269">
        <v>102.56410256410257</v>
      </c>
      <c r="G105" s="47">
        <v>282.82828282828285</v>
      </c>
      <c r="H105" s="47">
        <v>494.94949494949492</v>
      </c>
      <c r="I105" s="47">
        <v>480.08171603677221</v>
      </c>
      <c r="J105" s="47">
        <v>182.32819074333801</v>
      </c>
      <c r="K105" s="47">
        <v>292.43119266055049</v>
      </c>
      <c r="L105" s="47">
        <v>83.333333333333329</v>
      </c>
      <c r="M105" s="47">
        <v>202.02020202020205</v>
      </c>
      <c r="N105" s="47">
        <v>282.82828282828285</v>
      </c>
      <c r="O105" s="47">
        <v>204.29009193054137</v>
      </c>
      <c r="P105" s="47">
        <v>70.126227208976161</v>
      </c>
      <c r="Q105" s="47">
        <v>164.37308868501529</v>
      </c>
      <c r="R105" s="47">
        <v>12.820512820512821</v>
      </c>
      <c r="S105" s="47">
        <v>50.505050505050512</v>
      </c>
      <c r="T105" s="47">
        <v>121.21212121212122</v>
      </c>
      <c r="U105" s="47">
        <v>102.14504596527068</v>
      </c>
      <c r="V105" s="47">
        <v>42.075736325385691</v>
      </c>
      <c r="W105" s="47">
        <v>61.162079510703364</v>
      </c>
      <c r="X105" s="47">
        <v>6.4102564102564106</v>
      </c>
      <c r="Y105" s="47">
        <v>30.303030303030308</v>
      </c>
      <c r="Z105" s="47">
        <v>90.909090909090921</v>
      </c>
      <c r="AA105" s="47">
        <v>173.64657814096014</v>
      </c>
      <c r="AB105" s="47">
        <v>70.126227208976175</v>
      </c>
      <c r="AC105" s="47">
        <v>66.896024464831811</v>
      </c>
    </row>
    <row r="106" spans="1:29" ht="12.75">
      <c r="A106" s="51">
        <v>5</v>
      </c>
      <c r="B106" s="51">
        <v>3</v>
      </c>
      <c r="C106" s="51">
        <v>3</v>
      </c>
      <c r="D106" s="38">
        <v>978040</v>
      </c>
      <c r="E106" s="22" t="s">
        <v>166</v>
      </c>
      <c r="F106" s="269">
        <v>234.98694516971278</v>
      </c>
      <c r="G106" s="47">
        <v>359.28143712574848</v>
      </c>
      <c r="H106" s="47">
        <v>425.74257425742576</v>
      </c>
      <c r="I106" s="47">
        <v>463.82189239332092</v>
      </c>
      <c r="J106" s="47">
        <v>293.39853300733495</v>
      </c>
      <c r="K106" s="47">
        <v>347.4264705882353</v>
      </c>
      <c r="L106" s="47">
        <v>163.18537859007836</v>
      </c>
      <c r="M106" s="47">
        <v>289.42115768463077</v>
      </c>
      <c r="N106" s="47">
        <v>267.32673267326732</v>
      </c>
      <c r="O106" s="47">
        <v>269.01669758812619</v>
      </c>
      <c r="P106" s="47">
        <v>122.24938875305624</v>
      </c>
      <c r="Q106" s="47">
        <v>220.58823529411765</v>
      </c>
      <c r="R106" s="47">
        <v>58.746736292428196</v>
      </c>
      <c r="S106" s="47">
        <v>49.900199600798402</v>
      </c>
      <c r="T106" s="47">
        <v>99.009900990099013</v>
      </c>
      <c r="U106" s="47">
        <v>111.31725417439704</v>
      </c>
      <c r="V106" s="47">
        <v>61.124694376528119</v>
      </c>
      <c r="W106" s="47">
        <v>75.367647058823536</v>
      </c>
      <c r="X106" s="47">
        <v>13.054830287206267</v>
      </c>
      <c r="Y106" s="47">
        <v>19.960079840319363</v>
      </c>
      <c r="Z106" s="47">
        <v>59.405940594059409</v>
      </c>
      <c r="AA106" s="47">
        <v>83.487940630797794</v>
      </c>
      <c r="AB106" s="47">
        <v>110.02444987775061</v>
      </c>
      <c r="AC106" s="47">
        <v>51.470588235294116</v>
      </c>
    </row>
    <row r="107" spans="1:29" ht="12.75">
      <c r="A107" s="51">
        <v>5</v>
      </c>
      <c r="B107" s="51">
        <v>3</v>
      </c>
      <c r="C107" s="51">
        <v>3</v>
      </c>
      <c r="D107" s="38">
        <v>158036</v>
      </c>
      <c r="E107" s="22" t="s">
        <v>39</v>
      </c>
      <c r="F107" s="269">
        <v>133.44453711426189</v>
      </c>
      <c r="G107" s="47">
        <v>245.16129032258064</v>
      </c>
      <c r="H107" s="47">
        <v>325.09752925877768</v>
      </c>
      <c r="I107" s="47">
        <v>373.44398340248961</v>
      </c>
      <c r="J107" s="47">
        <v>88.967971530249116</v>
      </c>
      <c r="K107" s="47">
        <v>228.40119165839127</v>
      </c>
      <c r="L107" s="47">
        <v>41.701417848206837</v>
      </c>
      <c r="M107" s="47">
        <v>77.41935483870968</v>
      </c>
      <c r="N107" s="47">
        <v>182.05461638491548</v>
      </c>
      <c r="O107" s="47">
        <v>221.30013831258645</v>
      </c>
      <c r="P107" s="47">
        <v>53.380782918149471</v>
      </c>
      <c r="Q107" s="47">
        <v>109.23535253227408</v>
      </c>
      <c r="R107" s="47">
        <v>91.743119266055047</v>
      </c>
      <c r="S107" s="47">
        <v>116.12903225806453</v>
      </c>
      <c r="T107" s="47">
        <v>104.03120936280885</v>
      </c>
      <c r="U107" s="47">
        <v>69.15629322268326</v>
      </c>
      <c r="V107" s="47">
        <v>17.793594306049823</v>
      </c>
      <c r="W107" s="47">
        <v>84.409136047666337</v>
      </c>
      <c r="X107" s="47">
        <v>0</v>
      </c>
      <c r="Y107" s="47">
        <v>51.612903225806448</v>
      </c>
      <c r="Z107" s="47">
        <v>39.011703511053319</v>
      </c>
      <c r="AA107" s="47">
        <v>82.987551867219921</v>
      </c>
      <c r="AB107" s="47">
        <v>17.793594306049826</v>
      </c>
      <c r="AC107" s="47">
        <v>34.75670307845084</v>
      </c>
    </row>
    <row r="108" spans="1:29" ht="12.75">
      <c r="A108" s="51">
        <v>5</v>
      </c>
      <c r="B108" s="51">
        <v>3</v>
      </c>
      <c r="C108" s="51">
        <v>3</v>
      </c>
      <c r="D108" s="38">
        <v>334036</v>
      </c>
      <c r="E108" s="22" t="s">
        <v>61</v>
      </c>
      <c r="F108" s="269">
        <v>132.70142180094786</v>
      </c>
      <c r="G108" s="47">
        <v>266.21160409556313</v>
      </c>
      <c r="H108" s="47">
        <v>347.4635163307853</v>
      </c>
      <c r="I108" s="47">
        <v>228.21576763485476</v>
      </c>
      <c r="J108" s="47">
        <v>135.99274705349049</v>
      </c>
      <c r="K108" s="47">
        <v>218.16739389131297</v>
      </c>
      <c r="L108" s="47">
        <v>94.786729857819907</v>
      </c>
      <c r="M108" s="47">
        <v>191.12627986348122</v>
      </c>
      <c r="N108" s="47">
        <v>159.83321751216121</v>
      </c>
      <c r="O108" s="47">
        <v>82.987551867219921</v>
      </c>
      <c r="P108" s="47">
        <v>45.33091568449683</v>
      </c>
      <c r="Q108" s="47">
        <v>116.35594340870026</v>
      </c>
      <c r="R108" s="47">
        <v>33.175355450236964</v>
      </c>
      <c r="S108" s="47">
        <v>68.25938566552901</v>
      </c>
      <c r="T108" s="47">
        <v>125.08686587908271</v>
      </c>
      <c r="U108" s="47">
        <v>69.15629322268326</v>
      </c>
      <c r="V108" s="47">
        <v>54.397098821396192</v>
      </c>
      <c r="W108" s="47">
        <v>67.433558111860364</v>
      </c>
      <c r="X108" s="47">
        <v>4.7393364928909953</v>
      </c>
      <c r="Y108" s="47">
        <v>6.8259385665529004</v>
      </c>
      <c r="Z108" s="47">
        <v>62.543432939541354</v>
      </c>
      <c r="AA108" s="47">
        <v>76.071922544951619</v>
      </c>
      <c r="AB108" s="47">
        <v>36.264732547597468</v>
      </c>
      <c r="AC108" s="47">
        <v>34.377892370752349</v>
      </c>
    </row>
    <row r="109" spans="1:29" ht="12.75">
      <c r="A109" s="48"/>
      <c r="B109" s="48"/>
      <c r="C109" s="48"/>
      <c r="D109" s="40"/>
      <c r="E109" s="42" t="s">
        <v>212</v>
      </c>
      <c r="F109" s="270">
        <v>176.26553501060928</v>
      </c>
      <c r="G109" s="99">
        <v>328.93810708085022</v>
      </c>
      <c r="H109" s="99">
        <v>395.98250756884045</v>
      </c>
      <c r="I109" s="99">
        <v>406.36860131444968</v>
      </c>
      <c r="J109" s="99">
        <v>214.5199626921804</v>
      </c>
      <c r="K109" s="99">
        <v>294.7910830329688</v>
      </c>
      <c r="L109" s="99">
        <v>121.40042437102151</v>
      </c>
      <c r="M109" s="99">
        <v>206.70076486321616</v>
      </c>
      <c r="N109" s="99">
        <v>228.26661540679513</v>
      </c>
      <c r="O109" s="99">
        <v>203.87855225400352</v>
      </c>
      <c r="P109" s="99">
        <v>108.01215512832086</v>
      </c>
      <c r="Q109" s="99">
        <v>170.82177095235784</v>
      </c>
      <c r="R109" s="99">
        <v>47.135495604728703</v>
      </c>
      <c r="S109" s="99">
        <v>85.636525737881854</v>
      </c>
      <c r="T109" s="99">
        <v>91.546926810514677</v>
      </c>
      <c r="U109" s="99">
        <v>92.798296769415899</v>
      </c>
      <c r="V109" s="99">
        <v>42.422601317808471</v>
      </c>
      <c r="W109" s="99">
        <v>70.543391465087851</v>
      </c>
      <c r="X109" s="99">
        <v>7.7296150348590498</v>
      </c>
      <c r="Y109" s="99">
        <v>36.600816479752247</v>
      </c>
      <c r="Z109" s="99">
        <v>76.168965351530588</v>
      </c>
      <c r="AA109" s="99">
        <v>109.69175229103027</v>
      </c>
      <c r="AB109" s="99">
        <v>64.085206246051087</v>
      </c>
      <c r="AC109" s="99">
        <v>53.425920615523076</v>
      </c>
    </row>
    <row r="110" spans="1:29" ht="12.75">
      <c r="A110" s="51">
        <v>6</v>
      </c>
      <c r="B110" s="51">
        <v>4</v>
      </c>
      <c r="C110" s="51">
        <v>3</v>
      </c>
      <c r="D110" s="38">
        <v>554004</v>
      </c>
      <c r="E110" s="22" t="s">
        <v>98</v>
      </c>
      <c r="F110" s="269">
        <v>128.90625</v>
      </c>
      <c r="G110" s="47">
        <v>231.70731707317074</v>
      </c>
      <c r="H110" s="47">
        <v>220.63208109719739</v>
      </c>
      <c r="I110" s="47">
        <v>292.59896729776244</v>
      </c>
      <c r="J110" s="47">
        <v>15.564202334630352</v>
      </c>
      <c r="K110" s="47">
        <v>180.79730488489611</v>
      </c>
      <c r="L110" s="47">
        <v>105.46875</v>
      </c>
      <c r="M110" s="47">
        <v>134.14634146341464</v>
      </c>
      <c r="N110" s="47">
        <v>131.1866428145498</v>
      </c>
      <c r="O110" s="47">
        <v>149.16810097532991</v>
      </c>
      <c r="P110" s="47">
        <v>7.7821011673151759</v>
      </c>
      <c r="Q110" s="47">
        <v>110.05053340819764</v>
      </c>
      <c r="R110" s="47">
        <v>23.4375</v>
      </c>
      <c r="S110" s="47">
        <v>85.365853658536594</v>
      </c>
      <c r="T110" s="47">
        <v>77.519379844961236</v>
      </c>
      <c r="U110" s="47">
        <v>86.058519793459539</v>
      </c>
      <c r="V110" s="47">
        <v>0</v>
      </c>
      <c r="W110" s="47">
        <v>53.902302077484556</v>
      </c>
      <c r="X110" s="47">
        <v>0</v>
      </c>
      <c r="Y110" s="47">
        <v>12.195121951219512</v>
      </c>
      <c r="Z110" s="47">
        <v>11.926058437686343</v>
      </c>
      <c r="AA110" s="47">
        <v>57.37234652897304</v>
      </c>
      <c r="AB110" s="47">
        <v>7.7821011673151768</v>
      </c>
      <c r="AC110" s="47">
        <v>16.844469399213924</v>
      </c>
    </row>
    <row r="111" spans="1:29" ht="12.75">
      <c r="A111" s="51">
        <v>6</v>
      </c>
      <c r="B111" s="51">
        <v>4</v>
      </c>
      <c r="C111" s="51">
        <v>3</v>
      </c>
      <c r="D111" s="38">
        <v>382008</v>
      </c>
      <c r="E111" s="22" t="s">
        <v>84</v>
      </c>
      <c r="F111" s="269">
        <v>223.36769759450172</v>
      </c>
      <c r="G111" s="47">
        <v>178.99761336515513</v>
      </c>
      <c r="H111" s="47">
        <v>247.19101123595505</v>
      </c>
      <c r="I111" s="47">
        <v>229.31206380857429</v>
      </c>
      <c r="J111" s="47">
        <v>140.38876889848811</v>
      </c>
      <c r="K111" s="47">
        <v>205.35158680771625</v>
      </c>
      <c r="L111" s="47">
        <v>171.82130584192441</v>
      </c>
      <c r="M111" s="47">
        <v>167.06443914081146</v>
      </c>
      <c r="N111" s="47">
        <v>168.53932584269663</v>
      </c>
      <c r="O111" s="47">
        <v>109.67098703888334</v>
      </c>
      <c r="P111" s="47">
        <v>86.393088552915771</v>
      </c>
      <c r="Q111" s="47">
        <v>141.04957477701723</v>
      </c>
      <c r="R111" s="47">
        <v>34.364261168384878</v>
      </c>
      <c r="S111" s="47">
        <v>0</v>
      </c>
      <c r="T111" s="47">
        <v>44.943820224719104</v>
      </c>
      <c r="U111" s="47">
        <v>19.940179461615152</v>
      </c>
      <c r="V111" s="47">
        <v>0</v>
      </c>
      <c r="W111" s="47">
        <v>20.742584526031944</v>
      </c>
      <c r="X111" s="47">
        <v>17.182130584192439</v>
      </c>
      <c r="Y111" s="47">
        <v>11.933174224343679</v>
      </c>
      <c r="Z111" s="47">
        <v>33.707865168539328</v>
      </c>
      <c r="AA111" s="47">
        <v>99.700897308075767</v>
      </c>
      <c r="AB111" s="47">
        <v>53.995680345572353</v>
      </c>
      <c r="AC111" s="47">
        <v>43.559427504667084</v>
      </c>
    </row>
    <row r="112" spans="1:29" s="4" customFormat="1" ht="12.75">
      <c r="A112" s="51">
        <v>6</v>
      </c>
      <c r="B112" s="51">
        <v>4</v>
      </c>
      <c r="C112" s="51">
        <v>3</v>
      </c>
      <c r="D112" s="38">
        <v>554012</v>
      </c>
      <c r="E112" s="22" t="s">
        <v>100</v>
      </c>
      <c r="F112" s="269">
        <v>206.78891923527118</v>
      </c>
      <c r="G112" s="47">
        <v>404.15704387990763</v>
      </c>
      <c r="H112" s="47">
        <v>486.28428927680795</v>
      </c>
      <c r="I112" s="47">
        <v>518.95043731778424</v>
      </c>
      <c r="J112" s="47">
        <v>225.39444027047332</v>
      </c>
      <c r="K112" s="47">
        <v>357.74175517048633</v>
      </c>
      <c r="L112" s="47">
        <v>152.16543113538822</v>
      </c>
      <c r="M112" s="47">
        <v>277.13625866050808</v>
      </c>
      <c r="N112" s="47">
        <v>324.18952618453864</v>
      </c>
      <c r="O112" s="47">
        <v>314.86880466472303</v>
      </c>
      <c r="P112" s="47">
        <v>172.80240420736288</v>
      </c>
      <c r="Q112" s="47">
        <v>241.47568474007826</v>
      </c>
      <c r="R112" s="47">
        <v>46.820132657042528</v>
      </c>
      <c r="S112" s="47">
        <v>103.92609699769052</v>
      </c>
      <c r="T112" s="47">
        <v>62.344139650872819</v>
      </c>
      <c r="U112" s="47">
        <v>93.294460641399411</v>
      </c>
      <c r="V112" s="47">
        <v>15.026296018031555</v>
      </c>
      <c r="W112" s="47">
        <v>64.840693124650642</v>
      </c>
      <c r="X112" s="47">
        <v>7.8033554428404219</v>
      </c>
      <c r="Y112" s="47">
        <v>23.09468822170901</v>
      </c>
      <c r="Z112" s="47">
        <v>99.750623441396527</v>
      </c>
      <c r="AA112" s="47">
        <v>110.7871720116618</v>
      </c>
      <c r="AB112" s="47">
        <v>37.565740045078897</v>
      </c>
      <c r="AC112" s="47">
        <v>51.425377305757408</v>
      </c>
    </row>
    <row r="113" spans="1:29" ht="12.75">
      <c r="A113" s="51">
        <v>6</v>
      </c>
      <c r="B113" s="51">
        <v>4</v>
      </c>
      <c r="C113" s="51">
        <v>3</v>
      </c>
      <c r="D113" s="38">
        <v>382012</v>
      </c>
      <c r="E113" s="22" t="s">
        <v>85</v>
      </c>
      <c r="F113" s="269">
        <v>67.232837933474869</v>
      </c>
      <c r="G113" s="47">
        <v>201.68067226890759</v>
      </c>
      <c r="H113" s="47">
        <v>251.39664804469274</v>
      </c>
      <c r="I113" s="47">
        <v>221.72949002217297</v>
      </c>
      <c r="J113" s="47">
        <v>141.03425117528545</v>
      </c>
      <c r="K113" s="47">
        <v>166.08211264699816</v>
      </c>
      <c r="L113" s="47">
        <v>46.001415428167022</v>
      </c>
      <c r="M113" s="47">
        <v>134.45378151260505</v>
      </c>
      <c r="N113" s="47">
        <v>150.83798882681563</v>
      </c>
      <c r="O113" s="47">
        <v>94.235033259423503</v>
      </c>
      <c r="P113" s="47">
        <v>47.011417058428478</v>
      </c>
      <c r="Q113" s="47">
        <v>90.777800701464827</v>
      </c>
      <c r="R113" s="47">
        <v>21.231422505307854</v>
      </c>
      <c r="S113" s="47">
        <v>33.613445378151262</v>
      </c>
      <c r="T113" s="47">
        <v>89.385474860335194</v>
      </c>
      <c r="U113" s="47">
        <v>49.889135254988908</v>
      </c>
      <c r="V113" s="47">
        <v>6.7159167226326399</v>
      </c>
      <c r="W113" s="47">
        <v>39.199504848359815</v>
      </c>
      <c r="X113" s="47">
        <v>0</v>
      </c>
      <c r="Y113" s="47">
        <v>33.613445378151262</v>
      </c>
      <c r="Z113" s="47">
        <v>11.173184357541903</v>
      </c>
      <c r="AA113" s="47">
        <v>77.60532150776055</v>
      </c>
      <c r="AB113" s="47">
        <v>87.3069173942243</v>
      </c>
      <c r="AC113" s="47">
        <v>36.104807097173513</v>
      </c>
    </row>
    <row r="114" spans="1:29" ht="12.75">
      <c r="A114" s="51">
        <v>6</v>
      </c>
      <c r="B114" s="51">
        <v>4</v>
      </c>
      <c r="C114" s="51">
        <v>3</v>
      </c>
      <c r="D114" s="38">
        <v>758004</v>
      </c>
      <c r="E114" s="22" t="s">
        <v>122</v>
      </c>
      <c r="F114" s="269">
        <v>34.749034749034749</v>
      </c>
      <c r="G114" s="47">
        <v>145.45454545454547</v>
      </c>
      <c r="H114" s="47">
        <v>217.64705882352939</v>
      </c>
      <c r="I114" s="47">
        <v>213.00448430493273</v>
      </c>
      <c r="J114" s="47">
        <v>89.285714285714292</v>
      </c>
      <c r="K114" s="47">
        <v>132.33348037053375</v>
      </c>
      <c r="L114" s="47">
        <v>27.027027027027028</v>
      </c>
      <c r="M114" s="47">
        <v>103.03030303030303</v>
      </c>
      <c r="N114" s="47">
        <v>152.94117647058823</v>
      </c>
      <c r="O114" s="47">
        <v>117.71300448430493</v>
      </c>
      <c r="P114" s="47">
        <v>37.202380952380949</v>
      </c>
      <c r="Q114" s="47">
        <v>83.811204234671365</v>
      </c>
      <c r="R114" s="47">
        <v>7.7220077220077217</v>
      </c>
      <c r="S114" s="47">
        <v>42.424242424242429</v>
      </c>
      <c r="T114" s="47">
        <v>35.294117647058826</v>
      </c>
      <c r="U114" s="47">
        <v>33.632286995515699</v>
      </c>
      <c r="V114" s="47">
        <v>0</v>
      </c>
      <c r="W114" s="47">
        <v>23.158359064843406</v>
      </c>
      <c r="X114" s="47">
        <v>0</v>
      </c>
      <c r="Y114" s="47">
        <v>0</v>
      </c>
      <c r="Z114" s="47">
        <v>29.411764705882359</v>
      </c>
      <c r="AA114" s="47">
        <v>61.659192825112093</v>
      </c>
      <c r="AB114" s="47">
        <v>52.08333333333335</v>
      </c>
      <c r="AC114" s="47">
        <v>25.363917071018967</v>
      </c>
    </row>
    <row r="115" spans="1:29" ht="12.75">
      <c r="A115" s="51">
        <v>6</v>
      </c>
      <c r="B115" s="51">
        <v>4</v>
      </c>
      <c r="C115" s="51">
        <v>3</v>
      </c>
      <c r="D115" s="38">
        <v>558012</v>
      </c>
      <c r="E115" s="22" t="s">
        <v>102</v>
      </c>
      <c r="F115" s="269">
        <v>257.43453173546379</v>
      </c>
      <c r="G115" s="47">
        <v>405.02793296089385</v>
      </c>
      <c r="H115" s="47">
        <v>432.38993710691824</v>
      </c>
      <c r="I115" s="47">
        <v>365.94473487677374</v>
      </c>
      <c r="J115" s="47">
        <v>333.91915641476277</v>
      </c>
      <c r="K115" s="47">
        <v>347.05407586763522</v>
      </c>
      <c r="L115" s="47">
        <v>195.29516200621396</v>
      </c>
      <c r="M115" s="47">
        <v>300.27932960893855</v>
      </c>
      <c r="N115" s="47">
        <v>298.74213836477986</v>
      </c>
      <c r="O115" s="47">
        <v>253.92083644510831</v>
      </c>
      <c r="P115" s="47">
        <v>193.32161687170475</v>
      </c>
      <c r="Q115" s="47">
        <v>243.47592144202315</v>
      </c>
      <c r="R115" s="47">
        <v>44.38526409232135</v>
      </c>
      <c r="S115" s="47">
        <v>41.899441340782126</v>
      </c>
      <c r="T115" s="47">
        <v>47.169811320754718</v>
      </c>
      <c r="U115" s="47">
        <v>59.746079163554896</v>
      </c>
      <c r="V115" s="47">
        <v>43.936731107205631</v>
      </c>
      <c r="W115" s="47">
        <v>47.080979284369114</v>
      </c>
      <c r="X115" s="47">
        <v>17.754105636928539</v>
      </c>
      <c r="Y115" s="47">
        <v>62.849162011173199</v>
      </c>
      <c r="Z115" s="47">
        <v>86.477987421383631</v>
      </c>
      <c r="AA115" s="47">
        <v>52.277819268110541</v>
      </c>
      <c r="AB115" s="47">
        <v>96.660808435852402</v>
      </c>
      <c r="AC115" s="47">
        <v>56.497175141242934</v>
      </c>
    </row>
    <row r="116" spans="1:29" ht="12.75">
      <c r="A116" s="51">
        <v>6</v>
      </c>
      <c r="B116" s="51">
        <v>4</v>
      </c>
      <c r="C116" s="51">
        <v>3</v>
      </c>
      <c r="D116" s="38">
        <v>558016</v>
      </c>
      <c r="E116" s="22" t="s">
        <v>103</v>
      </c>
      <c r="F116" s="269">
        <v>242.88425047438329</v>
      </c>
      <c r="G116" s="47">
        <v>400.45121263395379</v>
      </c>
      <c r="H116" s="47">
        <v>582.10784313725492</v>
      </c>
      <c r="I116" s="47">
        <v>537.1676614215952</v>
      </c>
      <c r="J116" s="47">
        <v>402.87769784172656</v>
      </c>
      <c r="K116" s="47">
        <v>415.18386714116252</v>
      </c>
      <c r="L116" s="47">
        <v>201.13851992409869</v>
      </c>
      <c r="M116" s="47">
        <v>310.20868584320357</v>
      </c>
      <c r="N116" s="47">
        <v>404.41176470588238</v>
      </c>
      <c r="O116" s="47">
        <v>255.01899077590883</v>
      </c>
      <c r="P116" s="47">
        <v>187.0503597122302</v>
      </c>
      <c r="Q116" s="47">
        <v>266.36471476329126</v>
      </c>
      <c r="R116" s="47">
        <v>41.745730550284627</v>
      </c>
      <c r="S116" s="47">
        <v>78.962210941906378</v>
      </c>
      <c r="T116" s="47">
        <v>104.16666666666666</v>
      </c>
      <c r="U116" s="47">
        <v>173.62995116657623</v>
      </c>
      <c r="V116" s="47">
        <v>57.553956834532379</v>
      </c>
      <c r="W116" s="47">
        <v>88.428771702793057</v>
      </c>
      <c r="X116" s="47">
        <v>0</v>
      </c>
      <c r="Y116" s="47">
        <v>11.28031584884377</v>
      </c>
      <c r="Z116" s="47">
        <v>73.529411764705884</v>
      </c>
      <c r="AA116" s="47">
        <v>108.51871947911015</v>
      </c>
      <c r="AB116" s="47">
        <v>158.27338129496405</v>
      </c>
      <c r="AC116" s="47">
        <v>60.390380675078191</v>
      </c>
    </row>
    <row r="117" spans="1:29" ht="12.75">
      <c r="A117" s="51">
        <v>6</v>
      </c>
      <c r="B117" s="51">
        <v>4</v>
      </c>
      <c r="C117" s="51">
        <v>3</v>
      </c>
      <c r="D117" s="38">
        <v>566008</v>
      </c>
      <c r="E117" s="22" t="s">
        <v>114</v>
      </c>
      <c r="F117" s="269">
        <v>104.06811731315044</v>
      </c>
      <c r="G117" s="47">
        <v>207.66773162939296</v>
      </c>
      <c r="H117" s="47">
        <v>207.33652312599679</v>
      </c>
      <c r="I117" s="47">
        <v>171.06200997861725</v>
      </c>
      <c r="J117" s="47">
        <v>192.98245614035088</v>
      </c>
      <c r="K117" s="47">
        <v>167.52757224626555</v>
      </c>
      <c r="L117" s="47">
        <v>70.955534531693473</v>
      </c>
      <c r="M117" s="47">
        <v>135.78274760383385</v>
      </c>
      <c r="N117" s="47">
        <v>135.56618819776716</v>
      </c>
      <c r="O117" s="47">
        <v>64.148253741981478</v>
      </c>
      <c r="P117" s="47">
        <v>43.859649122807014</v>
      </c>
      <c r="Q117" s="47">
        <v>87.951975429289405</v>
      </c>
      <c r="R117" s="47">
        <v>33.11258278145695</v>
      </c>
      <c r="S117" s="47">
        <v>63.897763578274756</v>
      </c>
      <c r="T117" s="47">
        <v>63.795853269537481</v>
      </c>
      <c r="U117" s="47">
        <v>71.275837491090527</v>
      </c>
      <c r="V117" s="47">
        <v>35.087719298245617</v>
      </c>
      <c r="W117" s="47">
        <v>51.654334775931872</v>
      </c>
      <c r="X117" s="47">
        <v>0</v>
      </c>
      <c r="Y117" s="47">
        <v>7.9872204472843435</v>
      </c>
      <c r="Z117" s="47">
        <v>7.9744816586921869</v>
      </c>
      <c r="AA117" s="47">
        <v>35.637918745545264</v>
      </c>
      <c r="AB117" s="47">
        <v>114.03508771929825</v>
      </c>
      <c r="AC117" s="47">
        <v>27.921262041044255</v>
      </c>
    </row>
    <row r="118" spans="1:29" ht="12.75">
      <c r="A118" s="51">
        <v>6</v>
      </c>
      <c r="B118" s="51">
        <v>4</v>
      </c>
      <c r="C118" s="51">
        <v>3</v>
      </c>
      <c r="D118" s="38">
        <v>370004</v>
      </c>
      <c r="E118" s="22" t="s">
        <v>71</v>
      </c>
      <c r="F118" s="269">
        <v>125.78616352201259</v>
      </c>
      <c r="G118" s="47">
        <v>174.41860465116278</v>
      </c>
      <c r="H118" s="47">
        <v>313.65313653136531</v>
      </c>
      <c r="I118" s="47">
        <v>355.58328134747347</v>
      </c>
      <c r="J118" s="47">
        <v>145.17506404782236</v>
      </c>
      <c r="K118" s="47">
        <v>216.6745171926519</v>
      </c>
      <c r="L118" s="47">
        <v>98.270440251572325</v>
      </c>
      <c r="M118" s="47">
        <v>96.899224806201545</v>
      </c>
      <c r="N118" s="47">
        <v>135.30135301353013</v>
      </c>
      <c r="O118" s="47">
        <v>93.574547723019336</v>
      </c>
      <c r="P118" s="47">
        <v>68.317677198975232</v>
      </c>
      <c r="Q118" s="47">
        <v>100.09420631182289</v>
      </c>
      <c r="R118" s="47">
        <v>27.515723270440251</v>
      </c>
      <c r="S118" s="47">
        <v>71.059431524547804</v>
      </c>
      <c r="T118" s="47">
        <v>135.30135301353013</v>
      </c>
      <c r="U118" s="47">
        <v>131.00436681222706</v>
      </c>
      <c r="V118" s="47">
        <v>42.698548249359519</v>
      </c>
      <c r="W118" s="47">
        <v>77.720207253886002</v>
      </c>
      <c r="X118" s="47">
        <v>0</v>
      </c>
      <c r="Y118" s="47">
        <v>6.4599483204134369</v>
      </c>
      <c r="Z118" s="47">
        <v>43.050430504305055</v>
      </c>
      <c r="AA118" s="47">
        <v>131.00436681222706</v>
      </c>
      <c r="AB118" s="47">
        <v>34.158838599487616</v>
      </c>
      <c r="AC118" s="47">
        <v>38.860103626943001</v>
      </c>
    </row>
    <row r="119" spans="1:29" ht="12.75">
      <c r="A119" s="51">
        <v>6</v>
      </c>
      <c r="B119" s="51">
        <v>4</v>
      </c>
      <c r="C119" s="51">
        <v>3</v>
      </c>
      <c r="D119" s="38">
        <v>562016</v>
      </c>
      <c r="E119" s="22" t="s">
        <v>108</v>
      </c>
      <c r="F119" s="269">
        <v>208.12685827552031</v>
      </c>
      <c r="G119" s="47">
        <v>396.47577092511017</v>
      </c>
      <c r="H119" s="47">
        <v>329.92930086410058</v>
      </c>
      <c r="I119" s="47">
        <v>360.42402826855118</v>
      </c>
      <c r="J119" s="47">
        <v>228.85572139303483</v>
      </c>
      <c r="K119" s="47">
        <v>299.73137282624066</v>
      </c>
      <c r="L119" s="47">
        <v>158.57284440039643</v>
      </c>
      <c r="M119" s="47">
        <v>242.29074889867843</v>
      </c>
      <c r="N119" s="47">
        <v>157.10919088766693</v>
      </c>
      <c r="O119" s="47">
        <v>212.0141342756184</v>
      </c>
      <c r="P119" s="47">
        <v>99.502487562189046</v>
      </c>
      <c r="Q119" s="47">
        <v>176.72840378905698</v>
      </c>
      <c r="R119" s="47">
        <v>44.598612487611497</v>
      </c>
      <c r="S119" s="47">
        <v>124.81644640234948</v>
      </c>
      <c r="T119" s="47">
        <v>149.25373134328359</v>
      </c>
      <c r="U119" s="47">
        <v>70.671378091872796</v>
      </c>
      <c r="V119" s="47">
        <v>49.751243781094523</v>
      </c>
      <c r="W119" s="47">
        <v>84.82963381874734</v>
      </c>
      <c r="X119" s="47">
        <v>4.9554013875123895</v>
      </c>
      <c r="Y119" s="47">
        <v>29.368575624082229</v>
      </c>
      <c r="Z119" s="47">
        <v>23.566378633150048</v>
      </c>
      <c r="AA119" s="47">
        <v>77.738515901060069</v>
      </c>
      <c r="AB119" s="47">
        <v>79.601990049751237</v>
      </c>
      <c r="AC119" s="47">
        <v>38.173335218436307</v>
      </c>
    </row>
    <row r="120" spans="1:29" ht="12.75">
      <c r="A120" s="51">
        <v>6</v>
      </c>
      <c r="B120" s="51">
        <v>4</v>
      </c>
      <c r="C120" s="51">
        <v>3</v>
      </c>
      <c r="D120" s="38">
        <v>382020</v>
      </c>
      <c r="E120" s="22" t="s">
        <v>86</v>
      </c>
      <c r="F120" s="269">
        <v>164.55262255742201</v>
      </c>
      <c r="G120" s="47">
        <v>405</v>
      </c>
      <c r="H120" s="47">
        <v>471.50259067357513</v>
      </c>
      <c r="I120" s="47">
        <v>345.35297105129507</v>
      </c>
      <c r="J120" s="47">
        <v>236.60403618649966</v>
      </c>
      <c r="K120" s="47">
        <v>314.05442309567934</v>
      </c>
      <c r="L120" s="47">
        <v>133.69900582790538</v>
      </c>
      <c r="M120" s="47">
        <v>325</v>
      </c>
      <c r="N120" s="47">
        <v>341.96891191709841</v>
      </c>
      <c r="O120" s="47">
        <v>233.62112747587608</v>
      </c>
      <c r="P120" s="47">
        <v>97.425191370911634</v>
      </c>
      <c r="Q120" s="47">
        <v>224.32458792548522</v>
      </c>
      <c r="R120" s="47">
        <v>27.425437092903671</v>
      </c>
      <c r="S120" s="47">
        <v>65</v>
      </c>
      <c r="T120" s="47">
        <v>72.538860103626945</v>
      </c>
      <c r="U120" s="47">
        <v>60.944641950228544</v>
      </c>
      <c r="V120" s="47">
        <v>34.794711203897009</v>
      </c>
      <c r="W120" s="47">
        <v>50.716863357066231</v>
      </c>
      <c r="X120" s="47">
        <v>3.4281796366129589</v>
      </c>
      <c r="Y120" s="47">
        <v>15.000000000000002</v>
      </c>
      <c r="Z120" s="47">
        <v>56.994818652849723</v>
      </c>
      <c r="AA120" s="47">
        <v>50.787201625190463</v>
      </c>
      <c r="AB120" s="47">
        <v>104.384133611691</v>
      </c>
      <c r="AC120" s="47">
        <v>39.012971813127869</v>
      </c>
    </row>
    <row r="121" spans="1:29" ht="12.75">
      <c r="A121" s="51">
        <v>6</v>
      </c>
      <c r="B121" s="51">
        <v>4</v>
      </c>
      <c r="C121" s="51">
        <v>3</v>
      </c>
      <c r="D121" s="38">
        <v>954020</v>
      </c>
      <c r="E121" s="22" t="s">
        <v>141</v>
      </c>
      <c r="F121" s="269">
        <v>159.87210231814549</v>
      </c>
      <c r="G121" s="47">
        <v>295.30201342281879</v>
      </c>
      <c r="H121" s="47">
        <v>329.67032967032969</v>
      </c>
      <c r="I121" s="47">
        <v>275.86206896551721</v>
      </c>
      <c r="J121" s="47">
        <v>92.081031307550646</v>
      </c>
      <c r="K121" s="47">
        <v>227.95591182364728</v>
      </c>
      <c r="L121" s="47">
        <v>135.89128697042366</v>
      </c>
      <c r="M121" s="47">
        <v>161.07382550335572</v>
      </c>
      <c r="N121" s="47">
        <v>151.09890109890111</v>
      </c>
      <c r="O121" s="47">
        <v>124.13793103448275</v>
      </c>
      <c r="P121" s="47">
        <v>0</v>
      </c>
      <c r="Q121" s="47">
        <v>122.74549098196393</v>
      </c>
      <c r="R121" s="47">
        <v>15.987210231814547</v>
      </c>
      <c r="S121" s="47">
        <v>107.38255033557046</v>
      </c>
      <c r="T121" s="47">
        <v>109.8901098901099</v>
      </c>
      <c r="U121" s="47">
        <v>55.172413793103445</v>
      </c>
      <c r="V121" s="47">
        <v>18.41620626151013</v>
      </c>
      <c r="W121" s="47">
        <v>57.615230460921843</v>
      </c>
      <c r="X121" s="47">
        <v>7.9936051159072763</v>
      </c>
      <c r="Y121" s="47">
        <v>26.845637583892614</v>
      </c>
      <c r="Z121" s="47">
        <v>68.6813186813187</v>
      </c>
      <c r="AA121" s="47">
        <v>96.551724137931004</v>
      </c>
      <c r="AB121" s="47">
        <v>73.664825046040519</v>
      </c>
      <c r="AC121" s="47">
        <v>47.59519038076153</v>
      </c>
    </row>
    <row r="122" spans="1:29" ht="12.75">
      <c r="A122" s="51">
        <v>6</v>
      </c>
      <c r="B122" s="51">
        <v>4</v>
      </c>
      <c r="C122" s="51">
        <v>3</v>
      </c>
      <c r="D122" s="38">
        <v>162016</v>
      </c>
      <c r="E122" s="22" t="s">
        <v>42</v>
      </c>
      <c r="F122" s="269">
        <v>159.04572564612323</v>
      </c>
      <c r="G122" s="47">
        <v>227.53792298716454</v>
      </c>
      <c r="H122" s="47">
        <v>329.3413173652695</v>
      </c>
      <c r="I122" s="47">
        <v>336.94344163658241</v>
      </c>
      <c r="J122" s="47">
        <v>227.06630336058129</v>
      </c>
      <c r="K122" s="47">
        <v>248.21057492495959</v>
      </c>
      <c r="L122" s="47">
        <v>135.18886679920476</v>
      </c>
      <c r="M122" s="47">
        <v>186.69778296382728</v>
      </c>
      <c r="N122" s="47">
        <v>275.44910179640721</v>
      </c>
      <c r="O122" s="47">
        <v>240.67388688327318</v>
      </c>
      <c r="P122" s="47">
        <v>163.48773841961852</v>
      </c>
      <c r="Q122" s="47">
        <v>196.25952435927036</v>
      </c>
      <c r="R122" s="47">
        <v>19.880715705765404</v>
      </c>
      <c r="S122" s="47">
        <v>17.50291715285881</v>
      </c>
      <c r="T122" s="47">
        <v>17.964071856287426</v>
      </c>
      <c r="U122" s="47">
        <v>18.050541516245488</v>
      </c>
      <c r="V122" s="47">
        <v>0</v>
      </c>
      <c r="W122" s="47">
        <v>16.162549064881087</v>
      </c>
      <c r="X122" s="47">
        <v>3.9761431411530821</v>
      </c>
      <c r="Y122" s="47">
        <v>23.337222870478421</v>
      </c>
      <c r="Z122" s="47">
        <v>35.928143712574865</v>
      </c>
      <c r="AA122" s="47">
        <v>78.219013237063791</v>
      </c>
      <c r="AB122" s="47">
        <v>63.578564940962764</v>
      </c>
      <c r="AC122" s="47">
        <v>35.788501500808131</v>
      </c>
    </row>
    <row r="123" spans="1:29" ht="12.75">
      <c r="A123" s="51">
        <v>6</v>
      </c>
      <c r="B123" s="51">
        <v>4</v>
      </c>
      <c r="C123" s="51">
        <v>3</v>
      </c>
      <c r="D123" s="38">
        <v>154032</v>
      </c>
      <c r="E123" s="22" t="s">
        <v>28</v>
      </c>
      <c r="F123" s="269">
        <v>144.45173998686803</v>
      </c>
      <c r="G123" s="47">
        <v>213.55617455896009</v>
      </c>
      <c r="H123" s="47">
        <v>307.97101449275362</v>
      </c>
      <c r="I123" s="47">
        <v>381.47138964577658</v>
      </c>
      <c r="J123" s="47">
        <v>58.004640371229698</v>
      </c>
      <c r="K123" s="47">
        <v>222.33986236103758</v>
      </c>
      <c r="L123" s="47">
        <v>72.225869993434017</v>
      </c>
      <c r="M123" s="47">
        <v>83.565459610027858</v>
      </c>
      <c r="N123" s="47">
        <v>172.10144927536231</v>
      </c>
      <c r="O123" s="47">
        <v>145.32243415077201</v>
      </c>
      <c r="P123" s="47">
        <v>34.80278422273782</v>
      </c>
      <c r="Q123" s="47">
        <v>102.34692076936652</v>
      </c>
      <c r="R123" s="47">
        <v>45.961917268548916</v>
      </c>
      <c r="S123" s="47">
        <v>74.280408542246988</v>
      </c>
      <c r="T123" s="47">
        <v>45.289855072463773</v>
      </c>
      <c r="U123" s="47">
        <v>163.48773841961852</v>
      </c>
      <c r="V123" s="47">
        <v>11.600928074245939</v>
      </c>
      <c r="W123" s="47">
        <v>68.819481206987817</v>
      </c>
      <c r="X123" s="47">
        <v>26.263952724885101</v>
      </c>
      <c r="Y123" s="47">
        <v>55.710306406685255</v>
      </c>
      <c r="Z123" s="47">
        <v>90.57971014492756</v>
      </c>
      <c r="AA123" s="47">
        <v>72.661217075386034</v>
      </c>
      <c r="AB123" s="47">
        <v>11.600928074245939</v>
      </c>
      <c r="AC123" s="47">
        <v>51.173460384683267</v>
      </c>
    </row>
    <row r="124" spans="1:29" ht="12.75">
      <c r="A124" s="51">
        <v>6</v>
      </c>
      <c r="B124" s="51">
        <v>4</v>
      </c>
      <c r="C124" s="51">
        <v>3</v>
      </c>
      <c r="D124" s="38">
        <v>382024</v>
      </c>
      <c r="E124" s="22" t="s">
        <v>87</v>
      </c>
      <c r="F124" s="269">
        <v>48.715677590788303</v>
      </c>
      <c r="G124" s="47">
        <v>118.65524060646011</v>
      </c>
      <c r="H124" s="47">
        <v>172.85531370038413</v>
      </c>
      <c r="I124" s="47">
        <v>151.16279069767441</v>
      </c>
      <c r="J124" s="47">
        <v>31.421838177533402</v>
      </c>
      <c r="K124" s="47">
        <v>103.24129651860744</v>
      </c>
      <c r="L124" s="47">
        <v>26.572187776793623</v>
      </c>
      <c r="M124" s="47">
        <v>32.959789057350029</v>
      </c>
      <c r="N124" s="47">
        <v>38.412291933418693</v>
      </c>
      <c r="O124" s="47">
        <v>52.325581395348834</v>
      </c>
      <c r="P124" s="47">
        <v>0</v>
      </c>
      <c r="Q124" s="47">
        <v>31.212484993997599</v>
      </c>
      <c r="R124" s="47">
        <v>22.143489813994687</v>
      </c>
      <c r="S124" s="47">
        <v>65.919578114700059</v>
      </c>
      <c r="T124" s="47">
        <v>89.628681177976958</v>
      </c>
      <c r="U124" s="47">
        <v>17.441860465116278</v>
      </c>
      <c r="V124" s="47">
        <v>7.855459544383347</v>
      </c>
      <c r="W124" s="47">
        <v>39.615846338535412</v>
      </c>
      <c r="X124" s="47">
        <v>0</v>
      </c>
      <c r="Y124" s="47">
        <v>19.77587343441002</v>
      </c>
      <c r="Z124" s="47">
        <v>44.814340588988479</v>
      </c>
      <c r="AA124" s="47">
        <v>81.395348837209298</v>
      </c>
      <c r="AB124" s="47">
        <v>23.566378633150048</v>
      </c>
      <c r="AC124" s="47">
        <v>32.41296518607443</v>
      </c>
    </row>
    <row r="125" spans="1:29" ht="12.75">
      <c r="A125" s="51">
        <v>6</v>
      </c>
      <c r="B125" s="51">
        <v>4</v>
      </c>
      <c r="C125" s="51">
        <v>3</v>
      </c>
      <c r="D125" s="38">
        <v>378016</v>
      </c>
      <c r="E125" s="22" t="s">
        <v>80</v>
      </c>
      <c r="F125" s="269">
        <v>70.876288659793815</v>
      </c>
      <c r="G125" s="47">
        <v>251.00401606425703</v>
      </c>
      <c r="H125" s="47">
        <v>251.36612021857925</v>
      </c>
      <c r="I125" s="47">
        <v>333.01617507136064</v>
      </c>
      <c r="J125" s="47">
        <v>567.4653215636821</v>
      </c>
      <c r="K125" s="47">
        <v>261.91822121726022</v>
      </c>
      <c r="L125" s="47">
        <v>57.989690721649488</v>
      </c>
      <c r="M125" s="47">
        <v>200.80321285140562</v>
      </c>
      <c r="N125" s="47">
        <v>207.65027322404373</v>
      </c>
      <c r="O125" s="47">
        <v>161.75071360608945</v>
      </c>
      <c r="P125" s="47">
        <v>327.86885245901641</v>
      </c>
      <c r="Q125" s="47">
        <v>171.47164122856603</v>
      </c>
      <c r="R125" s="47">
        <v>12.88659793814433</v>
      </c>
      <c r="S125" s="47">
        <v>30.120481927710845</v>
      </c>
      <c r="T125" s="47">
        <v>21.857923497267759</v>
      </c>
      <c r="U125" s="47">
        <v>76.117982873453855</v>
      </c>
      <c r="V125" s="47">
        <v>50.441361916771754</v>
      </c>
      <c r="W125" s="47">
        <v>35.801771245524783</v>
      </c>
      <c r="X125" s="47">
        <v>0</v>
      </c>
      <c r="Y125" s="47">
        <v>20.08032128514056</v>
      </c>
      <c r="Z125" s="47">
        <v>21.85792349726777</v>
      </c>
      <c r="AA125" s="47">
        <v>95.147478591817318</v>
      </c>
      <c r="AB125" s="47">
        <v>189.155107187894</v>
      </c>
      <c r="AC125" s="47">
        <v>54.644808743169385</v>
      </c>
    </row>
    <row r="126" spans="1:29" ht="12.75">
      <c r="A126" s="51">
        <v>6</v>
      </c>
      <c r="B126" s="51">
        <v>4</v>
      </c>
      <c r="C126" s="51">
        <v>3</v>
      </c>
      <c r="D126" s="38">
        <v>382028</v>
      </c>
      <c r="E126" s="22" t="s">
        <v>88</v>
      </c>
      <c r="F126" s="269">
        <v>120.21857923497268</v>
      </c>
      <c r="G126" s="47">
        <v>224.71910112359549</v>
      </c>
      <c r="H126" s="47">
        <v>181.67456556082146</v>
      </c>
      <c r="I126" s="47">
        <v>360.9515996718622</v>
      </c>
      <c r="J126" s="47">
        <v>127.25344644750795</v>
      </c>
      <c r="K126" s="47">
        <v>198.33948339483393</v>
      </c>
      <c r="L126" s="47">
        <v>76.502732240437155</v>
      </c>
      <c r="M126" s="47">
        <v>128.41091492776886</v>
      </c>
      <c r="N126" s="47">
        <v>110.58451816745657</v>
      </c>
      <c r="O126" s="47">
        <v>205.08613617719445</v>
      </c>
      <c r="P126" s="47">
        <v>42.417815482502654</v>
      </c>
      <c r="Q126" s="47">
        <v>112.23862238622387</v>
      </c>
      <c r="R126" s="47">
        <v>38.251366120218577</v>
      </c>
      <c r="S126" s="47">
        <v>80.256821829855525</v>
      </c>
      <c r="T126" s="47">
        <v>47.393364928909953</v>
      </c>
      <c r="U126" s="47">
        <v>49.220672682526661</v>
      </c>
      <c r="V126" s="47">
        <v>31.813361611876989</v>
      </c>
      <c r="W126" s="47">
        <v>49.200492004920051</v>
      </c>
      <c r="X126" s="47">
        <v>5.4644808743169397</v>
      </c>
      <c r="Y126" s="47">
        <v>16.051364365971107</v>
      </c>
      <c r="Z126" s="47">
        <v>23.696682464454984</v>
      </c>
      <c r="AA126" s="47">
        <v>106.6447908121411</v>
      </c>
      <c r="AB126" s="47">
        <v>53.022269353128316</v>
      </c>
      <c r="AC126" s="47">
        <v>36.900369003690038</v>
      </c>
    </row>
    <row r="127" spans="1:29" ht="12.75">
      <c r="A127" s="51">
        <v>6</v>
      </c>
      <c r="B127" s="51">
        <v>4</v>
      </c>
      <c r="C127" s="51">
        <v>3</v>
      </c>
      <c r="D127" s="38">
        <v>382044</v>
      </c>
      <c r="E127" s="22" t="s">
        <v>90</v>
      </c>
      <c r="F127" s="269">
        <v>132.13981244671783</v>
      </c>
      <c r="G127" s="47">
        <v>205.99250936329585</v>
      </c>
      <c r="H127" s="47">
        <v>293.72496662216287</v>
      </c>
      <c r="I127" s="47">
        <v>405.22875816993468</v>
      </c>
      <c r="J127" s="47">
        <v>139.86013986013987</v>
      </c>
      <c r="K127" s="47">
        <v>229.06403940886702</v>
      </c>
      <c r="L127" s="47">
        <v>123.614663256607</v>
      </c>
      <c r="M127" s="47">
        <v>168.53932584269663</v>
      </c>
      <c r="N127" s="47">
        <v>226.96929238985317</v>
      </c>
      <c r="O127" s="47">
        <v>241.83006535947715</v>
      </c>
      <c r="P127" s="47">
        <v>87.412587412587413</v>
      </c>
      <c r="Q127" s="47">
        <v>168.7192118226601</v>
      </c>
      <c r="R127" s="47">
        <v>4.2625745950554137</v>
      </c>
      <c r="S127" s="47">
        <v>18.726591760299627</v>
      </c>
      <c r="T127" s="47">
        <v>40.053404539385852</v>
      </c>
      <c r="U127" s="47">
        <v>39.215686274509807</v>
      </c>
      <c r="V127" s="47">
        <v>8.7412587412587417</v>
      </c>
      <c r="W127" s="47">
        <v>20.935960591133004</v>
      </c>
      <c r="X127" s="47">
        <v>4.2625745950554137</v>
      </c>
      <c r="Y127" s="47">
        <v>18.72659176029963</v>
      </c>
      <c r="Z127" s="47">
        <v>26.70226969292391</v>
      </c>
      <c r="AA127" s="47">
        <v>124.18300653594774</v>
      </c>
      <c r="AB127" s="47">
        <v>43.706293706293721</v>
      </c>
      <c r="AC127" s="47">
        <v>39.4088669950739</v>
      </c>
    </row>
    <row r="128" spans="1:29" ht="12.75">
      <c r="A128" s="51">
        <v>6</v>
      </c>
      <c r="B128" s="51">
        <v>4</v>
      </c>
      <c r="C128" s="51">
        <v>3</v>
      </c>
      <c r="D128" s="38">
        <v>570028</v>
      </c>
      <c r="E128" s="22" t="s">
        <v>120</v>
      </c>
      <c r="F128" s="269">
        <v>156.81544028950543</v>
      </c>
      <c r="G128" s="47">
        <v>574.81751824817513</v>
      </c>
      <c r="H128" s="47">
        <v>1064.039408866995</v>
      </c>
      <c r="I128" s="47">
        <v>491.10922946655376</v>
      </c>
      <c r="J128" s="47">
        <v>259.45945945945942</v>
      </c>
      <c r="K128" s="47">
        <v>474.89361702127661</v>
      </c>
      <c r="L128" s="47">
        <v>126.65862484921593</v>
      </c>
      <c r="M128" s="47">
        <v>501.82481751824821</v>
      </c>
      <c r="N128" s="47">
        <v>798.02955665024626</v>
      </c>
      <c r="O128" s="47">
        <v>381.03302286198141</v>
      </c>
      <c r="P128" s="47">
        <v>162.16216216216216</v>
      </c>
      <c r="Q128" s="47">
        <v>369.36170212765956</v>
      </c>
      <c r="R128" s="47">
        <v>30.156815440289506</v>
      </c>
      <c r="S128" s="47">
        <v>45.620437956204377</v>
      </c>
      <c r="T128" s="47">
        <v>147.78325123152709</v>
      </c>
      <c r="U128" s="47">
        <v>25.402201524132089</v>
      </c>
      <c r="V128" s="47">
        <v>75.675675675675677</v>
      </c>
      <c r="W128" s="47">
        <v>59.574468085106389</v>
      </c>
      <c r="X128" s="47">
        <v>0</v>
      </c>
      <c r="Y128" s="47">
        <v>27.372262773722628</v>
      </c>
      <c r="Z128" s="47">
        <v>118.22660098522168</v>
      </c>
      <c r="AA128" s="47">
        <v>84.674005080440324</v>
      </c>
      <c r="AB128" s="47">
        <v>21.621621621621621</v>
      </c>
      <c r="AC128" s="47">
        <v>45.957446808510639</v>
      </c>
    </row>
    <row r="129" spans="1:29" ht="12.75">
      <c r="A129" s="51">
        <v>6</v>
      </c>
      <c r="B129" s="51">
        <v>4</v>
      </c>
      <c r="C129" s="51">
        <v>3</v>
      </c>
      <c r="D129" s="38">
        <v>378024</v>
      </c>
      <c r="E129" s="22" t="s">
        <v>81</v>
      </c>
      <c r="F129" s="269">
        <v>265.88845654993514</v>
      </c>
      <c r="G129" s="47">
        <v>550.8870214752568</v>
      </c>
      <c r="H129" s="47">
        <v>605.18731988472621</v>
      </c>
      <c r="I129" s="47">
        <v>341.55597722960152</v>
      </c>
      <c r="J129" s="47">
        <v>254.92468134414838</v>
      </c>
      <c r="K129" s="47">
        <v>396.6971818345001</v>
      </c>
      <c r="L129" s="47">
        <v>220.49286640726331</v>
      </c>
      <c r="M129" s="47">
        <v>420.1680672268908</v>
      </c>
      <c r="N129" s="47">
        <v>432.27665706051874</v>
      </c>
      <c r="O129" s="47">
        <v>237.19165085388994</v>
      </c>
      <c r="P129" s="47">
        <v>115.87485515643107</v>
      </c>
      <c r="Q129" s="47">
        <v>285.40656973613352</v>
      </c>
      <c r="R129" s="47">
        <v>32.425421530479895</v>
      </c>
      <c r="S129" s="47">
        <v>56.022408963585434</v>
      </c>
      <c r="T129" s="47">
        <v>86.45533141210376</v>
      </c>
      <c r="U129" s="47">
        <v>28.462998102466791</v>
      </c>
      <c r="V129" s="47">
        <v>46.349942062572424</v>
      </c>
      <c r="W129" s="47">
        <v>48.465266558966071</v>
      </c>
      <c r="X129" s="47">
        <v>12.970168612191959</v>
      </c>
      <c r="Y129" s="47">
        <v>74.696545284780598</v>
      </c>
      <c r="Z129" s="47">
        <v>86.455331412103789</v>
      </c>
      <c r="AA129" s="47">
        <v>75.901328273244786</v>
      </c>
      <c r="AB129" s="47">
        <v>92.699884125144877</v>
      </c>
      <c r="AC129" s="47">
        <v>62.825345539400494</v>
      </c>
    </row>
    <row r="130" spans="1:29" ht="12.75">
      <c r="A130" s="51">
        <v>6</v>
      </c>
      <c r="B130" s="51">
        <v>4</v>
      </c>
      <c r="C130" s="51">
        <v>3</v>
      </c>
      <c r="D130" s="38">
        <v>962052</v>
      </c>
      <c r="E130" s="22" t="s">
        <v>154</v>
      </c>
      <c r="F130" s="269">
        <v>184.13597733711046</v>
      </c>
      <c r="G130" s="47">
        <v>420.93287827076222</v>
      </c>
      <c r="H130" s="47">
        <v>456.06229143492772</v>
      </c>
      <c r="I130" s="47">
        <v>545.6349206349206</v>
      </c>
      <c r="J130" s="47">
        <v>110.19283746556474</v>
      </c>
      <c r="K130" s="47">
        <v>339.15515840779858</v>
      </c>
      <c r="L130" s="47">
        <v>134.56090651558074</v>
      </c>
      <c r="M130" s="47">
        <v>318.54379977246867</v>
      </c>
      <c r="N130" s="47">
        <v>222.46941045606229</v>
      </c>
      <c r="O130" s="47">
        <v>287.69841269841271</v>
      </c>
      <c r="P130" s="47">
        <v>68.870523415977956</v>
      </c>
      <c r="Q130" s="47">
        <v>205.11779041429733</v>
      </c>
      <c r="R130" s="47">
        <v>42.492917847025502</v>
      </c>
      <c r="S130" s="47">
        <v>68.25938566552901</v>
      </c>
      <c r="T130" s="47">
        <v>166.85205784204672</v>
      </c>
      <c r="U130" s="47">
        <v>89.285714285714278</v>
      </c>
      <c r="V130" s="47">
        <v>0</v>
      </c>
      <c r="W130" s="47">
        <v>73.111291632818848</v>
      </c>
      <c r="X130" s="47">
        <v>7.0821529745042495</v>
      </c>
      <c r="Y130" s="47">
        <v>34.129692832764505</v>
      </c>
      <c r="Z130" s="47">
        <v>66.74082313681869</v>
      </c>
      <c r="AA130" s="47">
        <v>168.65079365079364</v>
      </c>
      <c r="AB130" s="47">
        <v>41.32231404958678</v>
      </c>
      <c r="AC130" s="47">
        <v>60.926076360682373</v>
      </c>
    </row>
    <row r="131" spans="1:29" ht="12.75">
      <c r="A131" s="51">
        <v>6</v>
      </c>
      <c r="B131" s="51">
        <v>4</v>
      </c>
      <c r="C131" s="51">
        <v>3</v>
      </c>
      <c r="D131" s="38">
        <v>770032</v>
      </c>
      <c r="E131" s="22" t="s">
        <v>131</v>
      </c>
      <c r="F131" s="269">
        <v>155.15515515515517</v>
      </c>
      <c r="G131" s="47">
        <v>301.02790014684291</v>
      </c>
      <c r="H131" s="47">
        <v>390.45553145336225</v>
      </c>
      <c r="I131" s="47">
        <v>355.26315789473682</v>
      </c>
      <c r="J131" s="47">
        <v>241.31274131274131</v>
      </c>
      <c r="K131" s="47">
        <v>280.86039183449788</v>
      </c>
      <c r="L131" s="47">
        <v>110.11011011011011</v>
      </c>
      <c r="M131" s="47">
        <v>190.89574155653449</v>
      </c>
      <c r="N131" s="47">
        <v>209.68908170643527</v>
      </c>
      <c r="O131" s="47">
        <v>177.63157894736841</v>
      </c>
      <c r="P131" s="47">
        <v>77.220077220077215</v>
      </c>
      <c r="Q131" s="47">
        <v>153.44567749006711</v>
      </c>
      <c r="R131" s="47">
        <v>40.04004004004004</v>
      </c>
      <c r="S131" s="47">
        <v>80.763582966226139</v>
      </c>
      <c r="T131" s="47">
        <v>137.38250180766448</v>
      </c>
      <c r="U131" s="47">
        <v>131.57894736842104</v>
      </c>
      <c r="V131" s="47">
        <v>28.957528957528957</v>
      </c>
      <c r="W131" s="47">
        <v>83.573092204411566</v>
      </c>
      <c r="X131" s="47">
        <v>5.0050050050050059</v>
      </c>
      <c r="Y131" s="47">
        <v>29.368575624082229</v>
      </c>
      <c r="Z131" s="47">
        <v>43.383947939262484</v>
      </c>
      <c r="AA131" s="47">
        <v>46.052631578947363</v>
      </c>
      <c r="AB131" s="47">
        <v>135.13513513513513</v>
      </c>
      <c r="AC131" s="47">
        <v>43.841622140019183</v>
      </c>
    </row>
    <row r="132" spans="1:29" ht="12.75">
      <c r="A132" s="51">
        <v>6</v>
      </c>
      <c r="B132" s="51">
        <v>4</v>
      </c>
      <c r="C132" s="51">
        <v>3</v>
      </c>
      <c r="D132" s="38">
        <v>374036</v>
      </c>
      <c r="E132" s="22" t="s">
        <v>76</v>
      </c>
      <c r="F132" s="269">
        <v>164.74464579901152</v>
      </c>
      <c r="G132" s="47">
        <v>478.03617571059431</v>
      </c>
      <c r="H132" s="47">
        <v>284.23772609819122</v>
      </c>
      <c r="I132" s="47">
        <v>424.71042471042472</v>
      </c>
      <c r="J132" s="47">
        <v>176.84887459807078</v>
      </c>
      <c r="K132" s="47">
        <v>295.60201874549387</v>
      </c>
      <c r="L132" s="47">
        <v>107.08401976935751</v>
      </c>
      <c r="M132" s="47">
        <v>297.15762273901805</v>
      </c>
      <c r="N132" s="47">
        <v>129.19896640826872</v>
      </c>
      <c r="O132" s="47">
        <v>128.70012870012869</v>
      </c>
      <c r="P132" s="47">
        <v>32.154340836012864</v>
      </c>
      <c r="Q132" s="47">
        <v>139.38956981494832</v>
      </c>
      <c r="R132" s="47">
        <v>57.66062602965404</v>
      </c>
      <c r="S132" s="47">
        <v>129.19896640826872</v>
      </c>
      <c r="T132" s="47">
        <v>103.35917312661499</v>
      </c>
      <c r="U132" s="47">
        <v>180.18018018018017</v>
      </c>
      <c r="V132" s="47">
        <v>32.154340836012864</v>
      </c>
      <c r="W132" s="47">
        <v>98.534006248497946</v>
      </c>
      <c r="X132" s="47">
        <v>0</v>
      </c>
      <c r="Y132" s="47">
        <v>51.679586563307481</v>
      </c>
      <c r="Z132" s="47">
        <v>51.679586563307495</v>
      </c>
      <c r="AA132" s="47">
        <v>115.83011583011583</v>
      </c>
      <c r="AB132" s="47">
        <v>112.54019292604504</v>
      </c>
      <c r="AC132" s="47">
        <v>57.678442682047582</v>
      </c>
    </row>
    <row r="133" spans="1:29" ht="12.75">
      <c r="A133" s="51">
        <v>6</v>
      </c>
      <c r="B133" s="51">
        <v>4</v>
      </c>
      <c r="C133" s="51">
        <v>3</v>
      </c>
      <c r="D133" s="38">
        <v>754028</v>
      </c>
      <c r="E133" s="22" t="s">
        <v>269</v>
      </c>
      <c r="F133" s="269">
        <v>102.94639687610933</v>
      </c>
      <c r="G133" s="47">
        <v>341.37728075338435</v>
      </c>
      <c r="H133" s="47">
        <v>360.51026067665003</v>
      </c>
      <c r="I133" s="47">
        <v>355.8897243107769</v>
      </c>
      <c r="J133" s="47">
        <v>217.2601086300543</v>
      </c>
      <c r="K133" s="47">
        <v>259.75328452512287</v>
      </c>
      <c r="L133" s="47">
        <v>81.647142350017745</v>
      </c>
      <c r="M133" s="47">
        <v>253.09005297233668</v>
      </c>
      <c r="N133" s="47">
        <v>271.76927343316697</v>
      </c>
      <c r="O133" s="47">
        <v>245.61403508771929</v>
      </c>
      <c r="P133" s="47">
        <v>126.73506336753168</v>
      </c>
      <c r="Q133" s="47">
        <v>185.53806037508775</v>
      </c>
      <c r="R133" s="47">
        <v>21.299254526091588</v>
      </c>
      <c r="S133" s="47">
        <v>47.086521483225425</v>
      </c>
      <c r="T133" s="47">
        <v>49.916805324459233</v>
      </c>
      <c r="U133" s="47">
        <v>60.150375939849624</v>
      </c>
      <c r="V133" s="47">
        <v>6.0350030175015092</v>
      </c>
      <c r="W133" s="47">
        <v>36.104703640557616</v>
      </c>
      <c r="X133" s="47">
        <v>0</v>
      </c>
      <c r="Y133" s="47">
        <v>41.200706297822258</v>
      </c>
      <c r="Z133" s="47">
        <v>38.82418191902385</v>
      </c>
      <c r="AA133" s="47">
        <v>50.125313283208023</v>
      </c>
      <c r="AB133" s="47">
        <v>84.490042245021129</v>
      </c>
      <c r="AC133" s="47">
        <v>38.110520509477482</v>
      </c>
    </row>
    <row r="134" spans="1:29" ht="12.75">
      <c r="A134" s="51">
        <v>6</v>
      </c>
      <c r="B134" s="51">
        <v>4</v>
      </c>
      <c r="C134" s="51">
        <v>3</v>
      </c>
      <c r="D134" s="38">
        <v>382048</v>
      </c>
      <c r="E134" s="22" t="s">
        <v>91</v>
      </c>
      <c r="F134" s="269">
        <v>107.99136069114471</v>
      </c>
      <c r="G134" s="47">
        <v>300.51813471502589</v>
      </c>
      <c r="H134" s="47">
        <v>266.54411764705884</v>
      </c>
      <c r="I134" s="47">
        <v>295.56650246305418</v>
      </c>
      <c r="J134" s="47">
        <v>88.27238335435058</v>
      </c>
      <c r="K134" s="47">
        <v>209.52380952380952</v>
      </c>
      <c r="L134" s="47">
        <v>86.393088552915771</v>
      </c>
      <c r="M134" s="47">
        <v>155.440414507772</v>
      </c>
      <c r="N134" s="47">
        <v>165.44117647058823</v>
      </c>
      <c r="O134" s="47">
        <v>216.74876847290639</v>
      </c>
      <c r="P134" s="47">
        <v>37.831021437578812</v>
      </c>
      <c r="Q134" s="47">
        <v>133.33333333333334</v>
      </c>
      <c r="R134" s="47">
        <v>21.598272138228943</v>
      </c>
      <c r="S134" s="47">
        <v>103.62694300518135</v>
      </c>
      <c r="T134" s="47">
        <v>73.529411764705884</v>
      </c>
      <c r="U134" s="47">
        <v>29.55665024630542</v>
      </c>
      <c r="V134" s="47">
        <v>25.220680958385877</v>
      </c>
      <c r="W134" s="47">
        <v>49.523809523809518</v>
      </c>
      <c r="X134" s="47">
        <v>0</v>
      </c>
      <c r="Y134" s="47">
        <v>41.450777202072537</v>
      </c>
      <c r="Z134" s="47">
        <v>27.573529411764707</v>
      </c>
      <c r="AA134" s="47">
        <v>49.261083743842377</v>
      </c>
      <c r="AB134" s="47">
        <v>25.220680958385881</v>
      </c>
      <c r="AC134" s="47">
        <v>26.666666666666664</v>
      </c>
    </row>
    <row r="135" spans="1:29" ht="12.75">
      <c r="A135" s="51">
        <v>6</v>
      </c>
      <c r="B135" s="51">
        <v>4</v>
      </c>
      <c r="C135" s="51">
        <v>3</v>
      </c>
      <c r="D135" s="38">
        <v>170032</v>
      </c>
      <c r="E135" s="22" t="s">
        <v>51</v>
      </c>
      <c r="F135" s="269">
        <v>89.179548156956002</v>
      </c>
      <c r="G135" s="47">
        <v>293.0056710775047</v>
      </c>
      <c r="H135" s="47">
        <v>361.21673003802277</v>
      </c>
      <c r="I135" s="47">
        <v>228.42639593908629</v>
      </c>
      <c r="J135" s="47">
        <v>23.501762632197416</v>
      </c>
      <c r="K135" s="47">
        <v>193.99141630901289</v>
      </c>
      <c r="L135" s="47">
        <v>53.507728894173603</v>
      </c>
      <c r="M135" s="47">
        <v>113.42155009451797</v>
      </c>
      <c r="N135" s="47">
        <v>152.09125475285171</v>
      </c>
      <c r="O135" s="47">
        <v>59.22165820642978</v>
      </c>
      <c r="P135" s="47">
        <v>0</v>
      </c>
      <c r="Q135" s="47">
        <v>75.536480686695285</v>
      </c>
      <c r="R135" s="47">
        <v>35.6718192627824</v>
      </c>
      <c r="S135" s="47">
        <v>132.32514177693761</v>
      </c>
      <c r="T135" s="47">
        <v>133.07984790874525</v>
      </c>
      <c r="U135" s="47">
        <v>84.602368866328263</v>
      </c>
      <c r="V135" s="47">
        <v>11.750881316098708</v>
      </c>
      <c r="W135" s="47">
        <v>77.253218884120173</v>
      </c>
      <c r="X135" s="47">
        <v>0</v>
      </c>
      <c r="Y135" s="47">
        <v>47.258979206049148</v>
      </c>
      <c r="Z135" s="47">
        <v>76.045627376425855</v>
      </c>
      <c r="AA135" s="47">
        <v>84.602368866328263</v>
      </c>
      <c r="AB135" s="47">
        <v>11.750881316098708</v>
      </c>
      <c r="AC135" s="47">
        <v>41.201716738197426</v>
      </c>
    </row>
    <row r="136" spans="1:29" ht="12.75">
      <c r="A136" s="51">
        <v>6</v>
      </c>
      <c r="B136" s="51">
        <v>4</v>
      </c>
      <c r="C136" s="51">
        <v>3</v>
      </c>
      <c r="D136" s="38">
        <v>378028</v>
      </c>
      <c r="E136" s="22" t="s">
        <v>82</v>
      </c>
      <c r="F136" s="269">
        <v>166.76593210244192</v>
      </c>
      <c r="G136" s="47">
        <v>366.81222707423575</v>
      </c>
      <c r="H136" s="47">
        <v>324.84635645302899</v>
      </c>
      <c r="I136" s="47">
        <v>201.04895104895107</v>
      </c>
      <c r="J136" s="47">
        <v>179.42583732057417</v>
      </c>
      <c r="K136" s="47">
        <v>243.98451960289415</v>
      </c>
      <c r="L136" s="47">
        <v>119.11852293031566</v>
      </c>
      <c r="M136" s="47">
        <v>323.14410480349346</v>
      </c>
      <c r="N136" s="47">
        <v>201.93151887620721</v>
      </c>
      <c r="O136" s="47">
        <v>113.63636363636364</v>
      </c>
      <c r="P136" s="47">
        <v>35.885167464114836</v>
      </c>
      <c r="Q136" s="47">
        <v>161.53457849570924</v>
      </c>
      <c r="R136" s="47">
        <v>35.735556879094695</v>
      </c>
      <c r="S136" s="47">
        <v>34.93449781659389</v>
      </c>
      <c r="T136" s="47">
        <v>52.677787532923617</v>
      </c>
      <c r="U136" s="47">
        <v>26.223776223776223</v>
      </c>
      <c r="V136" s="47">
        <v>47.846889952153106</v>
      </c>
      <c r="W136" s="47">
        <v>38.700992764597004</v>
      </c>
      <c r="X136" s="47">
        <v>11.911852293031567</v>
      </c>
      <c r="Y136" s="47">
        <v>8.7336244541484724</v>
      </c>
      <c r="Z136" s="47">
        <v>70.237050043898151</v>
      </c>
      <c r="AA136" s="47">
        <v>61.188811188811215</v>
      </c>
      <c r="AB136" s="47">
        <v>95.693779904306211</v>
      </c>
      <c r="AC136" s="47">
        <v>43.748948342587923</v>
      </c>
    </row>
    <row r="137" spans="1:29" ht="12.75">
      <c r="A137" s="51">
        <v>6</v>
      </c>
      <c r="B137" s="51">
        <v>4</v>
      </c>
      <c r="C137" s="51">
        <v>3</v>
      </c>
      <c r="D137" s="38">
        <v>958040</v>
      </c>
      <c r="E137" s="22" t="s">
        <v>147</v>
      </c>
      <c r="F137" s="269">
        <v>256</v>
      </c>
      <c r="G137" s="47">
        <v>279.46537059538275</v>
      </c>
      <c r="H137" s="47">
        <v>322.22222222222223</v>
      </c>
      <c r="I137" s="47">
        <v>202.70270270270271</v>
      </c>
      <c r="J137" s="47">
        <v>144.35695538057743</v>
      </c>
      <c r="K137" s="47">
        <v>243.13561098302242</v>
      </c>
      <c r="L137" s="47">
        <v>231.99999999999997</v>
      </c>
      <c r="M137" s="47">
        <v>218.71202916160391</v>
      </c>
      <c r="N137" s="47">
        <v>277.77777777777777</v>
      </c>
      <c r="O137" s="47">
        <v>125.48262548262548</v>
      </c>
      <c r="P137" s="47">
        <v>39.370078740157481</v>
      </c>
      <c r="Q137" s="47">
        <v>184.44770488367217</v>
      </c>
      <c r="R137" s="47">
        <v>23.999999999999996</v>
      </c>
      <c r="S137" s="47">
        <v>60.753341433778857</v>
      </c>
      <c r="T137" s="47">
        <v>33.333333333333336</v>
      </c>
      <c r="U137" s="47">
        <v>19.305019305019304</v>
      </c>
      <c r="V137" s="47">
        <v>78.740157480314963</v>
      </c>
      <c r="W137" s="47">
        <v>39.823936281701947</v>
      </c>
      <c r="X137" s="47">
        <v>0</v>
      </c>
      <c r="Y137" s="47">
        <v>0</v>
      </c>
      <c r="Z137" s="47">
        <v>11.111111111111112</v>
      </c>
      <c r="AA137" s="47">
        <v>57.915057915057915</v>
      </c>
      <c r="AB137" s="47">
        <v>26.246719160104988</v>
      </c>
      <c r="AC137" s="47">
        <v>18.863969817648293</v>
      </c>
    </row>
    <row r="138" spans="1:29" ht="12.75">
      <c r="A138" s="51">
        <v>6</v>
      </c>
      <c r="B138" s="51">
        <v>4</v>
      </c>
      <c r="C138" s="51">
        <v>3</v>
      </c>
      <c r="D138" s="38">
        <v>954028</v>
      </c>
      <c r="E138" s="22" t="s">
        <v>143</v>
      </c>
      <c r="F138" s="269">
        <v>208.17270624518119</v>
      </c>
      <c r="G138" s="47">
        <v>317.6620076238882</v>
      </c>
      <c r="H138" s="47">
        <v>544.04145077720204</v>
      </c>
      <c r="I138" s="47">
        <v>236.0248447204969</v>
      </c>
      <c r="J138" s="47">
        <v>227.61760242792107</v>
      </c>
      <c r="K138" s="47">
        <v>296.2962962962963</v>
      </c>
      <c r="L138" s="47">
        <v>115.6515034695451</v>
      </c>
      <c r="M138" s="47">
        <v>241.423125794155</v>
      </c>
      <c r="N138" s="47">
        <v>297.92746113989637</v>
      </c>
      <c r="O138" s="47">
        <v>173.91304347826087</v>
      </c>
      <c r="P138" s="47">
        <v>136.57056145675267</v>
      </c>
      <c r="Q138" s="47">
        <v>185.18518518518516</v>
      </c>
      <c r="R138" s="47">
        <v>77.101002313030079</v>
      </c>
      <c r="S138" s="47">
        <v>76.238881829733174</v>
      </c>
      <c r="T138" s="47">
        <v>207.25388601036269</v>
      </c>
      <c r="U138" s="47">
        <v>49.689440993788821</v>
      </c>
      <c r="V138" s="47">
        <v>45.523520485584221</v>
      </c>
      <c r="W138" s="47">
        <v>90.277777777777771</v>
      </c>
      <c r="X138" s="47">
        <v>15.420200462606013</v>
      </c>
      <c r="Y138" s="47">
        <v>0</v>
      </c>
      <c r="Z138" s="47">
        <v>38.860103626943001</v>
      </c>
      <c r="AA138" s="47">
        <v>12.422360248447207</v>
      </c>
      <c r="AB138" s="47">
        <v>45.523520485584221</v>
      </c>
      <c r="AC138" s="47">
        <v>20.833333333333332</v>
      </c>
    </row>
    <row r="139" spans="1:29" ht="12.75">
      <c r="A139" s="51">
        <v>6</v>
      </c>
      <c r="B139" s="51">
        <v>4</v>
      </c>
      <c r="C139" s="51">
        <v>3</v>
      </c>
      <c r="D139" s="38">
        <v>958044</v>
      </c>
      <c r="E139" s="22" t="s">
        <v>148</v>
      </c>
      <c r="F139" s="269">
        <v>0</v>
      </c>
      <c r="G139" s="47">
        <v>10.405827263267431</v>
      </c>
      <c r="H139" s="47">
        <v>60.913705583756347</v>
      </c>
      <c r="I139" s="47">
        <v>62.388591800356508</v>
      </c>
      <c r="J139" s="47">
        <v>86.526576019777522</v>
      </c>
      <c r="K139" s="47">
        <v>38.638454461821524</v>
      </c>
      <c r="L139" s="47">
        <v>0</v>
      </c>
      <c r="M139" s="47">
        <v>0</v>
      </c>
      <c r="N139" s="47">
        <v>10.152284263959391</v>
      </c>
      <c r="O139" s="47">
        <v>17.825311942959001</v>
      </c>
      <c r="P139" s="47">
        <v>37.082818294190361</v>
      </c>
      <c r="Q139" s="47">
        <v>11.039558417663294</v>
      </c>
      <c r="R139" s="47">
        <v>0</v>
      </c>
      <c r="S139" s="47">
        <v>10.405827263267431</v>
      </c>
      <c r="T139" s="47">
        <v>30.456852791878173</v>
      </c>
      <c r="U139" s="47">
        <v>35.650623885918002</v>
      </c>
      <c r="V139" s="47">
        <v>0</v>
      </c>
      <c r="W139" s="47">
        <v>14.719411223551058</v>
      </c>
      <c r="X139" s="47">
        <v>0</v>
      </c>
      <c r="Y139" s="47">
        <v>0</v>
      </c>
      <c r="Z139" s="47">
        <v>20.304568527918782</v>
      </c>
      <c r="AA139" s="47">
        <v>8.9126559714795022</v>
      </c>
      <c r="AB139" s="47">
        <v>49.443757725587155</v>
      </c>
      <c r="AC139" s="47">
        <v>12.879484820607177</v>
      </c>
    </row>
    <row r="140" spans="1:29" ht="12.75">
      <c r="A140" s="51">
        <v>6</v>
      </c>
      <c r="B140" s="51">
        <v>4</v>
      </c>
      <c r="C140" s="51">
        <v>3</v>
      </c>
      <c r="D140" s="38">
        <v>754044</v>
      </c>
      <c r="E140" s="22" t="s">
        <v>220</v>
      </c>
      <c r="F140" s="269">
        <v>150.47021943573668</v>
      </c>
      <c r="G140" s="47">
        <v>323.21253672869733</v>
      </c>
      <c r="H140" s="47">
        <v>374.87335359675785</v>
      </c>
      <c r="I140" s="47">
        <v>306.32411067193675</v>
      </c>
      <c r="J140" s="47">
        <v>211.76470588235293</v>
      </c>
      <c r="K140" s="47">
        <v>261.66514181152792</v>
      </c>
      <c r="L140" s="47">
        <v>137.93103448275861</v>
      </c>
      <c r="M140" s="47">
        <v>235.06366307541626</v>
      </c>
      <c r="N140" s="47">
        <v>283.68794326241135</v>
      </c>
      <c r="O140" s="47">
        <v>217.39130434782609</v>
      </c>
      <c r="P140" s="47">
        <v>129.41176470588235</v>
      </c>
      <c r="Q140" s="47">
        <v>195.79139981701741</v>
      </c>
      <c r="R140" s="47">
        <v>12.539184952978058</v>
      </c>
      <c r="S140" s="47">
        <v>68.560235063663072</v>
      </c>
      <c r="T140" s="47">
        <v>40.526849037487338</v>
      </c>
      <c r="U140" s="47">
        <v>19.762845849802371</v>
      </c>
      <c r="V140" s="47">
        <v>23.52941176470588</v>
      </c>
      <c r="W140" s="47">
        <v>31.107044830741078</v>
      </c>
      <c r="X140" s="47">
        <v>0</v>
      </c>
      <c r="Y140" s="47">
        <v>19.588638589618022</v>
      </c>
      <c r="Z140" s="47">
        <v>50.658561296859169</v>
      </c>
      <c r="AA140" s="47">
        <v>69.169960474308311</v>
      </c>
      <c r="AB140" s="47">
        <v>58.823529411764703</v>
      </c>
      <c r="AC140" s="47">
        <v>34.766697163769443</v>
      </c>
    </row>
    <row r="141" spans="1:29" ht="12.75">
      <c r="A141" s="51">
        <v>6</v>
      </c>
      <c r="B141" s="51">
        <v>4</v>
      </c>
      <c r="C141" s="51">
        <v>3</v>
      </c>
      <c r="D141" s="38">
        <v>974044</v>
      </c>
      <c r="E141" s="22" t="s">
        <v>159</v>
      </c>
      <c r="F141" s="269">
        <v>299.83792544570503</v>
      </c>
      <c r="G141" s="47">
        <v>574.71264367816093</v>
      </c>
      <c r="H141" s="47">
        <v>537.50000000000011</v>
      </c>
      <c r="I141" s="47">
        <v>745.94594594594605</v>
      </c>
      <c r="J141" s="47">
        <v>510.51051051051053</v>
      </c>
      <c r="K141" s="47">
        <v>518.35372636262514</v>
      </c>
      <c r="L141" s="47">
        <v>226.90437601296597</v>
      </c>
      <c r="M141" s="47">
        <v>367.81609195402297</v>
      </c>
      <c r="N141" s="47">
        <v>237.5</v>
      </c>
      <c r="O141" s="47">
        <v>345.94594594594594</v>
      </c>
      <c r="P141" s="47">
        <v>315.31531531531527</v>
      </c>
      <c r="Q141" s="47">
        <v>293.65962180200222</v>
      </c>
      <c r="R141" s="47">
        <v>72.933549432739056</v>
      </c>
      <c r="S141" s="47">
        <v>160.91954022988506</v>
      </c>
      <c r="T141" s="47">
        <v>137.5</v>
      </c>
      <c r="U141" s="47">
        <v>97.297297297297291</v>
      </c>
      <c r="V141" s="47">
        <v>60.06006006006006</v>
      </c>
      <c r="W141" s="47">
        <v>104.56062291434927</v>
      </c>
      <c r="X141" s="47">
        <v>0</v>
      </c>
      <c r="Y141" s="47">
        <v>45.977011494252885</v>
      </c>
      <c r="Z141" s="47">
        <v>162.50000000000009</v>
      </c>
      <c r="AA141" s="47">
        <v>302.70270270270282</v>
      </c>
      <c r="AB141" s="47">
        <v>135.13513513513519</v>
      </c>
      <c r="AC141" s="47">
        <v>120.13348164627368</v>
      </c>
    </row>
    <row r="142" spans="1:29" ht="12.75">
      <c r="A142" s="51">
        <v>6</v>
      </c>
      <c r="B142" s="51">
        <v>4</v>
      </c>
      <c r="C142" s="51">
        <v>3</v>
      </c>
      <c r="D142" s="38">
        <v>378032</v>
      </c>
      <c r="E142" s="22" t="s">
        <v>83</v>
      </c>
      <c r="F142" s="269">
        <v>369.79969183359015</v>
      </c>
      <c r="G142" s="47">
        <v>500</v>
      </c>
      <c r="H142" s="47">
        <v>532.54437869822482</v>
      </c>
      <c r="I142" s="47">
        <v>517.24137931034477</v>
      </c>
      <c r="J142" s="47">
        <v>324.74804031354984</v>
      </c>
      <c r="K142" s="47">
        <v>446.08521765882176</v>
      </c>
      <c r="L142" s="47">
        <v>277.34976887519264</v>
      </c>
      <c r="M142" s="47">
        <v>396.82539682539681</v>
      </c>
      <c r="N142" s="47">
        <v>439.56043956043959</v>
      </c>
      <c r="O142" s="47">
        <v>254.51559934318556</v>
      </c>
      <c r="P142" s="47">
        <v>257.55879059350502</v>
      </c>
      <c r="Q142" s="47">
        <v>323.02722658052602</v>
      </c>
      <c r="R142" s="47">
        <v>92.449922958397536</v>
      </c>
      <c r="S142" s="47">
        <v>95.238095238095241</v>
      </c>
      <c r="T142" s="47">
        <v>67.624683009298394</v>
      </c>
      <c r="U142" s="47">
        <v>139.57307060755338</v>
      </c>
      <c r="V142" s="47">
        <v>0</v>
      </c>
      <c r="W142" s="47">
        <v>84.602368866328263</v>
      </c>
      <c r="X142" s="47">
        <v>0</v>
      </c>
      <c r="Y142" s="47">
        <v>7.9365079365079358</v>
      </c>
      <c r="Z142" s="47">
        <v>25.359256128486901</v>
      </c>
      <c r="AA142" s="47">
        <v>123.15270935960594</v>
      </c>
      <c r="AB142" s="47">
        <v>67.189249720044813</v>
      </c>
      <c r="AC142" s="47">
        <v>38.455622211967395</v>
      </c>
    </row>
    <row r="143" spans="1:29" ht="12.75">
      <c r="A143" s="51">
        <v>6</v>
      </c>
      <c r="B143" s="51">
        <v>4</v>
      </c>
      <c r="C143" s="51">
        <v>3</v>
      </c>
      <c r="D143" s="38">
        <v>954032</v>
      </c>
      <c r="E143" s="22" t="s">
        <v>144</v>
      </c>
      <c r="F143" s="269">
        <v>311.6343490304709</v>
      </c>
      <c r="G143" s="47">
        <v>356.37149028077755</v>
      </c>
      <c r="H143" s="47">
        <v>505.3763440860215</v>
      </c>
      <c r="I143" s="47">
        <v>503.01810865191152</v>
      </c>
      <c r="J143" s="47">
        <v>301.83727034120733</v>
      </c>
      <c r="K143" s="47">
        <v>391.61392405063293</v>
      </c>
      <c r="L143" s="47">
        <v>207.75623268698061</v>
      </c>
      <c r="M143" s="47">
        <v>269.97840172786175</v>
      </c>
      <c r="N143" s="47">
        <v>311.8279569892473</v>
      </c>
      <c r="O143" s="47">
        <v>342.0523138832998</v>
      </c>
      <c r="P143" s="47">
        <v>196.85039370078741</v>
      </c>
      <c r="Q143" s="47">
        <v>263.05379746835445</v>
      </c>
      <c r="R143" s="47">
        <v>96.95290858725761</v>
      </c>
      <c r="S143" s="47">
        <v>75.593952483801303</v>
      </c>
      <c r="T143" s="47">
        <v>150.53763440860217</v>
      </c>
      <c r="U143" s="47">
        <v>110.66398390342052</v>
      </c>
      <c r="V143" s="47">
        <v>52.493438320209975</v>
      </c>
      <c r="W143" s="47">
        <v>98.89240506329115</v>
      </c>
      <c r="X143" s="47">
        <v>6.9252077562326884</v>
      </c>
      <c r="Y143" s="47">
        <v>10.799136069114473</v>
      </c>
      <c r="Z143" s="47">
        <v>43.01075268817204</v>
      </c>
      <c r="AA143" s="47">
        <v>50.301810865191143</v>
      </c>
      <c r="AB143" s="47">
        <v>52.493438320209975</v>
      </c>
      <c r="AC143" s="47">
        <v>29.667721518987342</v>
      </c>
    </row>
    <row r="144" spans="1:29" ht="12.75">
      <c r="A144" s="51">
        <v>6</v>
      </c>
      <c r="B144" s="51">
        <v>4</v>
      </c>
      <c r="C144" s="51">
        <v>3</v>
      </c>
      <c r="D144" s="38">
        <v>374048</v>
      </c>
      <c r="E144" s="22" t="s">
        <v>77</v>
      </c>
      <c r="F144" s="269">
        <v>141.34275618374559</v>
      </c>
      <c r="G144" s="47">
        <v>235.16237402015676</v>
      </c>
      <c r="H144" s="47">
        <v>360.76662908680947</v>
      </c>
      <c r="I144" s="47">
        <v>368.36403033586129</v>
      </c>
      <c r="J144" s="47">
        <v>39.318479685452161</v>
      </c>
      <c r="K144" s="47">
        <v>225.36365498873181</v>
      </c>
      <c r="L144" s="47">
        <v>84.805653710247341</v>
      </c>
      <c r="M144" s="47">
        <v>100.78387458006719</v>
      </c>
      <c r="N144" s="47">
        <v>101.46561443066516</v>
      </c>
      <c r="O144" s="47">
        <v>140.8450704225352</v>
      </c>
      <c r="P144" s="47">
        <v>0</v>
      </c>
      <c r="Q144" s="47">
        <v>88.096701495595156</v>
      </c>
      <c r="R144" s="47">
        <v>35.335689045936398</v>
      </c>
      <c r="S144" s="47">
        <v>111.98208286674132</v>
      </c>
      <c r="T144" s="47">
        <v>180.38331454340474</v>
      </c>
      <c r="U144" s="47">
        <v>119.17659804983748</v>
      </c>
      <c r="V144" s="47">
        <v>0</v>
      </c>
      <c r="W144" s="47">
        <v>86.047940995697616</v>
      </c>
      <c r="X144" s="47">
        <v>21.201413427561835</v>
      </c>
      <c r="Y144" s="47">
        <v>22.396416573348262</v>
      </c>
      <c r="Z144" s="47">
        <v>78.917700112739581</v>
      </c>
      <c r="AA144" s="47">
        <v>108.34236186348863</v>
      </c>
      <c r="AB144" s="47">
        <v>39.318479685452161</v>
      </c>
      <c r="AC144" s="47">
        <v>51.21901249743906</v>
      </c>
    </row>
    <row r="145" spans="1:29" ht="12.75">
      <c r="A145" s="51">
        <v>6</v>
      </c>
      <c r="B145" s="51">
        <v>4</v>
      </c>
      <c r="C145" s="51">
        <v>3</v>
      </c>
      <c r="D145" s="38">
        <v>374052</v>
      </c>
      <c r="E145" s="22" t="s">
        <v>78</v>
      </c>
      <c r="F145" s="269">
        <v>80.906148867313902</v>
      </c>
      <c r="G145" s="47">
        <v>209.9737532808399</v>
      </c>
      <c r="H145" s="47">
        <v>244.49877750611248</v>
      </c>
      <c r="I145" s="47">
        <v>211.51586368977675</v>
      </c>
      <c r="J145" s="47">
        <v>149.25373134328359</v>
      </c>
      <c r="K145" s="47">
        <v>170.96018735362998</v>
      </c>
      <c r="L145" s="47">
        <v>48.543689320388346</v>
      </c>
      <c r="M145" s="47">
        <v>104.98687664041995</v>
      </c>
      <c r="N145" s="47">
        <v>97.799511002444987</v>
      </c>
      <c r="O145" s="47">
        <v>94.007050528789662</v>
      </c>
      <c r="P145" s="47">
        <v>66.33499170812604</v>
      </c>
      <c r="Q145" s="47">
        <v>79.625292740046845</v>
      </c>
      <c r="R145" s="47">
        <v>32.362459546925571</v>
      </c>
      <c r="S145" s="47">
        <v>78.740157480314963</v>
      </c>
      <c r="T145" s="47">
        <v>73.349633251833737</v>
      </c>
      <c r="U145" s="47">
        <v>47.003525264394831</v>
      </c>
      <c r="V145" s="47">
        <v>0</v>
      </c>
      <c r="W145" s="47">
        <v>46.838407494145201</v>
      </c>
      <c r="X145" s="47">
        <v>0</v>
      </c>
      <c r="Y145" s="47">
        <v>26.246719160104991</v>
      </c>
      <c r="Z145" s="47">
        <v>73.349633251833765</v>
      </c>
      <c r="AA145" s="47">
        <v>70.505287896592264</v>
      </c>
      <c r="AB145" s="47">
        <v>82.91873963515755</v>
      </c>
      <c r="AC145" s="47">
        <v>44.496487119437944</v>
      </c>
    </row>
    <row r="146" spans="1:29" ht="12.75">
      <c r="A146" s="48"/>
      <c r="B146" s="48"/>
      <c r="C146" s="48"/>
      <c r="D146" s="40"/>
      <c r="E146" s="42" t="s">
        <v>213</v>
      </c>
      <c r="F146" s="99">
        <v>156.42968773036887</v>
      </c>
      <c r="G146" s="99">
        <v>305.00892433519351</v>
      </c>
      <c r="H146" s="99">
        <v>361.48425205829358</v>
      </c>
      <c r="I146" s="99">
        <v>339.07438942898409</v>
      </c>
      <c r="J146" s="99">
        <v>191.85668672826426</v>
      </c>
      <c r="K146" s="99">
        <v>262.83464301940131</v>
      </c>
      <c r="L146" s="99">
        <v>118.39117742458644</v>
      </c>
      <c r="M146" s="99">
        <v>213.05438196154626</v>
      </c>
      <c r="N146" s="99">
        <v>229.20610304011677</v>
      </c>
      <c r="O146" s="99">
        <v>185.16522601366646</v>
      </c>
      <c r="P146" s="99">
        <v>97.764968494815065</v>
      </c>
      <c r="Q146" s="99">
        <v>166.41706910767471</v>
      </c>
      <c r="R146" s="99">
        <v>33.615427712086813</v>
      </c>
      <c r="S146" s="99">
        <v>68.005693499920923</v>
      </c>
      <c r="T146" s="99">
        <v>82.787876023445151</v>
      </c>
      <c r="U146" s="99">
        <v>71.13448729279385</v>
      </c>
      <c r="V146" s="99">
        <v>25.147636404735668</v>
      </c>
      <c r="W146" s="99">
        <v>55.149842669403824</v>
      </c>
      <c r="X146" s="99">
        <v>4.4230825936956331</v>
      </c>
      <c r="Y146" s="99">
        <v>23.948848873726305</v>
      </c>
      <c r="Z146" s="99">
        <v>49.490272994731683</v>
      </c>
      <c r="AA146" s="99">
        <v>82.774676122523758</v>
      </c>
      <c r="AB146" s="99">
        <v>68.944081828713507</v>
      </c>
      <c r="AC146" s="99">
        <v>41.267731242322775</v>
      </c>
    </row>
    <row r="147" spans="1:29" ht="12.75">
      <c r="A147" s="51">
        <v>7</v>
      </c>
      <c r="B147" s="51">
        <v>1</v>
      </c>
      <c r="C147" s="51">
        <v>4</v>
      </c>
      <c r="D147" s="38">
        <v>362008</v>
      </c>
      <c r="E147" s="22" t="s">
        <v>63</v>
      </c>
      <c r="F147" s="269">
        <v>135.23131672597864</v>
      </c>
      <c r="G147" s="47">
        <v>329.24961715160794</v>
      </c>
      <c r="H147" s="47">
        <v>469.61325966850825</v>
      </c>
      <c r="I147" s="47">
        <v>393.48171701112886</v>
      </c>
      <c r="J147" s="47">
        <v>136.6982124079916</v>
      </c>
      <c r="K147" s="47">
        <v>280.86218158066623</v>
      </c>
      <c r="L147" s="47">
        <v>102.01660735468565</v>
      </c>
      <c r="M147" s="47">
        <v>210.56661562021441</v>
      </c>
      <c r="N147" s="47">
        <v>292.02841357537488</v>
      </c>
      <c r="O147" s="47">
        <v>246.42289348171701</v>
      </c>
      <c r="P147" s="47">
        <v>73.606729758149314</v>
      </c>
      <c r="Q147" s="47">
        <v>179.98403367443211</v>
      </c>
      <c r="R147" s="47">
        <v>26.097271648873075</v>
      </c>
      <c r="S147" s="47">
        <v>57.42725880551302</v>
      </c>
      <c r="T147" s="47">
        <v>82.872928176795583</v>
      </c>
      <c r="U147" s="47">
        <v>67.567567567567565</v>
      </c>
      <c r="V147" s="47">
        <v>5.2576235541535228</v>
      </c>
      <c r="W147" s="47">
        <v>47.173234632411642</v>
      </c>
      <c r="X147" s="47">
        <v>7.1174377224199281</v>
      </c>
      <c r="Y147" s="47">
        <v>61.255742725880545</v>
      </c>
      <c r="Z147" s="47">
        <v>94.711917916337811</v>
      </c>
      <c r="AA147" s="47">
        <v>79.49125596184426</v>
      </c>
      <c r="AB147" s="47">
        <v>57.833859095688773</v>
      </c>
      <c r="AC147" s="47">
        <v>53.704913273822498</v>
      </c>
    </row>
    <row r="148" spans="1:29" ht="12.75">
      <c r="A148" s="51">
        <v>7</v>
      </c>
      <c r="B148" s="51">
        <v>1</v>
      </c>
      <c r="C148" s="51">
        <v>4</v>
      </c>
      <c r="D148" s="38">
        <v>562004</v>
      </c>
      <c r="E148" s="22" t="s">
        <v>104</v>
      </c>
      <c r="F148" s="269">
        <v>356.79133858267716</v>
      </c>
      <c r="G148" s="47">
        <v>575.01904036557505</v>
      </c>
      <c r="H148" s="47">
        <v>738.79693177230536</v>
      </c>
      <c r="I148" s="47">
        <v>755.29865125240849</v>
      </c>
      <c r="J148" s="47">
        <v>431.0344827586207</v>
      </c>
      <c r="K148" s="47">
        <v>552.34657039711192</v>
      </c>
      <c r="L148" s="47">
        <v>275.59055118110234</v>
      </c>
      <c r="M148" s="47">
        <v>430.31226199543033</v>
      </c>
      <c r="N148" s="47">
        <v>476.38272103350829</v>
      </c>
      <c r="O148" s="47">
        <v>420.03853564547211</v>
      </c>
      <c r="P148" s="47">
        <v>258.62068965517238</v>
      </c>
      <c r="Q148" s="47">
        <v>365.34296028880863</v>
      </c>
      <c r="R148" s="47">
        <v>71.358267716535437</v>
      </c>
      <c r="S148" s="47">
        <v>102.81797410510282</v>
      </c>
      <c r="T148" s="47">
        <v>145.33710133225676</v>
      </c>
      <c r="U148" s="47">
        <v>115.60693641618496</v>
      </c>
      <c r="V148" s="47">
        <v>67.049808429118769</v>
      </c>
      <c r="W148" s="47">
        <v>98.19494584837544</v>
      </c>
      <c r="X148" s="47">
        <v>9.8425196850393704</v>
      </c>
      <c r="Y148" s="47">
        <v>41.88880426504187</v>
      </c>
      <c r="Z148" s="47">
        <v>117.07710940654025</v>
      </c>
      <c r="AA148" s="47">
        <v>219.65317919075142</v>
      </c>
      <c r="AB148" s="47">
        <v>105.36398467432949</v>
      </c>
      <c r="AC148" s="47">
        <v>88.808664259927809</v>
      </c>
    </row>
    <row r="149" spans="1:29" ht="12.75">
      <c r="A149" s="51">
        <v>7</v>
      </c>
      <c r="B149" s="51">
        <v>1</v>
      </c>
      <c r="C149" s="51">
        <v>4</v>
      </c>
      <c r="D149" s="38">
        <v>358008</v>
      </c>
      <c r="E149" s="22" t="s">
        <v>62</v>
      </c>
      <c r="F149" s="269">
        <v>167.48942172073345</v>
      </c>
      <c r="G149" s="47">
        <v>241.03468547912993</v>
      </c>
      <c r="H149" s="47">
        <v>270.19498607242343</v>
      </c>
      <c r="I149" s="47">
        <v>339.02829684997334</v>
      </c>
      <c r="J149" s="47">
        <v>85.999312005503953</v>
      </c>
      <c r="K149" s="47">
        <v>220.53113837552416</v>
      </c>
      <c r="L149" s="47">
        <v>89.915373765867415</v>
      </c>
      <c r="M149" s="47">
        <v>108.75955320399765</v>
      </c>
      <c r="N149" s="47">
        <v>108.63509749303621</v>
      </c>
      <c r="O149" s="47">
        <v>90.763481046449542</v>
      </c>
      <c r="P149" s="47">
        <v>48.159614723082214</v>
      </c>
      <c r="Q149" s="47">
        <v>90.593777501682453</v>
      </c>
      <c r="R149" s="47">
        <v>65.232722143864606</v>
      </c>
      <c r="S149" s="47">
        <v>97.001763668430328</v>
      </c>
      <c r="T149" s="47">
        <v>86.350974930362128</v>
      </c>
      <c r="U149" s="47">
        <v>85.424452749599567</v>
      </c>
      <c r="V149" s="47">
        <v>3.4399724802201583</v>
      </c>
      <c r="W149" s="47">
        <v>69.368949629859713</v>
      </c>
      <c r="X149" s="47">
        <v>12.341325811001411</v>
      </c>
      <c r="Y149" s="47">
        <v>35.273368606701929</v>
      </c>
      <c r="Z149" s="47">
        <v>75.208913649025106</v>
      </c>
      <c r="AA149" s="47">
        <v>162.84036305392422</v>
      </c>
      <c r="AB149" s="47">
        <v>34.399724802201575</v>
      </c>
      <c r="AC149" s="47">
        <v>60.568411243982005</v>
      </c>
    </row>
    <row r="150" spans="1:29" ht="12.75">
      <c r="A150" s="51">
        <v>7</v>
      </c>
      <c r="B150" s="51">
        <v>1</v>
      </c>
      <c r="C150" s="51">
        <v>4</v>
      </c>
      <c r="D150" s="38">
        <v>334012</v>
      </c>
      <c r="E150" s="22" t="s">
        <v>58</v>
      </c>
      <c r="F150" s="269">
        <v>154.83494011101374</v>
      </c>
      <c r="G150" s="47">
        <v>318.4410646387833</v>
      </c>
      <c r="H150" s="47">
        <v>440.31311154598825</v>
      </c>
      <c r="I150" s="47">
        <v>480.95238095238102</v>
      </c>
      <c r="J150" s="47">
        <v>217.52265861027189</v>
      </c>
      <c r="K150" s="47">
        <v>306.37471304962037</v>
      </c>
      <c r="L150" s="47">
        <v>84.72100496640374</v>
      </c>
      <c r="M150" s="47">
        <v>180.60836501901139</v>
      </c>
      <c r="N150" s="47">
        <v>225.04892367906066</v>
      </c>
      <c r="O150" s="47">
        <v>233.33333333333334</v>
      </c>
      <c r="P150" s="47">
        <v>90.634441087613297</v>
      </c>
      <c r="Q150" s="47">
        <v>156.27759138265938</v>
      </c>
      <c r="R150" s="47">
        <v>64.271107215892485</v>
      </c>
      <c r="S150" s="47">
        <v>95.057034220532316</v>
      </c>
      <c r="T150" s="47">
        <v>117.41682974559686</v>
      </c>
      <c r="U150" s="47">
        <v>138.0952380952381</v>
      </c>
      <c r="V150" s="47">
        <v>42.296072507552871</v>
      </c>
      <c r="W150" s="47">
        <v>90.058273000176598</v>
      </c>
      <c r="X150" s="47">
        <v>5.8428279287174991</v>
      </c>
      <c r="Y150" s="47">
        <v>42.775665399239543</v>
      </c>
      <c r="Z150" s="47">
        <v>97.847358121330714</v>
      </c>
      <c r="AA150" s="47">
        <v>109.5238095238096</v>
      </c>
      <c r="AB150" s="47">
        <v>84.592145015105757</v>
      </c>
      <c r="AC150" s="47">
        <v>60.038848666784403</v>
      </c>
    </row>
    <row r="151" spans="1:29" ht="12.75">
      <c r="A151" s="51">
        <v>7</v>
      </c>
      <c r="B151" s="51">
        <v>1</v>
      </c>
      <c r="C151" s="51">
        <v>4</v>
      </c>
      <c r="D151" s="38">
        <v>562014</v>
      </c>
      <c r="E151" s="22" t="s">
        <v>107</v>
      </c>
      <c r="F151" s="269">
        <v>333.46972176759408</v>
      </c>
      <c r="G151" s="47">
        <v>594.25552987784749</v>
      </c>
      <c r="H151" s="47">
        <v>620.50947093402999</v>
      </c>
      <c r="I151" s="47">
        <v>640.0506970849176</v>
      </c>
      <c r="J151" s="47">
        <v>521.22740647330806</v>
      </c>
      <c r="K151" s="47">
        <v>520.164708731985</v>
      </c>
      <c r="L151" s="47">
        <v>227.08674304418986</v>
      </c>
      <c r="M151" s="47">
        <v>356.55331792670853</v>
      </c>
      <c r="N151" s="47">
        <v>316.7864141084259</v>
      </c>
      <c r="O151" s="47">
        <v>297.84537389100126</v>
      </c>
      <c r="P151" s="47">
        <v>130.30685161832704</v>
      </c>
      <c r="Q151" s="47">
        <v>267.04614266682819</v>
      </c>
      <c r="R151" s="47">
        <v>102.29132569558102</v>
      </c>
      <c r="S151" s="47">
        <v>188.18091779465172</v>
      </c>
      <c r="T151" s="47">
        <v>195.95035924232528</v>
      </c>
      <c r="U151" s="47">
        <v>174.27122940430925</v>
      </c>
      <c r="V151" s="47">
        <v>235.39302227826818</v>
      </c>
      <c r="W151" s="47">
        <v>168.34201283759234</v>
      </c>
      <c r="X151" s="47">
        <v>4.0916530278232424</v>
      </c>
      <c r="Y151" s="47">
        <v>49.521294156487329</v>
      </c>
      <c r="Z151" s="47">
        <v>107.77269758327887</v>
      </c>
      <c r="AA151" s="47">
        <v>167.93409378960709</v>
      </c>
      <c r="AB151" s="47">
        <v>155.52753257671282</v>
      </c>
      <c r="AC151" s="47">
        <v>84.776553227564477</v>
      </c>
    </row>
    <row r="152" spans="1:29" ht="12.75">
      <c r="A152" s="51">
        <v>7</v>
      </c>
      <c r="B152" s="51">
        <v>1</v>
      </c>
      <c r="C152" s="51">
        <v>4</v>
      </c>
      <c r="D152" s="38">
        <v>562020</v>
      </c>
      <c r="E152" s="22" t="s">
        <v>109</v>
      </c>
      <c r="F152" s="269">
        <v>297.9671400724032</v>
      </c>
      <c r="G152" s="47">
        <v>529.71576227390187</v>
      </c>
      <c r="H152" s="47">
        <v>555.29631357909477</v>
      </c>
      <c r="I152" s="47">
        <v>498.18840579710144</v>
      </c>
      <c r="J152" s="47">
        <v>172.209026128266</v>
      </c>
      <c r="K152" s="47">
        <v>408.43655841981922</v>
      </c>
      <c r="L152" s="47">
        <v>225.56390977443607</v>
      </c>
      <c r="M152" s="47">
        <v>434.96985357450473</v>
      </c>
      <c r="N152" s="47">
        <v>382.64115725618291</v>
      </c>
      <c r="O152" s="47">
        <v>244.56521739130437</v>
      </c>
      <c r="P152" s="47">
        <v>118.76484560570071</v>
      </c>
      <c r="Q152" s="47">
        <v>282.89253431536656</v>
      </c>
      <c r="R152" s="47">
        <v>66.833751044277363</v>
      </c>
      <c r="S152" s="47">
        <v>60.292850990525409</v>
      </c>
      <c r="T152" s="47">
        <v>79.328044797013533</v>
      </c>
      <c r="U152" s="47">
        <v>104.16666666666666</v>
      </c>
      <c r="V152" s="47">
        <v>23.752969121140143</v>
      </c>
      <c r="W152" s="47">
        <v>68.630733177100765</v>
      </c>
      <c r="X152" s="47">
        <v>5.5694792536897841</v>
      </c>
      <c r="Y152" s="47">
        <v>34.453057708871661</v>
      </c>
      <c r="Z152" s="47">
        <v>93.327111525898303</v>
      </c>
      <c r="AA152" s="47">
        <v>149.45652173913044</v>
      </c>
      <c r="AB152" s="47">
        <v>29.691211401425182</v>
      </c>
      <c r="AC152" s="47">
        <v>56.913290927351866</v>
      </c>
    </row>
    <row r="153" spans="1:29" ht="12.75">
      <c r="A153" s="51">
        <v>7</v>
      </c>
      <c r="B153" s="51">
        <v>1</v>
      </c>
      <c r="C153" s="51">
        <v>4</v>
      </c>
      <c r="D153" s="38">
        <v>978024</v>
      </c>
      <c r="E153" s="22" t="s">
        <v>162</v>
      </c>
      <c r="F153" s="269">
        <v>156.98587127158555</v>
      </c>
      <c r="G153" s="47">
        <v>339.44954128440367</v>
      </c>
      <c r="H153" s="47">
        <v>401.01845957988542</v>
      </c>
      <c r="I153" s="47">
        <v>447.80826237779883</v>
      </c>
      <c r="J153" s="47">
        <v>245.93415311384373</v>
      </c>
      <c r="K153" s="47">
        <v>302.90697674418607</v>
      </c>
      <c r="L153" s="47">
        <v>56.907378335949765</v>
      </c>
      <c r="M153" s="47">
        <v>119.26605504587157</v>
      </c>
      <c r="N153" s="47">
        <v>133.67281985996181</v>
      </c>
      <c r="O153" s="47">
        <v>132.4503311258278</v>
      </c>
      <c r="P153" s="47">
        <v>111.06703689012296</v>
      </c>
      <c r="Q153" s="47">
        <v>104.65116279069767</v>
      </c>
      <c r="R153" s="47">
        <v>94.191522762951323</v>
      </c>
      <c r="S153" s="47">
        <v>180.42813455657492</v>
      </c>
      <c r="T153" s="47">
        <v>206.87460216422662</v>
      </c>
      <c r="U153" s="47">
        <v>170.29328287606435</v>
      </c>
      <c r="V153" s="47">
        <v>75.366917889726295</v>
      </c>
      <c r="W153" s="47">
        <v>142.44186046511629</v>
      </c>
      <c r="X153" s="47">
        <v>5.8869701726844577</v>
      </c>
      <c r="Y153" s="47">
        <v>39.75535168195718</v>
      </c>
      <c r="Z153" s="47">
        <v>60.471037555697023</v>
      </c>
      <c r="AA153" s="47">
        <v>145.06464837590664</v>
      </c>
      <c r="AB153" s="47">
        <v>59.500198333994469</v>
      </c>
      <c r="AC153" s="47">
        <v>55.813953488372093</v>
      </c>
    </row>
    <row r="154" spans="1:29" ht="12.75">
      <c r="A154" s="51">
        <v>7</v>
      </c>
      <c r="B154" s="51">
        <v>1</v>
      </c>
      <c r="C154" s="51">
        <v>4</v>
      </c>
      <c r="D154" s="38">
        <v>562024</v>
      </c>
      <c r="E154" s="22" t="s">
        <v>110</v>
      </c>
      <c r="F154" s="269">
        <v>363.85445821671328</v>
      </c>
      <c r="G154" s="47">
        <v>483.44370860927154</v>
      </c>
      <c r="H154" s="47">
        <v>543.10930074677526</v>
      </c>
      <c r="I154" s="47">
        <v>524.01746724890825</v>
      </c>
      <c r="J154" s="47">
        <v>185.34482758620692</v>
      </c>
      <c r="K154" s="47">
        <v>422.37934214571163</v>
      </c>
      <c r="L154" s="47">
        <v>231.90723710515795</v>
      </c>
      <c r="M154" s="47">
        <v>301.32450331125824</v>
      </c>
      <c r="N154" s="47">
        <v>322.47114731839781</v>
      </c>
      <c r="O154" s="47">
        <v>221.69969768223041</v>
      </c>
      <c r="P154" s="47">
        <v>99.137931034482762</v>
      </c>
      <c r="Q154" s="47">
        <v>240.39348293882568</v>
      </c>
      <c r="R154" s="47">
        <v>109.95601759296281</v>
      </c>
      <c r="S154" s="47">
        <v>79.47019867549669</v>
      </c>
      <c r="T154" s="47">
        <v>88.255261371350983</v>
      </c>
      <c r="U154" s="47">
        <v>70.540812898891502</v>
      </c>
      <c r="V154" s="47">
        <v>21.551724137931036</v>
      </c>
      <c r="W154" s="47">
        <v>80.541039040885337</v>
      </c>
      <c r="X154" s="47">
        <v>21.991203518592563</v>
      </c>
      <c r="Y154" s="47">
        <v>102.64900662251655</v>
      </c>
      <c r="Z154" s="47">
        <v>132.38289205702651</v>
      </c>
      <c r="AA154" s="47">
        <v>231.77695666778641</v>
      </c>
      <c r="AB154" s="47">
        <v>64.655172413793125</v>
      </c>
      <c r="AC154" s="47">
        <v>101.44482016600061</v>
      </c>
    </row>
    <row r="155" spans="1:29" ht="12.75">
      <c r="A155" s="51">
        <v>7</v>
      </c>
      <c r="B155" s="51">
        <v>1</v>
      </c>
      <c r="C155" s="51">
        <v>4</v>
      </c>
      <c r="D155" s="38">
        <v>770024</v>
      </c>
      <c r="E155" s="22" t="s">
        <v>130</v>
      </c>
      <c r="F155" s="269">
        <v>290.40656919687564</v>
      </c>
      <c r="G155" s="47">
        <v>388.56077090456949</v>
      </c>
      <c r="H155" s="47">
        <v>443.25683747249298</v>
      </c>
      <c r="I155" s="47">
        <v>376.26185377791376</v>
      </c>
      <c r="J155" s="47">
        <v>153.31544653123802</v>
      </c>
      <c r="K155" s="47">
        <v>332.38751520064858</v>
      </c>
      <c r="L155" s="47">
        <v>238.33366713398757</v>
      </c>
      <c r="M155" s="47">
        <v>292.19769972023624</v>
      </c>
      <c r="N155" s="47">
        <v>279.78623074504873</v>
      </c>
      <c r="O155" s="47">
        <v>217.19180177424289</v>
      </c>
      <c r="P155" s="47">
        <v>80.490609428899958</v>
      </c>
      <c r="Q155" s="47">
        <v>228.15449649661244</v>
      </c>
      <c r="R155" s="47">
        <v>42.058882435409572</v>
      </c>
      <c r="S155" s="47">
        <v>62.169723344731118</v>
      </c>
      <c r="T155" s="47">
        <v>94.309965419679344</v>
      </c>
      <c r="U155" s="47">
        <v>67.298868155399205</v>
      </c>
      <c r="V155" s="47">
        <v>3.8328861632809508</v>
      </c>
      <c r="W155" s="47">
        <v>54.432798656552208</v>
      </c>
      <c r="X155" s="47">
        <v>10.01401962747847</v>
      </c>
      <c r="Y155" s="47">
        <v>34.193347839602112</v>
      </c>
      <c r="Z155" s="47">
        <v>69.160641307764877</v>
      </c>
      <c r="AA155" s="47">
        <v>91.771183848271647</v>
      </c>
      <c r="AB155" s="47">
        <v>68.991950939057105</v>
      </c>
      <c r="AC155" s="47">
        <v>49.800220047483933</v>
      </c>
    </row>
    <row r="156" spans="1:29" ht="12.75">
      <c r="A156" s="51">
        <v>7</v>
      </c>
      <c r="B156" s="51">
        <v>1</v>
      </c>
      <c r="C156" s="51">
        <v>4</v>
      </c>
      <c r="D156" s="38">
        <v>562032</v>
      </c>
      <c r="E156" s="22" t="s">
        <v>112</v>
      </c>
      <c r="F156" s="269">
        <v>142.83520196590385</v>
      </c>
      <c r="G156" s="47">
        <v>335.70203381524141</v>
      </c>
      <c r="H156" s="47">
        <v>363.63636363636363</v>
      </c>
      <c r="I156" s="47">
        <v>393.64303178484107</v>
      </c>
      <c r="J156" s="47">
        <v>210.6567534076828</v>
      </c>
      <c r="K156" s="47">
        <v>275.05183137525916</v>
      </c>
      <c r="L156" s="47">
        <v>92.151743203808934</v>
      </c>
      <c r="M156" s="47">
        <v>198.48076451850037</v>
      </c>
      <c r="N156" s="47">
        <v>192.35836627140975</v>
      </c>
      <c r="O156" s="47">
        <v>171.14914425427872</v>
      </c>
      <c r="P156" s="47">
        <v>102.23048327137546</v>
      </c>
      <c r="Q156" s="47">
        <v>146.04929739691315</v>
      </c>
      <c r="R156" s="47">
        <v>47.611733988634619</v>
      </c>
      <c r="S156" s="47">
        <v>105.36633178142611</v>
      </c>
      <c r="T156" s="47">
        <v>105.40184453227931</v>
      </c>
      <c r="U156" s="47">
        <v>102.68948655256723</v>
      </c>
      <c r="V156" s="47">
        <v>30.978934324659232</v>
      </c>
      <c r="W156" s="47">
        <v>76.480073715733695</v>
      </c>
      <c r="X156" s="47">
        <v>3.0717247734602982</v>
      </c>
      <c r="Y156" s="47">
        <v>31.854937515314877</v>
      </c>
      <c r="Z156" s="47">
        <v>65.876152832674592</v>
      </c>
      <c r="AA156" s="47">
        <v>119.80440097799516</v>
      </c>
      <c r="AB156" s="47">
        <v>77.447335811648131</v>
      </c>
      <c r="AC156" s="47">
        <v>52.52246026261232</v>
      </c>
    </row>
    <row r="157" spans="1:29" ht="12.75">
      <c r="A157" s="51">
        <v>7</v>
      </c>
      <c r="B157" s="51">
        <v>1</v>
      </c>
      <c r="C157" s="51">
        <v>4</v>
      </c>
      <c r="D157" s="38">
        <v>334032</v>
      </c>
      <c r="E157" s="22" t="s">
        <v>60</v>
      </c>
      <c r="F157" s="269">
        <v>33.292978208232448</v>
      </c>
      <c r="G157" s="47">
        <v>76.555023923444978</v>
      </c>
      <c r="H157" s="47">
        <v>52.783109404990405</v>
      </c>
      <c r="I157" s="47">
        <v>59.333637608397986</v>
      </c>
      <c r="J157" s="47">
        <v>60.975609756097562</v>
      </c>
      <c r="K157" s="47">
        <v>54.039919811731892</v>
      </c>
      <c r="L157" s="47">
        <v>24.213075060532688</v>
      </c>
      <c r="M157" s="47">
        <v>57.41626794258373</v>
      </c>
      <c r="N157" s="47">
        <v>47.984644913627633</v>
      </c>
      <c r="O157" s="47">
        <v>41.077133728890921</v>
      </c>
      <c r="P157" s="47">
        <v>44.345898004434588</v>
      </c>
      <c r="Q157" s="47">
        <v>40.965745663732235</v>
      </c>
      <c r="R157" s="47">
        <v>9.079903147699758</v>
      </c>
      <c r="S157" s="47">
        <v>9.5693779904306222</v>
      </c>
      <c r="T157" s="47">
        <v>4.7984644913627639</v>
      </c>
      <c r="U157" s="47">
        <v>0</v>
      </c>
      <c r="V157" s="47">
        <v>0</v>
      </c>
      <c r="W157" s="47">
        <v>5.2296696591998604</v>
      </c>
      <c r="X157" s="47">
        <v>0</v>
      </c>
      <c r="Y157" s="47">
        <v>9.569377990430624</v>
      </c>
      <c r="Z157" s="47">
        <v>0</v>
      </c>
      <c r="AA157" s="47">
        <v>18.256503879507076</v>
      </c>
      <c r="AB157" s="47">
        <v>16.62971175166297</v>
      </c>
      <c r="AC157" s="47">
        <v>7.8445044887997906</v>
      </c>
    </row>
    <row r="158" spans="1:29" ht="12.75">
      <c r="A158" s="48"/>
      <c r="B158" s="48"/>
      <c r="C158" s="48"/>
      <c r="D158" s="40"/>
      <c r="E158" s="42" t="s">
        <v>214</v>
      </c>
      <c r="F158" s="99">
        <v>222.81762840087472</v>
      </c>
      <c r="G158" s="99">
        <v>385.23274478330654</v>
      </c>
      <c r="H158" s="99">
        <v>443.25440350990385</v>
      </c>
      <c r="I158" s="99">
        <v>446.60982541615914</v>
      </c>
      <c r="J158" s="99">
        <v>220.74351516117463</v>
      </c>
      <c r="K158" s="99">
        <v>334.78663431899957</v>
      </c>
      <c r="L158" s="99">
        <v>149.5301325873244</v>
      </c>
      <c r="M158" s="99">
        <v>242.02939602807416</v>
      </c>
      <c r="N158" s="99">
        <v>246.79011549132201</v>
      </c>
      <c r="O158" s="99">
        <v>206.12761173053499</v>
      </c>
      <c r="P158" s="99">
        <v>103.99649360481332</v>
      </c>
      <c r="Q158" s="99">
        <v>188.34311967464808</v>
      </c>
      <c r="R158" s="99">
        <v>65.210110522271918</v>
      </c>
      <c r="S158" s="99">
        <v>98.82604727284172</v>
      </c>
      <c r="T158" s="99">
        <v>113.23311181366539</v>
      </c>
      <c r="U158" s="99">
        <v>101.50223304912708</v>
      </c>
      <c r="V158" s="99">
        <v>47.01757182133322</v>
      </c>
      <c r="W158" s="99">
        <v>84.326617676359248</v>
      </c>
      <c r="X158" s="99">
        <v>8.0773852912783948</v>
      </c>
      <c r="Y158" s="99">
        <v>44.377301482390713</v>
      </c>
      <c r="Z158" s="99">
        <v>83.23117620491648</v>
      </c>
      <c r="AA158" s="99">
        <v>138.97998063649709</v>
      </c>
      <c r="AB158" s="99">
        <v>69.729449735028084</v>
      </c>
      <c r="AC158" s="99">
        <v>62.116896967992218</v>
      </c>
    </row>
    <row r="159" spans="1:29" s="4" customFormat="1" ht="12.75">
      <c r="A159" s="51">
        <v>8</v>
      </c>
      <c r="B159" s="51">
        <v>2</v>
      </c>
      <c r="C159" s="51">
        <v>4</v>
      </c>
      <c r="D159" s="38">
        <v>570004</v>
      </c>
      <c r="E159" s="22" t="s">
        <v>118</v>
      </c>
      <c r="F159" s="269">
        <v>417.97611565053427</v>
      </c>
      <c r="G159" s="47">
        <v>552.02735710796287</v>
      </c>
      <c r="H159" s="47">
        <v>703.27552986512524</v>
      </c>
      <c r="I159" s="47">
        <v>625.55853440571934</v>
      </c>
      <c r="J159" s="47">
        <v>202.70270270270274</v>
      </c>
      <c r="K159" s="47">
        <v>501.811114056012</v>
      </c>
      <c r="L159" s="47">
        <v>298.55436832181016</v>
      </c>
      <c r="M159" s="47">
        <v>405.47142159257447</v>
      </c>
      <c r="N159" s="47">
        <v>462.42774566473986</v>
      </c>
      <c r="O159" s="47">
        <v>352.99374441465596</v>
      </c>
      <c r="P159" s="47">
        <v>129.5045045045045</v>
      </c>
      <c r="Q159" s="47">
        <v>332.18482198074037</v>
      </c>
      <c r="R159" s="47">
        <v>84.852294154619742</v>
      </c>
      <c r="S159" s="47">
        <v>92.818759159745966</v>
      </c>
      <c r="T159" s="47">
        <v>125.24084778420038</v>
      </c>
      <c r="U159" s="47">
        <v>111.70688114387846</v>
      </c>
      <c r="V159" s="47">
        <v>22.522522522522522</v>
      </c>
      <c r="W159" s="47">
        <v>89.23049739376269</v>
      </c>
      <c r="X159" s="47">
        <v>34.569453174104339</v>
      </c>
      <c r="Y159" s="47">
        <v>53.737176355642418</v>
      </c>
      <c r="Z159" s="47">
        <v>115.60693641618495</v>
      </c>
      <c r="AA159" s="47">
        <v>160.857908847185</v>
      </c>
      <c r="AB159" s="47">
        <v>50.675675675675706</v>
      </c>
      <c r="AC159" s="47">
        <v>80.39579468150896</v>
      </c>
    </row>
    <row r="160" spans="1:29" ht="12.75">
      <c r="A160" s="51">
        <v>8</v>
      </c>
      <c r="B160" s="51">
        <v>2</v>
      </c>
      <c r="C160" s="51">
        <v>4</v>
      </c>
      <c r="D160" s="38">
        <v>766008</v>
      </c>
      <c r="E160" s="22" t="s">
        <v>125</v>
      </c>
      <c r="F160" s="269">
        <v>177.36214124475975</v>
      </c>
      <c r="G160" s="47">
        <v>303.48258706467664</v>
      </c>
      <c r="H160" s="47">
        <v>439.98087039693928</v>
      </c>
      <c r="I160" s="47">
        <v>348.94398530762169</v>
      </c>
      <c r="J160" s="47">
        <v>288.40125391849529</v>
      </c>
      <c r="K160" s="47">
        <v>300.68337129840546</v>
      </c>
      <c r="L160" s="47">
        <v>132.21541438245728</v>
      </c>
      <c r="M160" s="47">
        <v>233.83084577114428</v>
      </c>
      <c r="N160" s="47">
        <v>291.72644667623143</v>
      </c>
      <c r="O160" s="47">
        <v>202.02020202020205</v>
      </c>
      <c r="P160" s="47">
        <v>219.43573667711598</v>
      </c>
      <c r="Q160" s="47">
        <v>207.74487471526194</v>
      </c>
      <c r="R160" s="47">
        <v>41.921960657852303</v>
      </c>
      <c r="S160" s="47">
        <v>24.875621890547261</v>
      </c>
      <c r="T160" s="47">
        <v>90.86561453849832</v>
      </c>
      <c r="U160" s="47">
        <v>50.505050505050512</v>
      </c>
      <c r="V160" s="47">
        <v>6.269592476489029</v>
      </c>
      <c r="W160" s="47">
        <v>44.646924829157179</v>
      </c>
      <c r="X160" s="47">
        <v>3.224766204450177</v>
      </c>
      <c r="Y160" s="47">
        <v>44.776119402985088</v>
      </c>
      <c r="Z160" s="47">
        <v>57.388809182209478</v>
      </c>
      <c r="AA160" s="47">
        <v>96.418732782369148</v>
      </c>
      <c r="AB160" s="47">
        <v>62.6959247648903</v>
      </c>
      <c r="AC160" s="47">
        <v>48.291571753986325</v>
      </c>
    </row>
    <row r="161" spans="1:29" ht="12.75">
      <c r="A161" s="51">
        <v>8</v>
      </c>
      <c r="B161" s="51">
        <v>2</v>
      </c>
      <c r="C161" s="51">
        <v>4</v>
      </c>
      <c r="D161" s="38">
        <v>766020</v>
      </c>
      <c r="E161" s="22" t="s">
        <v>126</v>
      </c>
      <c r="F161" s="269">
        <v>272.46758954076029</v>
      </c>
      <c r="G161" s="47">
        <v>513.97033459813736</v>
      </c>
      <c r="H161" s="47">
        <v>613.39522546419096</v>
      </c>
      <c r="I161" s="47">
        <v>456.73850112576389</v>
      </c>
      <c r="J161" s="47">
        <v>268.31345826235093</v>
      </c>
      <c r="K161" s="47">
        <v>416.37882308610187</v>
      </c>
      <c r="L161" s="47">
        <v>197.75873434410022</v>
      </c>
      <c r="M161" s="47">
        <v>375.99172128320112</v>
      </c>
      <c r="N161" s="47">
        <v>417.77188328912467</v>
      </c>
      <c r="O161" s="47">
        <v>234.8021871984561</v>
      </c>
      <c r="P161" s="47">
        <v>187.39352640545147</v>
      </c>
      <c r="Q161" s="47">
        <v>277.58588205740125</v>
      </c>
      <c r="R161" s="47">
        <v>68.116897385190072</v>
      </c>
      <c r="S161" s="47">
        <v>72.438771990341493</v>
      </c>
      <c r="T161" s="47">
        <v>79.57559681697613</v>
      </c>
      <c r="U161" s="47">
        <v>96.494049533612099</v>
      </c>
      <c r="V161" s="47">
        <v>0</v>
      </c>
      <c r="W161" s="47">
        <v>66.570369905168633</v>
      </c>
      <c r="X161" s="47">
        <v>6.5919578114700057</v>
      </c>
      <c r="Y161" s="47">
        <v>65.539841324594704</v>
      </c>
      <c r="Z161" s="47">
        <v>116.04774535809024</v>
      </c>
      <c r="AA161" s="47">
        <v>125.44226439369567</v>
      </c>
      <c r="AB161" s="47">
        <v>80.919931856899495</v>
      </c>
      <c r="AC161" s="47">
        <v>72.222571123531992</v>
      </c>
    </row>
    <row r="162" spans="1:29" ht="12.75">
      <c r="A162" s="51">
        <v>8</v>
      </c>
      <c r="B162" s="51">
        <v>2</v>
      </c>
      <c r="C162" s="51">
        <v>4</v>
      </c>
      <c r="D162" s="38">
        <v>562012</v>
      </c>
      <c r="E162" s="22" t="s">
        <v>106</v>
      </c>
      <c r="F162" s="269">
        <v>188.17852834740651</v>
      </c>
      <c r="G162" s="47">
        <v>306.4391000775795</v>
      </c>
      <c r="H162" s="47">
        <v>355.76179427687549</v>
      </c>
      <c r="I162" s="47">
        <v>338.11098860712968</v>
      </c>
      <c r="J162" s="47">
        <v>132.63855992420656</v>
      </c>
      <c r="K162" s="47">
        <v>260.94335619828865</v>
      </c>
      <c r="L162" s="47">
        <v>142.34016887816648</v>
      </c>
      <c r="M162" s="47">
        <v>174.55391776570985</v>
      </c>
      <c r="N162" s="47">
        <v>189.4818252126837</v>
      </c>
      <c r="O162" s="47">
        <v>161.70525542080119</v>
      </c>
      <c r="P162" s="47">
        <v>33.159639981051633</v>
      </c>
      <c r="Q162" s="47">
        <v>144.26136765433844</v>
      </c>
      <c r="R162" s="47">
        <v>41.013268998793727</v>
      </c>
      <c r="S162" s="47">
        <v>96.974398758727688</v>
      </c>
      <c r="T162" s="47">
        <v>108.27532869296211</v>
      </c>
      <c r="U162" s="47">
        <v>84.527747151782421</v>
      </c>
      <c r="V162" s="47">
        <v>47.370914258645193</v>
      </c>
      <c r="W162" s="47">
        <v>72.837847394102255</v>
      </c>
      <c r="X162" s="47">
        <v>4.8250904704463204</v>
      </c>
      <c r="Y162" s="47">
        <v>34.910783553141989</v>
      </c>
      <c r="Z162" s="47">
        <v>58.004640371229705</v>
      </c>
      <c r="AA162" s="47">
        <v>91.877986034546112</v>
      </c>
      <c r="AB162" s="47">
        <v>52.108005684509727</v>
      </c>
      <c r="AC162" s="47">
        <v>43.844141149847971</v>
      </c>
    </row>
    <row r="163" spans="1:29" ht="12.75">
      <c r="A163" s="51">
        <v>8</v>
      </c>
      <c r="B163" s="51">
        <v>2</v>
      </c>
      <c r="C163" s="51">
        <v>4</v>
      </c>
      <c r="D163" s="38">
        <v>758012</v>
      </c>
      <c r="E163" s="22" t="s">
        <v>123</v>
      </c>
      <c r="F163" s="269">
        <v>419.20731707317077</v>
      </c>
      <c r="G163" s="47">
        <v>531.16931021763185</v>
      </c>
      <c r="H163" s="47">
        <v>614.63046757164398</v>
      </c>
      <c r="I163" s="47">
        <v>580.14131647452587</v>
      </c>
      <c r="J163" s="47">
        <v>414.23001949317734</v>
      </c>
      <c r="K163" s="47">
        <v>507.83475783475785</v>
      </c>
      <c r="L163" s="47">
        <v>342.98780487804879</v>
      </c>
      <c r="M163" s="47">
        <v>402.06565842862409</v>
      </c>
      <c r="N163" s="47">
        <v>407.23981900452492</v>
      </c>
      <c r="O163" s="47">
        <v>327.25920416511713</v>
      </c>
      <c r="P163" s="47">
        <v>219.29824561403507</v>
      </c>
      <c r="Q163" s="47">
        <v>345.44159544159544</v>
      </c>
      <c r="R163" s="47">
        <v>71.138211382113823</v>
      </c>
      <c r="S163" s="47">
        <v>47.952784950202876</v>
      </c>
      <c r="T163" s="47">
        <v>79.185520361990953</v>
      </c>
      <c r="U163" s="47">
        <v>63.220528077352171</v>
      </c>
      <c r="V163" s="47">
        <v>34.113060428849899</v>
      </c>
      <c r="W163" s="47">
        <v>61.253561253561251</v>
      </c>
      <c r="X163" s="47">
        <v>5.0813008130081325</v>
      </c>
      <c r="Y163" s="47">
        <v>81.150866838804873</v>
      </c>
      <c r="Z163" s="47">
        <v>128.2051282051282</v>
      </c>
      <c r="AA163" s="47">
        <v>189.66158423205653</v>
      </c>
      <c r="AB163" s="47">
        <v>160.81871345029242</v>
      </c>
      <c r="AC163" s="47">
        <v>101.13960113960114</v>
      </c>
    </row>
    <row r="164" spans="1:29" ht="12.75">
      <c r="A164" s="51">
        <v>8</v>
      </c>
      <c r="B164" s="51">
        <v>2</v>
      </c>
      <c r="C164" s="51">
        <v>4</v>
      </c>
      <c r="D164" s="38">
        <v>962024</v>
      </c>
      <c r="E164" s="22" t="s">
        <v>151</v>
      </c>
      <c r="F164" s="269">
        <v>187.92483006797281</v>
      </c>
      <c r="G164" s="47">
        <v>233.12883435582822</v>
      </c>
      <c r="H164" s="47">
        <v>229.78215458072219</v>
      </c>
      <c r="I164" s="47">
        <v>214.38645980253875</v>
      </c>
      <c r="J164" s="47">
        <v>100.2865329512894</v>
      </c>
      <c r="K164" s="47">
        <v>195.54317548746519</v>
      </c>
      <c r="L164" s="47">
        <v>101.9592163134746</v>
      </c>
      <c r="M164" s="47">
        <v>134.96932515337423</v>
      </c>
      <c r="N164" s="47">
        <v>89.525514771709936</v>
      </c>
      <c r="O164" s="47">
        <v>84.626234132581104</v>
      </c>
      <c r="P164" s="47">
        <v>21.48997134670487</v>
      </c>
      <c r="Q164" s="47">
        <v>89.693593314763234</v>
      </c>
      <c r="R164" s="47">
        <v>81.967213114754102</v>
      </c>
      <c r="S164" s="47">
        <v>67.484662576687114</v>
      </c>
      <c r="T164" s="47">
        <v>98.478066248880936</v>
      </c>
      <c r="U164" s="47">
        <v>78.984485190409032</v>
      </c>
      <c r="V164" s="47">
        <v>42.97994269340974</v>
      </c>
      <c r="W164" s="47">
        <v>75.766016713091915</v>
      </c>
      <c r="X164" s="47">
        <v>3.9984006397441036</v>
      </c>
      <c r="Y164" s="47">
        <v>30.674846625766875</v>
      </c>
      <c r="Z164" s="47">
        <v>41.778573560131306</v>
      </c>
      <c r="AA164" s="47">
        <v>50.775740479548631</v>
      </c>
      <c r="AB164" s="47">
        <v>35.816618911174793</v>
      </c>
      <c r="AC164" s="47">
        <v>30.083565459610025</v>
      </c>
    </row>
    <row r="165" spans="1:29" ht="12.75">
      <c r="A165" s="51">
        <v>8</v>
      </c>
      <c r="B165" s="51">
        <v>2</v>
      </c>
      <c r="C165" s="51">
        <v>4</v>
      </c>
      <c r="D165" s="38">
        <v>362032</v>
      </c>
      <c r="E165" s="22" t="s">
        <v>68</v>
      </c>
      <c r="F165" s="269">
        <v>259.31164545025933</v>
      </c>
      <c r="G165" s="47">
        <v>335.91731266149873</v>
      </c>
      <c r="H165" s="47">
        <v>471.08387590961314</v>
      </c>
      <c r="I165" s="47">
        <v>423.66412213740455</v>
      </c>
      <c r="J165" s="47">
        <v>192.21291276490885</v>
      </c>
      <c r="K165" s="47">
        <v>333.54443740764196</v>
      </c>
      <c r="L165" s="47">
        <v>167.37388024516738</v>
      </c>
      <c r="M165" s="47">
        <v>217.79254337393871</v>
      </c>
      <c r="N165" s="47">
        <v>344.6955189582535</v>
      </c>
      <c r="O165" s="47">
        <v>221.37404580152671</v>
      </c>
      <c r="P165" s="47">
        <v>98.570724494825029</v>
      </c>
      <c r="Q165" s="47">
        <v>209.69671381324326</v>
      </c>
      <c r="R165" s="47">
        <v>47.147571900047147</v>
      </c>
      <c r="S165" s="47">
        <v>51.679586563307495</v>
      </c>
      <c r="T165" s="47">
        <v>45.959402527767139</v>
      </c>
      <c r="U165" s="47">
        <v>76.33587786259541</v>
      </c>
      <c r="V165" s="47">
        <v>34.499753573188762</v>
      </c>
      <c r="W165" s="47">
        <v>51.368658081767641</v>
      </c>
      <c r="X165" s="47">
        <v>44.790193305044816</v>
      </c>
      <c r="Y165" s="47">
        <v>66.445182724252533</v>
      </c>
      <c r="Z165" s="47">
        <v>80.428954423592472</v>
      </c>
      <c r="AA165" s="47">
        <v>125.95419847328245</v>
      </c>
      <c r="AB165" s="47">
        <v>59.142434696895037</v>
      </c>
      <c r="AC165" s="47">
        <v>72.479065512631067</v>
      </c>
    </row>
    <row r="166" spans="1:29" ht="12.75">
      <c r="A166" s="51">
        <v>8</v>
      </c>
      <c r="B166" s="51">
        <v>2</v>
      </c>
      <c r="C166" s="51">
        <v>4</v>
      </c>
      <c r="D166" s="38">
        <v>962032</v>
      </c>
      <c r="E166" s="22" t="s">
        <v>152</v>
      </c>
      <c r="F166" s="269">
        <v>265.29636711281069</v>
      </c>
      <c r="G166" s="47">
        <v>416.66666666666663</v>
      </c>
      <c r="H166" s="47">
        <v>492.05734211545922</v>
      </c>
      <c r="I166" s="47">
        <v>377.49814951887487</v>
      </c>
      <c r="J166" s="47">
        <v>192.21291276490885</v>
      </c>
      <c r="K166" s="47">
        <v>345.68427030096535</v>
      </c>
      <c r="L166" s="47">
        <v>207.93499043977056</v>
      </c>
      <c r="M166" s="47">
        <v>277.77777777777777</v>
      </c>
      <c r="N166" s="47">
        <v>306.08291359938011</v>
      </c>
      <c r="O166" s="47">
        <v>188.74907475943746</v>
      </c>
      <c r="P166" s="47">
        <v>78.85657959586004</v>
      </c>
      <c r="Q166" s="47">
        <v>216.49630891538897</v>
      </c>
      <c r="R166" s="47">
        <v>52.581261950286809</v>
      </c>
      <c r="S166" s="47">
        <v>57.870370370370367</v>
      </c>
      <c r="T166" s="47">
        <v>42.619139868268114</v>
      </c>
      <c r="U166" s="47">
        <v>51.813471502590673</v>
      </c>
      <c r="V166" s="47">
        <v>49.285362247412515</v>
      </c>
      <c r="W166" s="47">
        <v>51.107325383304939</v>
      </c>
      <c r="X166" s="47">
        <v>4.7801147227533471</v>
      </c>
      <c r="Y166" s="47">
        <v>81.018518518518547</v>
      </c>
      <c r="Z166" s="47">
        <v>143.35528864781102</v>
      </c>
      <c r="AA166" s="47">
        <v>136.93560325684672</v>
      </c>
      <c r="AB166" s="47">
        <v>64.07097092163626</v>
      </c>
      <c r="AC166" s="47">
        <v>78.080636002271447</v>
      </c>
    </row>
    <row r="167" spans="1:29" ht="12.75">
      <c r="A167" s="51">
        <v>8</v>
      </c>
      <c r="B167" s="51">
        <v>2</v>
      </c>
      <c r="C167" s="51">
        <v>4</v>
      </c>
      <c r="D167" s="38">
        <v>170024</v>
      </c>
      <c r="E167" s="22" t="s">
        <v>50</v>
      </c>
      <c r="F167" s="269">
        <v>164.04647983595353</v>
      </c>
      <c r="G167" s="47">
        <v>378.46481876332626</v>
      </c>
      <c r="H167" s="47">
        <v>498.35706462212482</v>
      </c>
      <c r="I167" s="47">
        <v>507.92797635044337</v>
      </c>
      <c r="J167" s="47">
        <v>259.6927578639357</v>
      </c>
      <c r="K167" s="47">
        <v>344.98503373750697</v>
      </c>
      <c r="L167" s="47">
        <v>114.49077238550922</v>
      </c>
      <c r="M167" s="47">
        <v>277.18550106609808</v>
      </c>
      <c r="N167" s="47">
        <v>331.32530120481931</v>
      </c>
      <c r="O167" s="47">
        <v>287.5571083042193</v>
      </c>
      <c r="P167" s="47">
        <v>62.179956108266275</v>
      </c>
      <c r="Q167" s="47">
        <v>211.04966769823957</v>
      </c>
      <c r="R167" s="47">
        <v>46.138072453861923</v>
      </c>
      <c r="S167" s="47">
        <v>53.304904051172706</v>
      </c>
      <c r="T167" s="47">
        <v>60.24096385542169</v>
      </c>
      <c r="U167" s="47">
        <v>53.748992206396132</v>
      </c>
      <c r="V167" s="47">
        <v>43.891733723482076</v>
      </c>
      <c r="W167" s="47">
        <v>51.240424128659122</v>
      </c>
      <c r="X167" s="47">
        <v>3.4176349965823651</v>
      </c>
      <c r="Y167" s="47">
        <v>47.974413646055446</v>
      </c>
      <c r="Z167" s="47">
        <v>106.79079956188392</v>
      </c>
      <c r="AA167" s="47">
        <v>166.62187583982791</v>
      </c>
      <c r="AB167" s="47">
        <v>153.62106803218731</v>
      </c>
      <c r="AC167" s="47">
        <v>82.694941910608293</v>
      </c>
    </row>
    <row r="168" spans="1:29" s="4" customFormat="1" ht="12.75">
      <c r="A168" s="51">
        <v>8</v>
      </c>
      <c r="B168" s="51">
        <v>2</v>
      </c>
      <c r="C168" s="51">
        <v>4</v>
      </c>
      <c r="D168" s="38">
        <v>162024</v>
      </c>
      <c r="E168" s="22" t="s">
        <v>44</v>
      </c>
      <c r="F168" s="269">
        <v>191.39762330423807</v>
      </c>
      <c r="G168" s="47">
        <v>380.03965631196297</v>
      </c>
      <c r="H168" s="47">
        <v>417.84115403747302</v>
      </c>
      <c r="I168" s="47">
        <v>369.70390970063801</v>
      </c>
      <c r="J168" s="47">
        <v>269.28048255062475</v>
      </c>
      <c r="K168" s="47">
        <v>313.78489504436266</v>
      </c>
      <c r="L168" s="47">
        <v>138.81585866021663</v>
      </c>
      <c r="M168" s="47">
        <v>242.89491077329808</v>
      </c>
      <c r="N168" s="47">
        <v>280.2188691759244</v>
      </c>
      <c r="O168" s="47">
        <v>219.20497300834288</v>
      </c>
      <c r="P168" s="47">
        <v>172.33950883239982</v>
      </c>
      <c r="Q168" s="47">
        <v>204.65576405849075</v>
      </c>
      <c r="R168" s="47">
        <v>44.16868230097802</v>
      </c>
      <c r="S168" s="47">
        <v>82.617316589557177</v>
      </c>
      <c r="T168" s="47">
        <v>56.375393798706682</v>
      </c>
      <c r="U168" s="47">
        <v>42.532308195648618</v>
      </c>
      <c r="V168" s="47">
        <v>17.233950883239981</v>
      </c>
      <c r="W168" s="47">
        <v>49.463628775466042</v>
      </c>
      <c r="X168" s="47">
        <v>8.4130823430434329</v>
      </c>
      <c r="Y168" s="47">
        <v>54.527428949107716</v>
      </c>
      <c r="Z168" s="47">
        <v>81.246891062841939</v>
      </c>
      <c r="AA168" s="47">
        <v>107.96662849664646</v>
      </c>
      <c r="AB168" s="47">
        <v>79.707022834984954</v>
      </c>
      <c r="AC168" s="47">
        <v>59.665502210405897</v>
      </c>
    </row>
    <row r="169" spans="1:29" ht="12.75">
      <c r="A169" s="51">
        <v>8</v>
      </c>
      <c r="B169" s="51">
        <v>2</v>
      </c>
      <c r="C169" s="51">
        <v>4</v>
      </c>
      <c r="D169" s="38">
        <v>774032</v>
      </c>
      <c r="E169" s="22" t="s">
        <v>132</v>
      </c>
      <c r="F169" s="269">
        <v>242.86035529570495</v>
      </c>
      <c r="G169" s="47">
        <v>380.53866203301476</v>
      </c>
      <c r="H169" s="47">
        <v>591.90031152647975</v>
      </c>
      <c r="I169" s="47">
        <v>532.63043083075809</v>
      </c>
      <c r="J169" s="47">
        <v>582.14974574785197</v>
      </c>
      <c r="K169" s="47">
        <v>441.71191312679656</v>
      </c>
      <c r="L169" s="47">
        <v>196.76186192939059</v>
      </c>
      <c r="M169" s="47">
        <v>258.90529973935708</v>
      </c>
      <c r="N169" s="47">
        <v>377.49679310976722</v>
      </c>
      <c r="O169" s="47">
        <v>305.3990183602981</v>
      </c>
      <c r="P169" s="47">
        <v>257.75907417148869</v>
      </c>
      <c r="Q169" s="47">
        <v>269.88182689236669</v>
      </c>
      <c r="R169" s="47">
        <v>43.849786372835624</v>
      </c>
      <c r="S169" s="47">
        <v>71.242397914856639</v>
      </c>
      <c r="T169" s="47">
        <v>119.1130657870625</v>
      </c>
      <c r="U169" s="47">
        <v>74.531903290310851</v>
      </c>
      <c r="V169" s="47">
        <v>110.46817464492372</v>
      </c>
      <c r="W169" s="47">
        <v>79.527307569466629</v>
      </c>
      <c r="X169" s="47">
        <v>2.2487069934787494</v>
      </c>
      <c r="Y169" s="47">
        <v>50.390964378801051</v>
      </c>
      <c r="Z169" s="47">
        <v>95.290452629649948</v>
      </c>
      <c r="AA169" s="47">
        <v>152.69950918014905</v>
      </c>
      <c r="AB169" s="47">
        <v>213.92249693143961</v>
      </c>
      <c r="AC169" s="47">
        <v>92.30277866496327</v>
      </c>
    </row>
    <row r="170" spans="1:29" ht="12.75">
      <c r="A170" s="51">
        <v>8</v>
      </c>
      <c r="B170" s="51">
        <v>2</v>
      </c>
      <c r="C170" s="51">
        <v>4</v>
      </c>
      <c r="D170" s="38">
        <v>970040</v>
      </c>
      <c r="E170" s="22" t="s">
        <v>156</v>
      </c>
      <c r="F170" s="269">
        <v>224.28974912776209</v>
      </c>
      <c r="G170" s="47">
        <v>401.55081694821376</v>
      </c>
      <c r="H170" s="47">
        <v>518.3524796861866</v>
      </c>
      <c r="I170" s="47">
        <v>491.80327868852459</v>
      </c>
      <c r="J170" s="47">
        <v>399.75954313195069</v>
      </c>
      <c r="K170" s="47">
        <v>383.7835118957799</v>
      </c>
      <c r="L170" s="47">
        <v>136.2352550257518</v>
      </c>
      <c r="M170" s="47">
        <v>288.00886181113265</v>
      </c>
      <c r="N170" s="47">
        <v>353.04006724572707</v>
      </c>
      <c r="O170" s="47">
        <v>259.31445603576753</v>
      </c>
      <c r="P170" s="47">
        <v>273.51968740607151</v>
      </c>
      <c r="Q170" s="47">
        <v>246.46647552939993</v>
      </c>
      <c r="R170" s="47">
        <v>83.070277454726693</v>
      </c>
      <c r="S170" s="47">
        <v>74.771531431736364</v>
      </c>
      <c r="T170" s="47">
        <v>86.85906416363126</v>
      </c>
      <c r="U170" s="47">
        <v>92.399403874813714</v>
      </c>
      <c r="V170" s="47">
        <v>18.034265103697024</v>
      </c>
      <c r="W170" s="47">
        <v>72.933957044414271</v>
      </c>
      <c r="X170" s="47">
        <v>4.9842166472836018</v>
      </c>
      <c r="Y170" s="47">
        <v>38.770423705344783</v>
      </c>
      <c r="Z170" s="47">
        <v>78.453348276828279</v>
      </c>
      <c r="AA170" s="47">
        <v>140.08941877794339</v>
      </c>
      <c r="AB170" s="47">
        <v>108.20559062218216</v>
      </c>
      <c r="AC170" s="47">
        <v>64.38307932196571</v>
      </c>
    </row>
    <row r="171" spans="1:29" ht="12.75">
      <c r="A171" s="51">
        <v>8</v>
      </c>
      <c r="B171" s="51">
        <v>2</v>
      </c>
      <c r="C171" s="51">
        <v>4</v>
      </c>
      <c r="D171" s="38">
        <v>382068</v>
      </c>
      <c r="E171" s="22" t="s">
        <v>94</v>
      </c>
      <c r="F171" s="269">
        <v>114.03508771929825</v>
      </c>
      <c r="G171" s="47">
        <v>373.67158039081249</v>
      </c>
      <c r="H171" s="47">
        <v>539.8200599800067</v>
      </c>
      <c r="I171" s="47">
        <v>531.5161839863714</v>
      </c>
      <c r="J171" s="47">
        <v>281.30671506352093</v>
      </c>
      <c r="K171" s="47">
        <v>346.41736569123395</v>
      </c>
      <c r="L171" s="47">
        <v>70.175438596491233</v>
      </c>
      <c r="M171" s="47">
        <v>246.82893383613302</v>
      </c>
      <c r="N171" s="47">
        <v>336.55448183938688</v>
      </c>
      <c r="O171" s="47">
        <v>323.67972742759792</v>
      </c>
      <c r="P171" s="47">
        <v>117.96733212341199</v>
      </c>
      <c r="Q171" s="47">
        <v>208.7468784017417</v>
      </c>
      <c r="R171" s="47">
        <v>43.859649122807014</v>
      </c>
      <c r="S171" s="47">
        <v>75.419952005485086</v>
      </c>
      <c r="T171" s="47">
        <v>66.644451849383543</v>
      </c>
      <c r="U171" s="47">
        <v>61.32879045996593</v>
      </c>
      <c r="V171" s="47">
        <v>22.68602540834846</v>
      </c>
      <c r="W171" s="47">
        <v>54.427867067938784</v>
      </c>
      <c r="X171" s="47">
        <v>0</v>
      </c>
      <c r="Y171" s="47">
        <v>51.422694549194368</v>
      </c>
      <c r="Z171" s="47">
        <v>136.62112629123621</v>
      </c>
      <c r="AA171" s="47">
        <v>146.50766609880748</v>
      </c>
      <c r="AB171" s="47">
        <v>140.65335753176052</v>
      </c>
      <c r="AC171" s="47">
        <v>83.242620221553437</v>
      </c>
    </row>
    <row r="172" spans="1:29" ht="12.75">
      <c r="A172" s="51">
        <v>8</v>
      </c>
      <c r="B172" s="51">
        <v>2</v>
      </c>
      <c r="C172" s="51">
        <v>4</v>
      </c>
      <c r="D172" s="38">
        <v>978036</v>
      </c>
      <c r="E172" s="22" t="s">
        <v>165</v>
      </c>
      <c r="F172" s="269">
        <v>167.41405082212259</v>
      </c>
      <c r="G172" s="47">
        <v>336.09576427255985</v>
      </c>
      <c r="H172" s="47">
        <v>426.15012106537529</v>
      </c>
      <c r="I172" s="47">
        <v>433.59196713829306</v>
      </c>
      <c r="J172" s="47">
        <v>187.96992481203009</v>
      </c>
      <c r="K172" s="47">
        <v>300.81801389744044</v>
      </c>
      <c r="L172" s="47">
        <v>101.64424514200299</v>
      </c>
      <c r="M172" s="47">
        <v>170.34990791896871</v>
      </c>
      <c r="N172" s="47">
        <v>217.91767554479418</v>
      </c>
      <c r="O172" s="47">
        <v>155.18028297581014</v>
      </c>
      <c r="P172" s="47">
        <v>50.125313283208015</v>
      </c>
      <c r="Q172" s="47">
        <v>138.97440408127363</v>
      </c>
      <c r="R172" s="47">
        <v>56.801195814648729</v>
      </c>
      <c r="S172" s="47">
        <v>128.91344383057091</v>
      </c>
      <c r="T172" s="47">
        <v>121.06537530266344</v>
      </c>
      <c r="U172" s="47">
        <v>104.97489730716568</v>
      </c>
      <c r="V172" s="47">
        <v>31.32832080200501</v>
      </c>
      <c r="W172" s="47">
        <v>87.958483595742806</v>
      </c>
      <c r="X172" s="47">
        <v>8.9686098654708495</v>
      </c>
      <c r="Y172" s="47">
        <v>36.832412523020253</v>
      </c>
      <c r="Z172" s="47">
        <v>87.167070217917683</v>
      </c>
      <c r="AA172" s="47">
        <v>173.43678685531722</v>
      </c>
      <c r="AB172" s="47">
        <v>106.51629072681708</v>
      </c>
      <c r="AC172" s="47">
        <v>73.885126220423956</v>
      </c>
    </row>
    <row r="173" spans="1:29" ht="12.75">
      <c r="A173" s="51">
        <v>8</v>
      </c>
      <c r="B173" s="51">
        <v>2</v>
      </c>
      <c r="C173" s="51">
        <v>4</v>
      </c>
      <c r="D173" s="38">
        <v>166032</v>
      </c>
      <c r="E173" s="22" t="s">
        <v>46</v>
      </c>
      <c r="F173" s="269">
        <v>152.03085999546175</v>
      </c>
      <c r="G173" s="47">
        <v>180.99547511312218</v>
      </c>
      <c r="H173" s="47">
        <v>332.39038189533244</v>
      </c>
      <c r="I173" s="47">
        <v>297.38445001791473</v>
      </c>
      <c r="J173" s="47">
        <v>95.155709342560556</v>
      </c>
      <c r="K173" s="47">
        <v>209.05923344947738</v>
      </c>
      <c r="L173" s="47">
        <v>95.302927161334239</v>
      </c>
      <c r="M173" s="47">
        <v>104.42046641141664</v>
      </c>
      <c r="N173" s="47">
        <v>141.44271570014143</v>
      </c>
      <c r="O173" s="47">
        <v>103.90541024722322</v>
      </c>
      <c r="P173" s="47">
        <v>25.951557093425603</v>
      </c>
      <c r="Q173" s="47">
        <v>96.640589047399914</v>
      </c>
      <c r="R173" s="47">
        <v>45.382346267302019</v>
      </c>
      <c r="S173" s="47">
        <v>55.690915419422211</v>
      </c>
      <c r="T173" s="47">
        <v>91.937765205091935</v>
      </c>
      <c r="U173" s="47">
        <v>60.910068075958442</v>
      </c>
      <c r="V173" s="47">
        <v>25.951557093425603</v>
      </c>
      <c r="W173" s="47">
        <v>55.880612714482936</v>
      </c>
      <c r="X173" s="47">
        <v>11.345586566825506</v>
      </c>
      <c r="Y173" s="47">
        <v>20.884093282283324</v>
      </c>
      <c r="Z173" s="47">
        <v>99.009900990099027</v>
      </c>
      <c r="AA173" s="47">
        <v>132.56897169473308</v>
      </c>
      <c r="AB173" s="47">
        <v>43.252595155709344</v>
      </c>
      <c r="AC173" s="47">
        <v>56.538031687594504</v>
      </c>
    </row>
    <row r="174" spans="1:29" ht="12.75">
      <c r="A174" s="51">
        <v>8</v>
      </c>
      <c r="B174" s="51">
        <v>2</v>
      </c>
      <c r="C174" s="51">
        <v>4</v>
      </c>
      <c r="D174" s="38">
        <v>170048</v>
      </c>
      <c r="E174" s="22" t="s">
        <v>53</v>
      </c>
      <c r="F174" s="269">
        <v>202.416918429003</v>
      </c>
      <c r="G174" s="47">
        <v>389.08765652951695</v>
      </c>
      <c r="H174" s="47">
        <v>377.52414398595261</v>
      </c>
      <c r="I174" s="47">
        <v>480.38783605112377</v>
      </c>
      <c r="J174" s="47">
        <v>199.31662870159457</v>
      </c>
      <c r="K174" s="47">
        <v>324.07798126424171</v>
      </c>
      <c r="L174" s="47">
        <v>123.86706948640483</v>
      </c>
      <c r="M174" s="47">
        <v>245.97495527728088</v>
      </c>
      <c r="N174" s="47">
        <v>188.7620719929763</v>
      </c>
      <c r="O174" s="47">
        <v>207.13970912296168</v>
      </c>
      <c r="P174" s="47">
        <v>51.252847380410024</v>
      </c>
      <c r="Q174" s="47">
        <v>164.57084986074773</v>
      </c>
      <c r="R174" s="47">
        <v>69.486404833836858</v>
      </c>
      <c r="S174" s="47">
        <v>93.917710196779979</v>
      </c>
      <c r="T174" s="47">
        <v>87.796312554872699</v>
      </c>
      <c r="U174" s="47">
        <v>88.144557073600708</v>
      </c>
      <c r="V174" s="47">
        <v>62.642369020501135</v>
      </c>
      <c r="W174" s="47">
        <v>80.175542239851467</v>
      </c>
      <c r="X174" s="47">
        <v>9.0634441087613311</v>
      </c>
      <c r="Y174" s="47">
        <v>49.194991055456192</v>
      </c>
      <c r="Z174" s="47">
        <v>100.96575943810363</v>
      </c>
      <c r="AA174" s="47">
        <v>185.10356985456141</v>
      </c>
      <c r="AB174" s="47">
        <v>85.421412300683428</v>
      </c>
      <c r="AC174" s="47">
        <v>79.331589163642505</v>
      </c>
    </row>
    <row r="175" spans="1:29" ht="12.75">
      <c r="A175" s="51">
        <v>8</v>
      </c>
      <c r="B175" s="51">
        <v>2</v>
      </c>
      <c r="C175" s="51">
        <v>4</v>
      </c>
      <c r="D175" s="38">
        <v>954036</v>
      </c>
      <c r="E175" s="22" t="s">
        <v>145</v>
      </c>
      <c r="F175" s="269">
        <v>385.73366931575885</v>
      </c>
      <c r="G175" s="47">
        <v>648.64864864864865</v>
      </c>
      <c r="H175" s="47">
        <v>686.68157138294475</v>
      </c>
      <c r="I175" s="47">
        <v>560.69008009858283</v>
      </c>
      <c r="J175" s="47">
        <v>270.1628923321415</v>
      </c>
      <c r="K175" s="47">
        <v>506.24173042627854</v>
      </c>
      <c r="L175" s="47">
        <v>308.19926342314403</v>
      </c>
      <c r="M175" s="47">
        <v>501.50150150150148</v>
      </c>
      <c r="N175" s="47">
        <v>479.08016608112428</v>
      </c>
      <c r="O175" s="47">
        <v>277.26432532347508</v>
      </c>
      <c r="P175" s="47">
        <v>123.16249503377036</v>
      </c>
      <c r="Q175" s="47">
        <v>343.43899211873668</v>
      </c>
      <c r="R175" s="47">
        <v>65.904245008722626</v>
      </c>
      <c r="S175" s="47">
        <v>99.099099099099092</v>
      </c>
      <c r="T175" s="47">
        <v>99.009900990099013</v>
      </c>
      <c r="U175" s="47">
        <v>95.502156500308075</v>
      </c>
      <c r="V175" s="47">
        <v>75.486690504568926</v>
      </c>
      <c r="W175" s="47">
        <v>85.140654662601392</v>
      </c>
      <c r="X175" s="47">
        <v>11.630160883892231</v>
      </c>
      <c r="Y175" s="47">
        <v>48.048048048048052</v>
      </c>
      <c r="Z175" s="47">
        <v>108.59150431172145</v>
      </c>
      <c r="AA175" s="47">
        <v>187.92359827479976</v>
      </c>
      <c r="AB175" s="47">
        <v>71.513706793802186</v>
      </c>
      <c r="AC175" s="47">
        <v>77.662083644940466</v>
      </c>
    </row>
    <row r="176" spans="1:29" ht="12.75">
      <c r="A176" s="48"/>
      <c r="B176" s="48"/>
      <c r="C176" s="48"/>
      <c r="D176" s="40"/>
      <c r="E176" s="42" t="s">
        <v>215</v>
      </c>
      <c r="F176" s="99">
        <v>232.61948727787237</v>
      </c>
      <c r="G176" s="99">
        <v>391.37260765550241</v>
      </c>
      <c r="H176" s="99">
        <v>489.27816369676839</v>
      </c>
      <c r="I176" s="99">
        <v>443.77271715748088</v>
      </c>
      <c r="J176" s="99">
        <v>285.36635801759991</v>
      </c>
      <c r="K176" s="99">
        <v>357.12172626816323</v>
      </c>
      <c r="L176" s="99">
        <v>167.03038442168878</v>
      </c>
      <c r="M176" s="99">
        <v>267.83044258373207</v>
      </c>
      <c r="N176" s="99">
        <v>309.57414678344912</v>
      </c>
      <c r="O176" s="99">
        <v>233.29129886506934</v>
      </c>
      <c r="P176" s="99">
        <v>140.38554327596901</v>
      </c>
      <c r="Q176" s="99">
        <v>220.48203254154703</v>
      </c>
      <c r="R176" s="99">
        <v>56.715988393007024</v>
      </c>
      <c r="S176" s="99">
        <v>73.265550239234457</v>
      </c>
      <c r="T176" s="99">
        <v>84.566596194503177</v>
      </c>
      <c r="U176" s="99">
        <v>73.251242489429572</v>
      </c>
      <c r="V176" s="99">
        <v>42.736024630655059</v>
      </c>
      <c r="W176" s="99">
        <v>65.918385103976334</v>
      </c>
      <c r="X176" s="99">
        <v>8.8731144631765773</v>
      </c>
      <c r="Y176" s="99">
        <v>50.276614832535891</v>
      </c>
      <c r="Z176" s="99">
        <v>95.137420718816088</v>
      </c>
      <c r="AA176" s="99">
        <v>137.23017580298196</v>
      </c>
      <c r="AB176" s="99">
        <v>102.24479011097581</v>
      </c>
      <c r="AC176" s="99">
        <v>70.721308622639867</v>
      </c>
    </row>
    <row r="177" spans="1:29" ht="12.75">
      <c r="A177" s="51">
        <v>9</v>
      </c>
      <c r="B177" s="51">
        <v>3</v>
      </c>
      <c r="C177" s="51">
        <v>4</v>
      </c>
      <c r="D177" s="38">
        <v>958004</v>
      </c>
      <c r="E177" s="22" t="s">
        <v>146</v>
      </c>
      <c r="F177" s="269">
        <v>201.00502512562815</v>
      </c>
      <c r="G177" s="47">
        <v>404.5368620037807</v>
      </c>
      <c r="H177" s="47">
        <v>405.09259259259261</v>
      </c>
      <c r="I177" s="47">
        <v>381.15785688601221</v>
      </c>
      <c r="J177" s="47">
        <v>147.05882352941177</v>
      </c>
      <c r="K177" s="47">
        <v>302.69136665501571</v>
      </c>
      <c r="L177" s="47">
        <v>153.1466858100024</v>
      </c>
      <c r="M177" s="47">
        <v>215.50094517958411</v>
      </c>
      <c r="N177" s="47">
        <v>231.48148148148147</v>
      </c>
      <c r="O177" s="47">
        <v>154.62064005753325</v>
      </c>
      <c r="P177" s="47">
        <v>28.462998102466791</v>
      </c>
      <c r="Q177" s="47">
        <v>160.78294302691364</v>
      </c>
      <c r="R177" s="47">
        <v>43.07250538406317</v>
      </c>
      <c r="S177" s="47">
        <v>120.98298676748583</v>
      </c>
      <c r="T177" s="47">
        <v>50.154320987654316</v>
      </c>
      <c r="U177" s="47">
        <v>57.533261416756559</v>
      </c>
      <c r="V177" s="47">
        <v>23.719165085388994</v>
      </c>
      <c r="W177" s="47">
        <v>58.72072701852499</v>
      </c>
      <c r="X177" s="47">
        <v>4.7858339315625757</v>
      </c>
      <c r="Y177" s="47">
        <v>68.052930056710764</v>
      </c>
      <c r="Z177" s="47">
        <v>123.45679012345678</v>
      </c>
      <c r="AA177" s="47">
        <v>169.00395541172242</v>
      </c>
      <c r="AB177" s="47">
        <v>94.876660341555976</v>
      </c>
      <c r="AC177" s="47">
        <v>83.187696609577074</v>
      </c>
    </row>
    <row r="178" spans="1:29" ht="12.75">
      <c r="A178" s="51">
        <v>9</v>
      </c>
      <c r="B178" s="51">
        <v>3</v>
      </c>
      <c r="C178" s="51">
        <v>4</v>
      </c>
      <c r="D178" s="38">
        <v>378004</v>
      </c>
      <c r="E178" s="22" t="s">
        <v>79</v>
      </c>
      <c r="F178" s="269">
        <v>189.05472636815918</v>
      </c>
      <c r="G178" s="47">
        <v>316.14785992217895</v>
      </c>
      <c r="H178" s="47">
        <v>346.93378939653076</v>
      </c>
      <c r="I178" s="47">
        <v>296.84601113172545</v>
      </c>
      <c r="J178" s="47">
        <v>197.5540921919098</v>
      </c>
      <c r="K178" s="47">
        <v>265.4582259845418</v>
      </c>
      <c r="L178" s="47">
        <v>134.32835820895522</v>
      </c>
      <c r="M178" s="47">
        <v>201.84824902723736</v>
      </c>
      <c r="N178" s="47">
        <v>234.54678719765451</v>
      </c>
      <c r="O178" s="47">
        <v>164.65677179962893</v>
      </c>
      <c r="P178" s="47">
        <v>87.801818751959871</v>
      </c>
      <c r="Q178" s="47">
        <v>165.16378358483624</v>
      </c>
      <c r="R178" s="47">
        <v>44.776119402985074</v>
      </c>
      <c r="S178" s="47">
        <v>63.2295719844358</v>
      </c>
      <c r="T178" s="47">
        <v>31.761544099682386</v>
      </c>
      <c r="U178" s="47">
        <v>20.871985157699442</v>
      </c>
      <c r="V178" s="47">
        <v>18.814675446848543</v>
      </c>
      <c r="W178" s="47">
        <v>37.265366212734634</v>
      </c>
      <c r="X178" s="47">
        <v>9.9502487562189099</v>
      </c>
      <c r="Y178" s="47">
        <v>51.070038910505836</v>
      </c>
      <c r="Z178" s="47">
        <v>80.625458099193807</v>
      </c>
      <c r="AA178" s="47">
        <v>111.31725417439705</v>
      </c>
      <c r="AB178" s="47">
        <v>90.937597993101377</v>
      </c>
      <c r="AC178" s="47">
        <v>63.029076186970954</v>
      </c>
    </row>
    <row r="179" spans="1:29" ht="12.75">
      <c r="A179" s="51">
        <v>9</v>
      </c>
      <c r="B179" s="51">
        <v>3</v>
      </c>
      <c r="C179" s="51">
        <v>4</v>
      </c>
      <c r="D179" s="38">
        <v>554008</v>
      </c>
      <c r="E179" s="22" t="s">
        <v>99</v>
      </c>
      <c r="F179" s="269">
        <v>195.84709768758847</v>
      </c>
      <c r="G179" s="47">
        <v>438.53073463268368</v>
      </c>
      <c r="H179" s="47">
        <v>514.05325443786978</v>
      </c>
      <c r="I179" s="47">
        <v>351.50645624103299</v>
      </c>
      <c r="J179" s="47">
        <v>156.32401705352913</v>
      </c>
      <c r="K179" s="47">
        <v>323.9368667723482</v>
      </c>
      <c r="L179" s="47">
        <v>99.103350637092973</v>
      </c>
      <c r="M179" s="47">
        <v>292.35382308845578</v>
      </c>
      <c r="N179" s="47">
        <v>351.33136094674558</v>
      </c>
      <c r="O179" s="47">
        <v>200.86083213773313</v>
      </c>
      <c r="P179" s="47">
        <v>61.582188536238746</v>
      </c>
      <c r="Q179" s="47">
        <v>195.74057481563167</v>
      </c>
      <c r="R179" s="47">
        <v>89.664936290703153</v>
      </c>
      <c r="S179" s="47">
        <v>112.44377811094454</v>
      </c>
      <c r="T179" s="47">
        <v>114.64497041420118</v>
      </c>
      <c r="U179" s="47">
        <v>78.909612625538017</v>
      </c>
      <c r="V179" s="47">
        <v>47.370914258645193</v>
      </c>
      <c r="W179" s="47">
        <v>90.288786270590663</v>
      </c>
      <c r="X179" s="47">
        <v>7.0788107597923542</v>
      </c>
      <c r="Y179" s="47">
        <v>33.733133433283349</v>
      </c>
      <c r="Z179" s="47">
        <v>48.076923076923087</v>
      </c>
      <c r="AA179" s="47">
        <v>71.736011477761849</v>
      </c>
      <c r="AB179" s="47">
        <v>47.370914258645179</v>
      </c>
      <c r="AC179" s="47">
        <v>37.907505686125852</v>
      </c>
    </row>
    <row r="180" spans="1:29" ht="12.75">
      <c r="A180" s="51">
        <v>9</v>
      </c>
      <c r="B180" s="51">
        <v>3</v>
      </c>
      <c r="C180" s="51">
        <v>4</v>
      </c>
      <c r="D180" s="38">
        <v>170008</v>
      </c>
      <c r="E180" s="22" t="s">
        <v>48</v>
      </c>
      <c r="F180" s="269">
        <v>221.35051835247967</v>
      </c>
      <c r="G180" s="47">
        <v>535.01522401043928</v>
      </c>
      <c r="H180" s="47">
        <v>638.67798124162573</v>
      </c>
      <c r="I180" s="47">
        <v>637.36263736263732</v>
      </c>
      <c r="J180" s="47">
        <v>186.1547411285631</v>
      </c>
      <c r="K180" s="47">
        <v>431.36930832162636</v>
      </c>
      <c r="L180" s="47">
        <v>142.89717007565145</v>
      </c>
      <c r="M180" s="47">
        <v>300.13049151805131</v>
      </c>
      <c r="N180" s="47">
        <v>384.10004466279588</v>
      </c>
      <c r="O180" s="47">
        <v>334.06593406593407</v>
      </c>
      <c r="P180" s="47">
        <v>75.625363583478759</v>
      </c>
      <c r="Q180" s="47">
        <v>243.78150566068919</v>
      </c>
      <c r="R180" s="47">
        <v>61.641916503222191</v>
      </c>
      <c r="S180" s="47">
        <v>147.89038712483691</v>
      </c>
      <c r="T180" s="47">
        <v>116.12326931665922</v>
      </c>
      <c r="U180" s="47">
        <v>83.516483516483518</v>
      </c>
      <c r="V180" s="47">
        <v>40.721349621873181</v>
      </c>
      <c r="W180" s="47">
        <v>89.248822411370966</v>
      </c>
      <c r="X180" s="47">
        <v>16.811431773606046</v>
      </c>
      <c r="Y180" s="47">
        <v>86.994345367551119</v>
      </c>
      <c r="Z180" s="47">
        <v>138.45466726217055</v>
      </c>
      <c r="AA180" s="47">
        <v>219.78021978021982</v>
      </c>
      <c r="AB180" s="47">
        <v>69.808027923211171</v>
      </c>
      <c r="AC180" s="47">
        <v>98.338980249566148</v>
      </c>
    </row>
    <row r="181" spans="1:29" ht="12.75">
      <c r="A181" s="51">
        <v>9</v>
      </c>
      <c r="B181" s="51">
        <v>3</v>
      </c>
      <c r="C181" s="51">
        <v>4</v>
      </c>
      <c r="D181" s="38">
        <v>162004</v>
      </c>
      <c r="E181" s="22" t="s">
        <v>40</v>
      </c>
      <c r="F181" s="269">
        <v>159.75336322869956</v>
      </c>
      <c r="G181" s="47">
        <v>320.67510548523205</v>
      </c>
      <c r="H181" s="47">
        <v>353.90591281829956</v>
      </c>
      <c r="I181" s="47">
        <v>305.08474576271186</v>
      </c>
      <c r="J181" s="47">
        <v>134.33637829124123</v>
      </c>
      <c r="K181" s="47">
        <v>250.08015389547933</v>
      </c>
      <c r="L181" s="47">
        <v>103.69955156950672</v>
      </c>
      <c r="M181" s="47">
        <v>223.62869198312237</v>
      </c>
      <c r="N181" s="47">
        <v>220.112214069918</v>
      </c>
      <c r="O181" s="47">
        <v>177.96610169491527</v>
      </c>
      <c r="P181" s="47">
        <v>42.987641053197208</v>
      </c>
      <c r="Q181" s="47">
        <v>153.09394036550177</v>
      </c>
      <c r="R181" s="47">
        <v>47.6457399103139</v>
      </c>
      <c r="S181" s="47">
        <v>71.729957805907176</v>
      </c>
      <c r="T181" s="47">
        <v>90.634441087613297</v>
      </c>
      <c r="U181" s="47">
        <v>63.559322033898312</v>
      </c>
      <c r="V181" s="47">
        <v>26.867275658248253</v>
      </c>
      <c r="W181" s="47">
        <v>60.11542160949022</v>
      </c>
      <c r="X181" s="47">
        <v>8.4080717488789247</v>
      </c>
      <c r="Y181" s="47">
        <v>25.316455696202535</v>
      </c>
      <c r="Z181" s="47">
        <v>43.15925766076824</v>
      </c>
      <c r="AA181" s="47">
        <v>63.559322033898297</v>
      </c>
      <c r="AB181" s="47">
        <v>64.481461579795777</v>
      </c>
      <c r="AC181" s="47">
        <v>36.870791920487328</v>
      </c>
    </row>
    <row r="182" spans="1:29" ht="12.75">
      <c r="A182" s="51">
        <v>9</v>
      </c>
      <c r="B182" s="51">
        <v>3</v>
      </c>
      <c r="C182" s="51">
        <v>4</v>
      </c>
      <c r="D182" s="38">
        <v>362024</v>
      </c>
      <c r="E182" s="22" t="s">
        <v>66</v>
      </c>
      <c r="F182" s="269">
        <v>250.24061597690084</v>
      </c>
      <c r="G182" s="47">
        <v>539.29121725731898</v>
      </c>
      <c r="H182" s="47">
        <v>660.94853683148335</v>
      </c>
      <c r="I182" s="47">
        <v>675.3926701570681</v>
      </c>
      <c r="J182" s="47">
        <v>356.37918745545261</v>
      </c>
      <c r="K182" s="47">
        <v>475.91466357756536</v>
      </c>
      <c r="L182" s="47">
        <v>208.53384664741739</v>
      </c>
      <c r="M182" s="47">
        <v>426.29686697483305</v>
      </c>
      <c r="N182" s="47">
        <v>544.90413723511608</v>
      </c>
      <c r="O182" s="47">
        <v>445.0261780104712</v>
      </c>
      <c r="P182" s="47">
        <v>220.95509622238063</v>
      </c>
      <c r="Q182" s="47">
        <v>359.10802200984654</v>
      </c>
      <c r="R182" s="47">
        <v>38.498556304138596</v>
      </c>
      <c r="S182" s="47">
        <v>71.90549563430919</v>
      </c>
      <c r="T182" s="47">
        <v>65.590312815338038</v>
      </c>
      <c r="U182" s="47">
        <v>73.298429319371735</v>
      </c>
      <c r="V182" s="47">
        <v>28.51033499643621</v>
      </c>
      <c r="W182" s="47">
        <v>55.024616275702286</v>
      </c>
      <c r="X182" s="47">
        <v>3.2082130253448828</v>
      </c>
      <c r="Y182" s="47">
        <v>41.088854648176685</v>
      </c>
      <c r="Z182" s="47">
        <v>50.454086781029275</v>
      </c>
      <c r="AA182" s="47">
        <v>157.06806282722508</v>
      </c>
      <c r="AB182" s="47">
        <v>106.91375623663579</v>
      </c>
      <c r="AC182" s="47">
        <v>61.782025292016598</v>
      </c>
    </row>
    <row r="183" spans="1:29" ht="12.75">
      <c r="A183" s="51">
        <v>9</v>
      </c>
      <c r="B183" s="51">
        <v>3</v>
      </c>
      <c r="C183" s="51">
        <v>4</v>
      </c>
      <c r="D183" s="38">
        <v>162008</v>
      </c>
      <c r="E183" s="22" t="s">
        <v>41</v>
      </c>
      <c r="F183" s="269">
        <v>176.47058823529412</v>
      </c>
      <c r="G183" s="47">
        <v>266.40159045725648</v>
      </c>
      <c r="H183" s="47">
        <v>312.88094270621701</v>
      </c>
      <c r="I183" s="47">
        <v>270.49521431543906</v>
      </c>
      <c r="J183" s="47">
        <v>87.145969498910688</v>
      </c>
      <c r="K183" s="47">
        <v>224</v>
      </c>
      <c r="L183" s="47">
        <v>117.64705882352941</v>
      </c>
      <c r="M183" s="47">
        <v>198.80715705765408</v>
      </c>
      <c r="N183" s="47">
        <v>203.16944331572529</v>
      </c>
      <c r="O183" s="47">
        <v>120.68248023304203</v>
      </c>
      <c r="P183" s="47">
        <v>43.572984749455344</v>
      </c>
      <c r="Q183" s="47">
        <v>139.42857142857142</v>
      </c>
      <c r="R183" s="47">
        <v>51.150895140664964</v>
      </c>
      <c r="S183" s="47">
        <v>43.737574552683895</v>
      </c>
      <c r="T183" s="47">
        <v>56.887444128403089</v>
      </c>
      <c r="U183" s="47">
        <v>66.583437369954225</v>
      </c>
      <c r="V183" s="47">
        <v>21.786492374727672</v>
      </c>
      <c r="W183" s="47">
        <v>49.523809523809518</v>
      </c>
      <c r="X183" s="47">
        <v>7.6726342710997448</v>
      </c>
      <c r="Y183" s="47">
        <v>23.856858846918492</v>
      </c>
      <c r="Z183" s="47">
        <v>52.824055262088564</v>
      </c>
      <c r="AA183" s="47">
        <v>83.229296712442775</v>
      </c>
      <c r="AB183" s="47">
        <v>21.786492374727676</v>
      </c>
      <c r="AC183" s="47">
        <v>35.047619047619037</v>
      </c>
    </row>
    <row r="184" spans="1:29" ht="12.75">
      <c r="A184" s="51">
        <v>9</v>
      </c>
      <c r="B184" s="51">
        <v>3</v>
      </c>
      <c r="C184" s="51">
        <v>4</v>
      </c>
      <c r="D184" s="38">
        <v>754008</v>
      </c>
      <c r="E184" s="22" t="s">
        <v>121</v>
      </c>
      <c r="F184" s="269">
        <v>81.085295493528776</v>
      </c>
      <c r="G184" s="47">
        <v>191.03600293901545</v>
      </c>
      <c r="H184" s="47">
        <v>258.06451612903226</v>
      </c>
      <c r="I184" s="47">
        <v>295.61671763506627</v>
      </c>
      <c r="J184" s="47">
        <v>188.73960332693537</v>
      </c>
      <c r="K184" s="47">
        <v>189.06680360394006</v>
      </c>
      <c r="L184" s="47">
        <v>67.051302042725709</v>
      </c>
      <c r="M184" s="47">
        <v>142.05241244183199</v>
      </c>
      <c r="N184" s="47">
        <v>152.25806451612902</v>
      </c>
      <c r="O184" s="47">
        <v>183.48623853211009</v>
      </c>
      <c r="P184" s="47">
        <v>124.76007677543186</v>
      </c>
      <c r="Q184" s="47">
        <v>126.51136734979691</v>
      </c>
      <c r="R184" s="47">
        <v>12.474660845158272</v>
      </c>
      <c r="S184" s="47">
        <v>34.28851334802841</v>
      </c>
      <c r="T184" s="47">
        <v>61.935483870967737</v>
      </c>
      <c r="U184" s="47">
        <v>25.484199796126404</v>
      </c>
      <c r="V184" s="47">
        <v>19.193857965451055</v>
      </c>
      <c r="W184" s="47">
        <v>28.943560057887119</v>
      </c>
      <c r="X184" s="47">
        <v>1.559332605644784</v>
      </c>
      <c r="Y184" s="47">
        <v>14.695077149155036</v>
      </c>
      <c r="Z184" s="47">
        <v>43.870967741935459</v>
      </c>
      <c r="AA184" s="47">
        <v>86.64627930682974</v>
      </c>
      <c r="AB184" s="47">
        <v>44.785668586052459</v>
      </c>
      <c r="AC184" s="47">
        <v>33.611876196256006</v>
      </c>
    </row>
    <row r="185" spans="1:29" ht="12.75">
      <c r="A185" s="51">
        <v>9</v>
      </c>
      <c r="B185" s="51">
        <v>3</v>
      </c>
      <c r="C185" s="51">
        <v>4</v>
      </c>
      <c r="D185" s="38">
        <v>954016</v>
      </c>
      <c r="E185" s="22" t="s">
        <v>140</v>
      </c>
      <c r="F185" s="269">
        <v>255.40971975877972</v>
      </c>
      <c r="G185" s="47">
        <v>392.98990971853425</v>
      </c>
      <c r="H185" s="47">
        <v>373.51443123938878</v>
      </c>
      <c r="I185" s="47">
        <v>400</v>
      </c>
      <c r="J185" s="47">
        <v>195.7831325301205</v>
      </c>
      <c r="K185" s="47">
        <v>323.01760966968845</v>
      </c>
      <c r="L185" s="47">
        <v>205.74671869457256</v>
      </c>
      <c r="M185" s="47">
        <v>233.66967604885821</v>
      </c>
      <c r="N185" s="47">
        <v>277.30616864742501</v>
      </c>
      <c r="O185" s="47">
        <v>222.22222222222223</v>
      </c>
      <c r="P185" s="47">
        <v>165.66265060240966</v>
      </c>
      <c r="Q185" s="47">
        <v>221.94435761175367</v>
      </c>
      <c r="R185" s="47">
        <v>28.37885775097552</v>
      </c>
      <c r="S185" s="47">
        <v>116.8348380244291</v>
      </c>
      <c r="T185" s="47">
        <v>50.933786078098478</v>
      </c>
      <c r="U185" s="47">
        <v>77.777777777777771</v>
      </c>
      <c r="V185" s="47">
        <v>7.5301204819277112</v>
      </c>
      <c r="W185" s="47">
        <v>56.267583619881215</v>
      </c>
      <c r="X185" s="47">
        <v>21.284143313231645</v>
      </c>
      <c r="Y185" s="47">
        <v>42.485395645246953</v>
      </c>
      <c r="Z185" s="47">
        <v>45.274476513865316</v>
      </c>
      <c r="AA185" s="47">
        <v>99.999999999999986</v>
      </c>
      <c r="AB185" s="47">
        <v>22.590361445783135</v>
      </c>
      <c r="AC185" s="47">
        <v>44.805668438053559</v>
      </c>
    </row>
    <row r="186" spans="1:29" ht="12.75">
      <c r="A186" s="51">
        <v>9</v>
      </c>
      <c r="B186" s="51">
        <v>3</v>
      </c>
      <c r="C186" s="51">
        <v>4</v>
      </c>
      <c r="D186" s="38">
        <v>158016</v>
      </c>
      <c r="E186" s="22" t="s">
        <v>33</v>
      </c>
      <c r="F186" s="269">
        <v>101.41987829614604</v>
      </c>
      <c r="G186" s="47">
        <v>307.52916224814425</v>
      </c>
      <c r="H186" s="47">
        <v>307.86146234194609</v>
      </c>
      <c r="I186" s="47">
        <v>230.33707865168537</v>
      </c>
      <c r="J186" s="47">
        <v>35.765379113018597</v>
      </c>
      <c r="K186" s="47">
        <v>193.06980997866069</v>
      </c>
      <c r="L186" s="47">
        <v>43.948613928329955</v>
      </c>
      <c r="M186" s="47">
        <v>153.76458112407212</v>
      </c>
      <c r="N186" s="47">
        <v>181.41836173721828</v>
      </c>
      <c r="O186" s="47">
        <v>89.887640449438209</v>
      </c>
      <c r="P186" s="47">
        <v>7.1530758226037197</v>
      </c>
      <c r="Q186" s="47">
        <v>93.486434305456754</v>
      </c>
      <c r="R186" s="47">
        <v>50.709939148073019</v>
      </c>
      <c r="S186" s="47">
        <v>74.231177094379646</v>
      </c>
      <c r="T186" s="47">
        <v>65.970313358988463</v>
      </c>
      <c r="U186" s="47">
        <v>67.415730337078656</v>
      </c>
      <c r="V186" s="47">
        <v>21.459227467811157</v>
      </c>
      <c r="W186" s="47">
        <v>56.904786098973688</v>
      </c>
      <c r="X186" s="47">
        <v>6.7613252197430693</v>
      </c>
      <c r="Y186" s="47">
        <v>79.533404029692448</v>
      </c>
      <c r="Z186" s="47">
        <v>60.472787245739404</v>
      </c>
      <c r="AA186" s="47">
        <v>73.033707865168537</v>
      </c>
      <c r="AB186" s="47">
        <v>7.1530758226037232</v>
      </c>
      <c r="AC186" s="47">
        <v>42.678589574230259</v>
      </c>
    </row>
    <row r="187" spans="1:29" s="4" customFormat="1" ht="12.75">
      <c r="A187" s="51">
        <v>9</v>
      </c>
      <c r="B187" s="51">
        <v>3</v>
      </c>
      <c r="C187" s="51">
        <v>4</v>
      </c>
      <c r="D187" s="38">
        <v>362028</v>
      </c>
      <c r="E187" s="22" t="s">
        <v>67</v>
      </c>
      <c r="F187" s="269">
        <v>118.26182618261826</v>
      </c>
      <c r="G187" s="47">
        <v>223.50993377483442</v>
      </c>
      <c r="H187" s="47">
        <v>358.56573705179284</v>
      </c>
      <c r="I187" s="47">
        <v>377.01149425287355</v>
      </c>
      <c r="J187" s="47">
        <v>253.09336332958378</v>
      </c>
      <c r="K187" s="47">
        <v>248.69536855838226</v>
      </c>
      <c r="L187" s="47">
        <v>85.258525852585265</v>
      </c>
      <c r="M187" s="47">
        <v>161.42384105960264</v>
      </c>
      <c r="N187" s="47">
        <v>287.73793714032757</v>
      </c>
      <c r="O187" s="47">
        <v>225.28735632183907</v>
      </c>
      <c r="P187" s="47">
        <v>163.10461192350957</v>
      </c>
      <c r="Q187" s="47">
        <v>173.67906066536202</v>
      </c>
      <c r="R187" s="47">
        <v>33.003300330033007</v>
      </c>
      <c r="S187" s="47">
        <v>53.807947019867548</v>
      </c>
      <c r="T187" s="47">
        <v>39.840637450199203</v>
      </c>
      <c r="U187" s="47">
        <v>50.574712643678161</v>
      </c>
      <c r="V187" s="47">
        <v>22.497187851518561</v>
      </c>
      <c r="W187" s="47">
        <v>39.954337899543376</v>
      </c>
      <c r="X187" s="47">
        <v>0</v>
      </c>
      <c r="Y187" s="47">
        <v>8.2781456953642376</v>
      </c>
      <c r="Z187" s="47">
        <v>30.987162461266053</v>
      </c>
      <c r="AA187" s="47">
        <v>101.14942528735629</v>
      </c>
      <c r="AB187" s="47">
        <v>67.491563554555654</v>
      </c>
      <c r="AC187" s="47">
        <v>35.061969993476836</v>
      </c>
    </row>
    <row r="188" spans="1:29" ht="12.75">
      <c r="A188" s="51">
        <v>9</v>
      </c>
      <c r="B188" s="51">
        <v>3</v>
      </c>
      <c r="C188" s="51">
        <v>4</v>
      </c>
      <c r="D188" s="38">
        <v>974028</v>
      </c>
      <c r="E188" s="22" t="s">
        <v>157</v>
      </c>
      <c r="F188" s="269">
        <v>196.42407454041805</v>
      </c>
      <c r="G188" s="47">
        <v>334.9282296650718</v>
      </c>
      <c r="H188" s="47">
        <v>400.98199672667755</v>
      </c>
      <c r="I188" s="47">
        <v>360.80516521078619</v>
      </c>
      <c r="J188" s="47">
        <v>188.96071606166086</v>
      </c>
      <c r="K188" s="47">
        <v>289.67347239625565</v>
      </c>
      <c r="L188" s="47">
        <v>153.61369932007051</v>
      </c>
      <c r="M188" s="47">
        <v>263.15789473684208</v>
      </c>
      <c r="N188" s="47">
        <v>294.59901800327333</v>
      </c>
      <c r="O188" s="47">
        <v>235.47284466388152</v>
      </c>
      <c r="P188" s="47">
        <v>109.39830929885629</v>
      </c>
      <c r="Q188" s="47">
        <v>208.59438343038255</v>
      </c>
      <c r="R188" s="47">
        <v>42.810375220347517</v>
      </c>
      <c r="S188" s="47">
        <v>63.795853269537481</v>
      </c>
      <c r="T188" s="47">
        <v>65.466448445171849</v>
      </c>
      <c r="U188" s="47">
        <v>41.777440182301561</v>
      </c>
      <c r="V188" s="47">
        <v>29.835902536051716</v>
      </c>
      <c r="W188" s="47">
        <v>48.647453379523839</v>
      </c>
      <c r="X188" s="47">
        <v>0</v>
      </c>
      <c r="Y188" s="47">
        <v>7.9744816586921852</v>
      </c>
      <c r="Z188" s="47">
        <v>40.916530278232408</v>
      </c>
      <c r="AA188" s="47">
        <v>83.554880364603122</v>
      </c>
      <c r="AB188" s="47">
        <v>49.726504226752866</v>
      </c>
      <c r="AC188" s="47">
        <v>32.43163558634923</v>
      </c>
    </row>
    <row r="189" spans="1:29" ht="12.75">
      <c r="A189" s="51">
        <v>9</v>
      </c>
      <c r="B189" s="51">
        <v>3</v>
      </c>
      <c r="C189" s="51">
        <v>4</v>
      </c>
      <c r="D189" s="38">
        <v>962040</v>
      </c>
      <c r="E189" s="22" t="s">
        <v>153</v>
      </c>
      <c r="F189" s="269">
        <v>239.23444976076556</v>
      </c>
      <c r="G189" s="47">
        <v>403.45821325648416</v>
      </c>
      <c r="H189" s="47">
        <v>554.93895671476139</v>
      </c>
      <c r="I189" s="47">
        <v>400.20790020790025</v>
      </c>
      <c r="J189" s="47">
        <v>183.84766907419566</v>
      </c>
      <c r="K189" s="47">
        <v>350.47933202762601</v>
      </c>
      <c r="L189" s="47">
        <v>176.66543982333457</v>
      </c>
      <c r="M189" s="47">
        <v>288.18443804034581</v>
      </c>
      <c r="N189" s="47">
        <v>349.61154273029967</v>
      </c>
      <c r="O189" s="47">
        <v>223.49272349272351</v>
      </c>
      <c r="P189" s="47">
        <v>105.05581089954038</v>
      </c>
      <c r="Q189" s="47">
        <v>226.78074425316979</v>
      </c>
      <c r="R189" s="47">
        <v>62.569009937430991</v>
      </c>
      <c r="S189" s="47">
        <v>86.45533141210376</v>
      </c>
      <c r="T189" s="47">
        <v>122.08657047724751</v>
      </c>
      <c r="U189" s="47">
        <v>98.752598752598757</v>
      </c>
      <c r="V189" s="47">
        <v>26.263952724885094</v>
      </c>
      <c r="W189" s="47">
        <v>79.373260488609432</v>
      </c>
      <c r="X189" s="47">
        <v>0</v>
      </c>
      <c r="Y189" s="47">
        <v>28.81844380403459</v>
      </c>
      <c r="Z189" s="47">
        <v>83.240843507214194</v>
      </c>
      <c r="AA189" s="47">
        <v>77.962577962577924</v>
      </c>
      <c r="AB189" s="47">
        <v>52.527905449770202</v>
      </c>
      <c r="AC189" s="47">
        <v>44.325327285846818</v>
      </c>
    </row>
    <row r="190" spans="1:29" ht="12.75">
      <c r="A190" s="51">
        <v>9</v>
      </c>
      <c r="B190" s="51">
        <v>3</v>
      </c>
      <c r="C190" s="51">
        <v>4</v>
      </c>
      <c r="D190" s="38">
        <v>158028</v>
      </c>
      <c r="E190" s="22" t="s">
        <v>37</v>
      </c>
      <c r="F190" s="269">
        <v>82.78497134366377</v>
      </c>
      <c r="G190" s="47">
        <v>169.27899686520379</v>
      </c>
      <c r="H190" s="47">
        <v>240.23062139654064</v>
      </c>
      <c r="I190" s="47">
        <v>163.88276079420109</v>
      </c>
      <c r="J190" s="47">
        <v>260.90675791274589</v>
      </c>
      <c r="K190" s="47">
        <v>169.95282448288376</v>
      </c>
      <c r="L190" s="47">
        <v>65.803438760348115</v>
      </c>
      <c r="M190" s="47">
        <v>115.98746081504703</v>
      </c>
      <c r="N190" s="47">
        <v>112.10762331838565</v>
      </c>
      <c r="O190" s="47">
        <v>69.335014182161999</v>
      </c>
      <c r="P190" s="47">
        <v>115.48331907613344</v>
      </c>
      <c r="Q190" s="47">
        <v>91.931776944478045</v>
      </c>
      <c r="R190" s="47">
        <v>16.981532583315644</v>
      </c>
      <c r="S190" s="47">
        <v>25.078369905956116</v>
      </c>
      <c r="T190" s="47">
        <v>60.858424087123637</v>
      </c>
      <c r="U190" s="47">
        <v>37.819098644815632</v>
      </c>
      <c r="V190" s="47">
        <v>21.385799828913601</v>
      </c>
      <c r="W190" s="47">
        <v>31.450344744163541</v>
      </c>
      <c r="X190" s="47">
        <v>0</v>
      </c>
      <c r="Y190" s="47">
        <v>28.213166144200656</v>
      </c>
      <c r="Z190" s="47">
        <v>67.264573991031355</v>
      </c>
      <c r="AA190" s="47">
        <v>56.728647967223466</v>
      </c>
      <c r="AB190" s="47">
        <v>124.03763900769886</v>
      </c>
      <c r="AC190" s="47">
        <v>46.570702794242166</v>
      </c>
    </row>
    <row r="191" spans="1:29" ht="12.75">
      <c r="A191" s="51">
        <v>9</v>
      </c>
      <c r="B191" s="51">
        <v>3</v>
      </c>
      <c r="C191" s="51">
        <v>4</v>
      </c>
      <c r="D191" s="38">
        <v>566076</v>
      </c>
      <c r="E191" s="22" t="s">
        <v>117</v>
      </c>
      <c r="F191" s="269">
        <v>190.53601340033501</v>
      </c>
      <c r="G191" s="47">
        <v>353.83597883597884</v>
      </c>
      <c r="H191" s="47">
        <v>394.6920721333787</v>
      </c>
      <c r="I191" s="47">
        <v>358.35023664638277</v>
      </c>
      <c r="J191" s="47">
        <v>213.03792074989349</v>
      </c>
      <c r="K191" s="47">
        <v>292.94440289204687</v>
      </c>
      <c r="L191" s="47">
        <v>129.81574539363484</v>
      </c>
      <c r="M191" s="47">
        <v>191.7989417989418</v>
      </c>
      <c r="N191" s="47">
        <v>224.56617897243962</v>
      </c>
      <c r="O191" s="47">
        <v>148.74915483434754</v>
      </c>
      <c r="P191" s="47">
        <v>85.215168299957384</v>
      </c>
      <c r="Q191" s="47">
        <v>155.82149090002494</v>
      </c>
      <c r="R191" s="47">
        <v>54.438860971524285</v>
      </c>
      <c r="S191" s="47">
        <v>102.51322751322751</v>
      </c>
      <c r="T191" s="47">
        <v>71.452875127594424</v>
      </c>
      <c r="U191" s="47">
        <v>114.94252873563218</v>
      </c>
      <c r="V191" s="47">
        <v>42.607584149978692</v>
      </c>
      <c r="W191" s="47">
        <v>76.040887559212166</v>
      </c>
      <c r="X191" s="47">
        <v>6.2814070351758806</v>
      </c>
      <c r="Y191" s="47">
        <v>59.52380952380954</v>
      </c>
      <c r="Z191" s="47">
        <v>98.673018033344647</v>
      </c>
      <c r="AA191" s="47">
        <v>94.658553076403038</v>
      </c>
      <c r="AB191" s="47">
        <v>85.215168299957426</v>
      </c>
      <c r="AC191" s="47">
        <v>61.082024432809789</v>
      </c>
    </row>
    <row r="192" spans="1:29" ht="12.75">
      <c r="A192" s="51">
        <v>9</v>
      </c>
      <c r="B192" s="51">
        <v>3</v>
      </c>
      <c r="C192" s="51">
        <v>4</v>
      </c>
      <c r="D192" s="38">
        <v>382056</v>
      </c>
      <c r="E192" s="22" t="s">
        <v>92</v>
      </c>
      <c r="F192" s="269">
        <v>195.90382902938558</v>
      </c>
      <c r="G192" s="47">
        <v>397.26027397260276</v>
      </c>
      <c r="H192" s="47">
        <v>469.82957162597876</v>
      </c>
      <c r="I192" s="47">
        <v>412.88566243194191</v>
      </c>
      <c r="J192" s="47">
        <v>188.44984802431614</v>
      </c>
      <c r="K192" s="47">
        <v>325.58942913895851</v>
      </c>
      <c r="L192" s="47">
        <v>145.44375185514988</v>
      </c>
      <c r="M192" s="47">
        <v>296.80365296803649</v>
      </c>
      <c r="N192" s="47">
        <v>304.00736987563334</v>
      </c>
      <c r="O192" s="47">
        <v>240.47186932849365</v>
      </c>
      <c r="P192" s="47">
        <v>121.580547112462</v>
      </c>
      <c r="Q192" s="47">
        <v>218.49900682269626</v>
      </c>
      <c r="R192" s="47">
        <v>41.555357672899973</v>
      </c>
      <c r="S192" s="47">
        <v>54.794520547945204</v>
      </c>
      <c r="T192" s="47">
        <v>87.517273146015654</v>
      </c>
      <c r="U192" s="47">
        <v>77.132486388384763</v>
      </c>
      <c r="V192" s="47">
        <v>12.158054711246201</v>
      </c>
      <c r="W192" s="47">
        <v>55.272476034199848</v>
      </c>
      <c r="X192" s="47">
        <v>8.9047195013357072</v>
      </c>
      <c r="Y192" s="47">
        <v>45.662100456621012</v>
      </c>
      <c r="Z192" s="47">
        <v>78.304928604329774</v>
      </c>
      <c r="AA192" s="47">
        <v>95.281306715063536</v>
      </c>
      <c r="AB192" s="47">
        <v>54.711246200607924</v>
      </c>
      <c r="AC192" s="47">
        <v>51.817946282062351</v>
      </c>
    </row>
    <row r="193" spans="1:29" ht="12.75">
      <c r="A193" s="51">
        <v>9</v>
      </c>
      <c r="B193" s="51">
        <v>3</v>
      </c>
      <c r="C193" s="51">
        <v>4</v>
      </c>
      <c r="D193" s="38">
        <v>158032</v>
      </c>
      <c r="E193" s="22" t="s">
        <v>38</v>
      </c>
      <c r="F193" s="269">
        <v>177.98013245033113</v>
      </c>
      <c r="G193" s="47">
        <v>288.92455858747996</v>
      </c>
      <c r="H193" s="47">
        <v>348.32172260924636</v>
      </c>
      <c r="I193" s="47">
        <v>333.84379785604898</v>
      </c>
      <c r="J193" s="47">
        <v>229.93142396127473</v>
      </c>
      <c r="K193" s="47">
        <v>268.26517894237048</v>
      </c>
      <c r="L193" s="47">
        <v>132.4503311258278</v>
      </c>
      <c r="M193" s="47">
        <v>186.19582664526484</v>
      </c>
      <c r="N193" s="47">
        <v>212.15959468017732</v>
      </c>
      <c r="O193" s="47">
        <v>180.70444104134762</v>
      </c>
      <c r="P193" s="47">
        <v>133.11819281968536</v>
      </c>
      <c r="Q193" s="47">
        <v>166.77547628939402</v>
      </c>
      <c r="R193" s="47">
        <v>41.390728476821195</v>
      </c>
      <c r="S193" s="47">
        <v>70.62600321027287</v>
      </c>
      <c r="T193" s="47">
        <v>66.497783407219757</v>
      </c>
      <c r="U193" s="47">
        <v>64.318529862174572</v>
      </c>
      <c r="V193" s="47">
        <v>28.237192416296896</v>
      </c>
      <c r="W193" s="47">
        <v>54.009140008309096</v>
      </c>
      <c r="X193" s="47">
        <v>4.1390728476821188</v>
      </c>
      <c r="Y193" s="47">
        <v>32.1027287319422</v>
      </c>
      <c r="Z193" s="47">
        <v>69.664344521849273</v>
      </c>
      <c r="AA193" s="47">
        <v>88.820826952526801</v>
      </c>
      <c r="AB193" s="47">
        <v>68.576038725292477</v>
      </c>
      <c r="AC193" s="47">
        <v>47.480562644667337</v>
      </c>
    </row>
    <row r="194" spans="1:29" ht="12.75">
      <c r="A194" s="52"/>
      <c r="B194" s="52"/>
      <c r="C194" s="52"/>
      <c r="D194" s="53"/>
      <c r="E194" s="42" t="s">
        <v>218</v>
      </c>
      <c r="F194" s="99">
        <v>172.35115457835002</v>
      </c>
      <c r="G194" s="99">
        <v>332.16704795227201</v>
      </c>
      <c r="H194" s="99">
        <v>393.88258961228968</v>
      </c>
      <c r="I194" s="99">
        <v>354.64009851113849</v>
      </c>
      <c r="J194" s="99">
        <v>190.05847953216374</v>
      </c>
      <c r="K194" s="99">
        <v>280.66845191688418</v>
      </c>
      <c r="L194" s="99">
        <v>122.94188598084665</v>
      </c>
      <c r="M194" s="99">
        <v>219.12708024940562</v>
      </c>
      <c r="N194" s="99">
        <v>256.26371616678858</v>
      </c>
      <c r="O194" s="99">
        <v>192.99227583118775</v>
      </c>
      <c r="P194" s="99">
        <v>98.245614035087726</v>
      </c>
      <c r="Q194" s="99">
        <v>175.50252533812414</v>
      </c>
      <c r="R194" s="99">
        <v>43.451092090157388</v>
      </c>
      <c r="S194" s="99">
        <v>74.238550217557091</v>
      </c>
      <c r="T194" s="99">
        <v>69.266642282370157</v>
      </c>
      <c r="U194" s="99">
        <v>60.897794693831862</v>
      </c>
      <c r="V194" s="99">
        <v>26.023391812865494</v>
      </c>
      <c r="W194" s="99">
        <v>54.828649876275385</v>
      </c>
      <c r="X194" s="99">
        <v>5.9581765073459954</v>
      </c>
      <c r="Y194" s="99">
        <v>38.801417485309287</v>
      </c>
      <c r="Z194" s="99">
        <v>68.352231163130938</v>
      </c>
      <c r="AA194" s="99">
        <v>100.75002798611888</v>
      </c>
      <c r="AB194" s="99">
        <v>65.789473684210535</v>
      </c>
      <c r="AC194" s="99">
        <v>50.337276702484658</v>
      </c>
    </row>
    <row r="195" spans="1:29" ht="12.75">
      <c r="A195" s="51">
        <v>10</v>
      </c>
      <c r="B195" s="51">
        <v>4</v>
      </c>
      <c r="C195" s="51">
        <v>4</v>
      </c>
      <c r="D195" s="38">
        <v>566028</v>
      </c>
      <c r="E195" s="22" t="s">
        <v>116</v>
      </c>
      <c r="F195" s="269">
        <v>259.29397063417679</v>
      </c>
      <c r="G195" s="47">
        <v>433.69890329012964</v>
      </c>
      <c r="H195" s="47">
        <v>473.17073170731715</v>
      </c>
      <c r="I195" s="47">
        <v>507.66283524904219</v>
      </c>
      <c r="J195" s="47">
        <v>160.36655211912947</v>
      </c>
      <c r="K195" s="47">
        <v>361.55441348841401</v>
      </c>
      <c r="L195" s="47">
        <v>187.4414245548266</v>
      </c>
      <c r="M195" s="47">
        <v>289.13260219341976</v>
      </c>
      <c r="N195" s="47">
        <v>239.02439024390245</v>
      </c>
      <c r="O195" s="47">
        <v>268.19923371647508</v>
      </c>
      <c r="P195" s="47">
        <v>45.81901489117984</v>
      </c>
      <c r="Q195" s="47">
        <v>208.27698133621854</v>
      </c>
      <c r="R195" s="47">
        <v>68.728522336769757</v>
      </c>
      <c r="S195" s="47">
        <v>64.805583250249256</v>
      </c>
      <c r="T195" s="47">
        <v>102.4390243902439</v>
      </c>
      <c r="U195" s="47">
        <v>124.52107279693486</v>
      </c>
      <c r="V195" s="47">
        <v>40.091638029782359</v>
      </c>
      <c r="W195" s="47">
        <v>80.245243891443522</v>
      </c>
      <c r="X195" s="47">
        <v>3.1240237425804436</v>
      </c>
      <c r="Y195" s="47">
        <v>79.760717846460622</v>
      </c>
      <c r="Z195" s="47">
        <v>131.70731707317077</v>
      </c>
      <c r="AA195" s="47">
        <v>114.94252873563224</v>
      </c>
      <c r="AB195" s="47">
        <v>74.455899198167259</v>
      </c>
      <c r="AC195" s="47">
        <v>73.032188260751994</v>
      </c>
    </row>
    <row r="196" spans="1:29" ht="12.75">
      <c r="A196" s="51">
        <v>10</v>
      </c>
      <c r="B196" s="51">
        <v>4</v>
      </c>
      <c r="C196" s="51">
        <v>4</v>
      </c>
      <c r="D196" s="38">
        <v>158020</v>
      </c>
      <c r="E196" s="22" t="s">
        <v>34</v>
      </c>
      <c r="F196" s="269">
        <v>147.72384684956285</v>
      </c>
      <c r="G196" s="47">
        <v>179.53321364452424</v>
      </c>
      <c r="H196" s="47">
        <v>311.4979386165827</v>
      </c>
      <c r="I196" s="47">
        <v>250.70955534531691</v>
      </c>
      <c r="J196" s="47">
        <v>223.78516624040921</v>
      </c>
      <c r="K196" s="47">
        <v>214.79922847624056</v>
      </c>
      <c r="L196" s="47">
        <v>63.310220078384084</v>
      </c>
      <c r="M196" s="47">
        <v>103.23159784560144</v>
      </c>
      <c r="N196" s="47">
        <v>169.4915254237288</v>
      </c>
      <c r="O196" s="47">
        <v>160.83254493850521</v>
      </c>
      <c r="P196" s="47">
        <v>89.514066496163679</v>
      </c>
      <c r="Q196" s="47">
        <v>113.09836927932666</v>
      </c>
      <c r="R196" s="47">
        <v>81.398854386493824</v>
      </c>
      <c r="S196" s="47">
        <v>49.371633752244165</v>
      </c>
      <c r="T196" s="47">
        <v>77.874484654145675</v>
      </c>
      <c r="U196" s="47">
        <v>23.651844843897823</v>
      </c>
      <c r="V196" s="47">
        <v>38.363171355498721</v>
      </c>
      <c r="W196" s="47">
        <v>57.864281956864808</v>
      </c>
      <c r="X196" s="47">
        <v>3.014772384684957</v>
      </c>
      <c r="Y196" s="47">
        <v>26.929982046678635</v>
      </c>
      <c r="Z196" s="47">
        <v>64.131928538708209</v>
      </c>
      <c r="AA196" s="47">
        <v>66.225165562913901</v>
      </c>
      <c r="AB196" s="47">
        <v>95.907928388746825</v>
      </c>
      <c r="AC196" s="47">
        <v>43.836577240049095</v>
      </c>
    </row>
    <row r="197" spans="1:29" s="4" customFormat="1" ht="12.75">
      <c r="A197" s="51">
        <v>10</v>
      </c>
      <c r="B197" s="51">
        <v>4</v>
      </c>
      <c r="C197" s="51">
        <v>4</v>
      </c>
      <c r="D197" s="38">
        <v>162022</v>
      </c>
      <c r="E197" s="22" t="s">
        <v>43</v>
      </c>
      <c r="F197" s="269">
        <v>124.77718360071302</v>
      </c>
      <c r="G197" s="47">
        <v>179.56391620350578</v>
      </c>
      <c r="H197" s="47">
        <v>308.11055731762576</v>
      </c>
      <c r="I197" s="47">
        <v>321.41240380262559</v>
      </c>
      <c r="J197" s="47">
        <v>514.01869158878503</v>
      </c>
      <c r="K197" s="47">
        <v>258.19777949909633</v>
      </c>
      <c r="L197" s="47">
        <v>118.83541295306001</v>
      </c>
      <c r="M197" s="47">
        <v>149.63659683625482</v>
      </c>
      <c r="N197" s="47">
        <v>280.92433167195287</v>
      </c>
      <c r="O197" s="47">
        <v>248.98143956541421</v>
      </c>
      <c r="P197" s="47">
        <v>360.48064085447265</v>
      </c>
      <c r="Q197" s="47">
        <v>211.72217918925898</v>
      </c>
      <c r="R197" s="47">
        <v>5.9417706476530006</v>
      </c>
      <c r="S197" s="47">
        <v>17.101325352714834</v>
      </c>
      <c r="T197" s="47">
        <v>9.0620752152242865</v>
      </c>
      <c r="U197" s="47">
        <v>22.634676324128563</v>
      </c>
      <c r="V197" s="47">
        <v>53.404539385847798</v>
      </c>
      <c r="W197" s="47">
        <v>18.073844564936742</v>
      </c>
      <c r="X197" s="47">
        <v>0</v>
      </c>
      <c r="Y197" s="47">
        <v>12.825994014536127</v>
      </c>
      <c r="Z197" s="47">
        <v>18.124150430448577</v>
      </c>
      <c r="AA197" s="47">
        <v>49.796287913082843</v>
      </c>
      <c r="AB197" s="47">
        <v>100.13351134846464</v>
      </c>
      <c r="AC197" s="47">
        <v>28.401755744900594</v>
      </c>
    </row>
    <row r="198" spans="1:29" ht="12.75">
      <c r="A198" s="51">
        <v>10</v>
      </c>
      <c r="B198" s="51">
        <v>4</v>
      </c>
      <c r="C198" s="51">
        <v>4</v>
      </c>
      <c r="D198" s="38">
        <v>362036</v>
      </c>
      <c r="E198" s="22" t="s">
        <v>69</v>
      </c>
      <c r="F198" s="269">
        <v>132.93051359516616</v>
      </c>
      <c r="G198" s="47">
        <v>247.54787482484821</v>
      </c>
      <c r="H198" s="47">
        <v>343.30554193231978</v>
      </c>
      <c r="I198" s="47">
        <v>289.2960462873674</v>
      </c>
      <c r="J198" s="47">
        <v>277.96161482461946</v>
      </c>
      <c r="K198" s="47">
        <v>242.88939051918734</v>
      </c>
      <c r="L198" s="47">
        <v>108.76132930513594</v>
      </c>
      <c r="M198" s="47">
        <v>182.15787015413358</v>
      </c>
      <c r="N198" s="47">
        <v>269.74006866110835</v>
      </c>
      <c r="O198" s="47">
        <v>212.15043394406945</v>
      </c>
      <c r="P198" s="47">
        <v>152.21707478491066</v>
      </c>
      <c r="Q198" s="47">
        <v>177.87810383747177</v>
      </c>
      <c r="R198" s="47">
        <v>21.148036253776436</v>
      </c>
      <c r="S198" s="47">
        <v>51.377860812704341</v>
      </c>
      <c r="T198" s="47">
        <v>63.756743501716528</v>
      </c>
      <c r="U198" s="47">
        <v>38.572806171648992</v>
      </c>
      <c r="V198" s="47">
        <v>33.090668431502316</v>
      </c>
      <c r="W198" s="47">
        <v>39.729119638826184</v>
      </c>
      <c r="X198" s="47">
        <v>3.0211480362537766</v>
      </c>
      <c r="Y198" s="47">
        <v>14.012143858010276</v>
      </c>
      <c r="Z198" s="47">
        <v>9.8087297694948514</v>
      </c>
      <c r="AA198" s="47">
        <v>38.572806171648999</v>
      </c>
      <c r="AB198" s="47">
        <v>92.653871608206501</v>
      </c>
      <c r="AC198" s="47">
        <v>25.282167042889398</v>
      </c>
    </row>
    <row r="199" spans="1:29" s="236" customFormat="1" ht="12.75">
      <c r="A199" s="276">
        <v>10</v>
      </c>
      <c r="B199" s="276">
        <v>4</v>
      </c>
      <c r="C199" s="276">
        <v>4</v>
      </c>
      <c r="D199" s="262">
        <v>166036</v>
      </c>
      <c r="E199" s="251" t="s">
        <v>47</v>
      </c>
      <c r="F199" s="269">
        <v>52.830188679245289</v>
      </c>
      <c r="G199" s="269">
        <v>78.299776286353463</v>
      </c>
      <c r="H199" s="269">
        <v>162.79069767441857</v>
      </c>
      <c r="I199" s="269">
        <v>202.45071923281833</v>
      </c>
      <c r="J199" s="269">
        <v>6.9492703266157054</v>
      </c>
      <c r="K199" s="269">
        <v>100.27443529660121</v>
      </c>
      <c r="L199" s="269">
        <v>52.830188679245289</v>
      </c>
      <c r="M199" s="269">
        <v>72.706935123042499</v>
      </c>
      <c r="N199" s="269">
        <v>98.837209302325576</v>
      </c>
      <c r="O199" s="269">
        <v>79.91475759190196</v>
      </c>
      <c r="P199" s="269">
        <v>6.9492703266157054</v>
      </c>
      <c r="Q199" s="269">
        <v>63.331222292590247</v>
      </c>
      <c r="R199" s="269">
        <v>0</v>
      </c>
      <c r="S199" s="269">
        <v>0</v>
      </c>
      <c r="T199" s="269">
        <v>11.627906976744185</v>
      </c>
      <c r="U199" s="269">
        <v>0</v>
      </c>
      <c r="V199" s="269">
        <v>0</v>
      </c>
      <c r="W199" s="269">
        <v>2.1110407430863418</v>
      </c>
      <c r="X199" s="269">
        <v>0</v>
      </c>
      <c r="Y199" s="269">
        <v>5.592841163310962</v>
      </c>
      <c r="Z199" s="269">
        <v>52.32558139534882</v>
      </c>
      <c r="AA199" s="269">
        <v>122.53596164091633</v>
      </c>
      <c r="AB199" s="269">
        <v>0</v>
      </c>
      <c r="AC199" s="269">
        <v>34.832172260924629</v>
      </c>
    </row>
    <row r="200" spans="1:29" ht="12.75">
      <c r="A200" s="52"/>
      <c r="B200" s="52"/>
      <c r="C200" s="52"/>
      <c r="D200" s="53"/>
      <c r="E200" s="42" t="s">
        <v>288</v>
      </c>
      <c r="F200" s="99">
        <v>146.42766978035851</v>
      </c>
      <c r="G200" s="99">
        <v>224.71910112359549</v>
      </c>
      <c r="H200" s="99">
        <v>324.54162172762034</v>
      </c>
      <c r="I200" s="99">
        <v>316.54120826095345</v>
      </c>
      <c r="J200" s="99">
        <v>235.88553750966744</v>
      </c>
      <c r="K200" s="99">
        <v>239.6414524833074</v>
      </c>
      <c r="L200" s="99">
        <v>107.92729108810906</v>
      </c>
      <c r="M200" s="99">
        <v>159.96952961340696</v>
      </c>
      <c r="N200" s="99">
        <v>215.70742229630358</v>
      </c>
      <c r="O200" s="99">
        <v>196.87319050376374</v>
      </c>
      <c r="P200" s="99">
        <v>128.89920082495487</v>
      </c>
      <c r="Q200" s="99">
        <v>157.87066678862161</v>
      </c>
      <c r="R200" s="99">
        <v>36.606917445089628</v>
      </c>
      <c r="S200" s="99">
        <v>37.135783660255186</v>
      </c>
      <c r="T200" s="99">
        <v>53.926855574075894</v>
      </c>
      <c r="U200" s="99">
        <v>42.462845010615709</v>
      </c>
      <c r="V200" s="99">
        <v>33.513792214488269</v>
      </c>
      <c r="W200" s="99">
        <v>40.6109942376292</v>
      </c>
      <c r="X200" s="99">
        <v>1.893461247159808</v>
      </c>
      <c r="Y200" s="99">
        <v>27.613787849933349</v>
      </c>
      <c r="Z200" s="99">
        <v>54.907343857240924</v>
      </c>
      <c r="AA200" s="99">
        <v>77.205172746574021</v>
      </c>
      <c r="AB200" s="99">
        <v>73.472544470224307</v>
      </c>
      <c r="AC200" s="99">
        <v>41.159791457056627</v>
      </c>
    </row>
    <row r="201" spans="1:29" s="236" customFormat="1" ht="14.25">
      <c r="D201" s="237"/>
      <c r="E201" s="252" t="s">
        <v>396</v>
      </c>
      <c r="F201" s="274">
        <v>207.50893229902209</v>
      </c>
      <c r="G201" s="274">
        <v>374.78044013883977</v>
      </c>
      <c r="H201" s="277">
        <v>426.52284127731423</v>
      </c>
      <c r="I201" s="274">
        <v>413.28297605541292</v>
      </c>
      <c r="J201" s="274">
        <v>227.90618374820238</v>
      </c>
      <c r="K201" s="277">
        <v>320.14557276683217</v>
      </c>
      <c r="L201" s="278">
        <v>151.33316405473596</v>
      </c>
      <c r="M201" s="278">
        <v>256.84757000437622</v>
      </c>
      <c r="N201" s="277">
        <v>269.93330644530562</v>
      </c>
      <c r="O201" s="274">
        <v>215.02358631396666</v>
      </c>
      <c r="P201" s="274">
        <v>117.60389023142726</v>
      </c>
      <c r="Q201" s="279">
        <v>199.43078031695313</v>
      </c>
      <c r="R201" s="274">
        <v>48.653331697607562</v>
      </c>
      <c r="S201" s="274">
        <v>72.057598120028047</v>
      </c>
      <c r="T201" s="274">
        <v>80.326704872202626</v>
      </c>
      <c r="U201" s="274">
        <v>75.550844927449688</v>
      </c>
      <c r="V201" s="274">
        <v>30.966924137522049</v>
      </c>
      <c r="W201" s="274">
        <v>61.150616980510229</v>
      </c>
      <c r="X201" s="277">
        <v>7.5224365466785734</v>
      </c>
      <c r="Y201" s="274">
        <v>45.875272014435495</v>
      </c>
      <c r="Z201" s="274">
        <v>76.262829959805984</v>
      </c>
      <c r="AA201" s="277">
        <v>122.70854481399654</v>
      </c>
      <c r="AB201" s="278">
        <v>79.335369379253081</v>
      </c>
      <c r="AC201" s="278">
        <v>59.564175469368834</v>
      </c>
    </row>
    <row r="202" spans="1:29" s="236" customFormat="1" ht="12.75">
      <c r="D202" s="237"/>
      <c r="E202" s="207" t="s">
        <v>200</v>
      </c>
      <c r="F202" s="274">
        <v>211.53135765024859</v>
      </c>
      <c r="G202" s="274">
        <v>380.53345863929957</v>
      </c>
      <c r="H202" s="278">
        <v>440.17965116112856</v>
      </c>
      <c r="I202" s="274">
        <v>434.01501904834305</v>
      </c>
      <c r="J202" s="274">
        <v>240.63313753334296</v>
      </c>
      <c r="K202" s="278">
        <v>330.66149538989106</v>
      </c>
      <c r="L202" s="278">
        <v>156.45684975935833</v>
      </c>
      <c r="M202" s="278">
        <v>268.62003097430022</v>
      </c>
      <c r="N202" s="278">
        <v>288.05937293625584</v>
      </c>
      <c r="O202" s="274">
        <v>232.29686694880178</v>
      </c>
      <c r="P202" s="274">
        <v>126.04257328404857</v>
      </c>
      <c r="Q202" s="274">
        <v>211.1418933497304</v>
      </c>
      <c r="R202" s="274">
        <v>46.80272685978094</v>
      </c>
      <c r="S202" s="274">
        <v>67.8153664782443</v>
      </c>
      <c r="T202" s="274">
        <v>73.015446454862797</v>
      </c>
      <c r="U202" s="274">
        <v>71.068762688336449</v>
      </c>
      <c r="V202" s="274">
        <v>29.000010571085262</v>
      </c>
      <c r="W202" s="274">
        <v>57.403679832908693</v>
      </c>
      <c r="X202" s="278">
        <v>8.2717810311093203</v>
      </c>
      <c r="Y202" s="274">
        <v>44.098061186755004</v>
      </c>
      <c r="Z202" s="274">
        <v>79.104831770009952</v>
      </c>
      <c r="AA202" s="278">
        <v>130.64938941120488</v>
      </c>
      <c r="AB202" s="278">
        <v>85.590553678209133</v>
      </c>
      <c r="AC202" s="278">
        <v>62.115922207251941</v>
      </c>
    </row>
    <row r="203" spans="1:29" s="236" customFormat="1" ht="12.75">
      <c r="D203" s="237"/>
      <c r="E203" s="207" t="s">
        <v>201</v>
      </c>
      <c r="F203" s="274">
        <v>202.82372123472953</v>
      </c>
      <c r="G203" s="274">
        <v>368.0536816746914</v>
      </c>
      <c r="H203" s="278">
        <v>410.72054727454366</v>
      </c>
      <c r="I203" s="274">
        <v>389.88850796394382</v>
      </c>
      <c r="J203" s="274">
        <v>213.78730723374315</v>
      </c>
      <c r="K203" s="278">
        <v>308.06450935284784</v>
      </c>
      <c r="L203" s="278">
        <v>145.36523504247111</v>
      </c>
      <c r="M203" s="278">
        <v>243.08253492462393</v>
      </c>
      <c r="N203" s="278">
        <v>248.95963585600964</v>
      </c>
      <c r="O203" s="274">
        <v>195.53205753484724</v>
      </c>
      <c r="P203" s="274">
        <v>108.24228446338175</v>
      </c>
      <c r="Q203" s="274">
        <v>185.97663993681343</v>
      </c>
      <c r="R203" s="274">
        <v>50.808865611785677</v>
      </c>
      <c r="S203" s="274">
        <v>77.017858129789232</v>
      </c>
      <c r="T203" s="274">
        <v>88.786561604774093</v>
      </c>
      <c r="U203" s="274">
        <v>80.60851965646853</v>
      </c>
      <c r="V203" s="274">
        <v>33.148955299728321</v>
      </c>
      <c r="W203" s="274">
        <v>65.455230746793404</v>
      </c>
      <c r="X203" s="278">
        <v>6.6496205804727628</v>
      </c>
      <c r="Y203" s="274">
        <v>47.953288620278222</v>
      </c>
      <c r="Z203" s="274">
        <v>72.974349813759929</v>
      </c>
      <c r="AA203" s="278">
        <v>113.74793077262805</v>
      </c>
      <c r="AB203" s="278">
        <v>72.396067470633085</v>
      </c>
      <c r="AC203" s="278">
        <v>56.632638669241018</v>
      </c>
    </row>
    <row r="204" spans="1:29" ht="12.75">
      <c r="A204" s="23">
        <v>1</v>
      </c>
      <c r="B204" s="23" t="s">
        <v>370</v>
      </c>
      <c r="E204" s="8"/>
      <c r="F204" s="271"/>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row>
    <row r="205" spans="1:29" ht="12.75">
      <c r="A205" s="23">
        <v>2</v>
      </c>
      <c r="B205" s="23" t="s">
        <v>374</v>
      </c>
      <c r="C205" s="23"/>
      <c r="D205" s="1"/>
      <c r="F205" s="271"/>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row>
    <row r="206" spans="1:29" ht="12.75">
      <c r="A206" s="23">
        <v>3</v>
      </c>
      <c r="B206" s="23" t="s">
        <v>380</v>
      </c>
      <c r="C206" s="23"/>
      <c r="D206" s="1"/>
      <c r="F206" s="271"/>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row>
    <row r="207" spans="1:29" ht="12">
      <c r="A207" s="17" t="s">
        <v>366</v>
      </c>
    </row>
    <row r="208" spans="1:29">
      <c r="F208" s="275"/>
    </row>
    <row r="214" spans="6:11" s="1" customFormat="1">
      <c r="F214" s="236"/>
      <c r="K214" s="5"/>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205"/>
  <sheetViews>
    <sheetView zoomScale="80" zoomScaleNormal="80" workbookViewId="0">
      <pane ySplit="4" topLeftCell="A5" activePane="bottomLeft" state="frozen"/>
      <selection activeCell="O69" sqref="O69"/>
      <selection pane="bottomLeft" activeCell="F5" sqref="F5:U11"/>
    </sheetView>
  </sheetViews>
  <sheetFormatPr baseColWidth="10" defaultColWidth="11.42578125" defaultRowHeight="11.25"/>
  <cols>
    <col min="1" max="3" width="11.42578125" style="1"/>
    <col min="4" max="4" width="9.42578125" style="2" customWidth="1"/>
    <col min="5" max="5" width="40.5703125" style="1" customWidth="1"/>
    <col min="6" max="6" width="14.140625" style="236" customWidth="1"/>
    <col min="7" max="7" width="14.140625" style="1" customWidth="1"/>
    <col min="8" max="16384" width="11.42578125" style="1"/>
  </cols>
  <sheetData>
    <row r="1" spans="1:21" ht="18.75" customHeight="1">
      <c r="A1" s="18" t="s">
        <v>385</v>
      </c>
      <c r="E1" s="13"/>
      <c r="F1" s="238"/>
      <c r="G1" s="13"/>
    </row>
    <row r="2" spans="1:21" ht="12" customHeight="1">
      <c r="A2" s="14"/>
      <c r="E2" s="13"/>
      <c r="F2" s="238"/>
      <c r="G2" s="13"/>
    </row>
    <row r="3" spans="1:21" s="12" customFormat="1" ht="69" customHeight="1">
      <c r="A3" s="121" t="s">
        <v>289</v>
      </c>
      <c r="B3" s="121" t="s">
        <v>302</v>
      </c>
      <c r="C3" s="121" t="s">
        <v>287</v>
      </c>
      <c r="D3" s="120" t="s">
        <v>6</v>
      </c>
      <c r="E3" s="131" t="s">
        <v>0</v>
      </c>
      <c r="F3" s="367" t="s">
        <v>167</v>
      </c>
      <c r="G3" s="367"/>
      <c r="H3" s="372"/>
      <c r="I3" s="373" t="s">
        <v>365</v>
      </c>
      <c r="J3" s="366"/>
      <c r="K3" s="374"/>
      <c r="L3" s="373" t="s">
        <v>308</v>
      </c>
      <c r="M3" s="367"/>
      <c r="N3" s="372"/>
      <c r="O3" s="370" t="s">
        <v>7</v>
      </c>
      <c r="P3" s="367"/>
      <c r="Q3" s="372"/>
      <c r="R3" s="373" t="s">
        <v>8</v>
      </c>
      <c r="S3" s="367"/>
      <c r="T3" s="367"/>
    </row>
    <row r="4" spans="1:21" s="12" customFormat="1" ht="32.25" customHeight="1">
      <c r="A4" s="121"/>
      <c r="B4" s="120"/>
      <c r="C4" s="120"/>
      <c r="D4" s="128"/>
      <c r="E4" s="129"/>
      <c r="F4" s="273" t="s">
        <v>180</v>
      </c>
      <c r="G4" s="130" t="s">
        <v>181</v>
      </c>
      <c r="H4" s="126" t="s">
        <v>12</v>
      </c>
      <c r="I4" s="130" t="s">
        <v>180</v>
      </c>
      <c r="J4" s="130" t="s">
        <v>181</v>
      </c>
      <c r="K4" s="126" t="s">
        <v>12</v>
      </c>
      <c r="L4" s="132" t="s">
        <v>180</v>
      </c>
      <c r="M4" s="130" t="s">
        <v>181</v>
      </c>
      <c r="N4" s="126" t="s">
        <v>12</v>
      </c>
      <c r="O4" s="124" t="s">
        <v>180</v>
      </c>
      <c r="P4" s="130" t="s">
        <v>181</v>
      </c>
      <c r="Q4" s="126" t="s">
        <v>12</v>
      </c>
      <c r="R4" s="124" t="s">
        <v>180</v>
      </c>
      <c r="S4" s="130" t="s">
        <v>181</v>
      </c>
      <c r="T4" s="130" t="s">
        <v>12</v>
      </c>
    </row>
    <row r="5" spans="1:21" ht="12.75">
      <c r="A5" s="45">
        <v>1</v>
      </c>
      <c r="B5" s="45">
        <v>1</v>
      </c>
      <c r="C5" s="46">
        <v>1</v>
      </c>
      <c r="D5" s="38">
        <v>911000</v>
      </c>
      <c r="E5" s="22" t="s">
        <v>133</v>
      </c>
      <c r="F5" s="293">
        <v>692.43156199677946</v>
      </c>
      <c r="G5" s="293">
        <v>635.26210889303684</v>
      </c>
      <c r="H5" s="293">
        <v>664.69152479928766</v>
      </c>
      <c r="I5" s="293">
        <v>502.77330470567182</v>
      </c>
      <c r="J5" s="293">
        <v>451.13733430352119</v>
      </c>
      <c r="K5" s="293">
        <v>477.71825061787143</v>
      </c>
      <c r="L5" s="293">
        <v>189.65825729110753</v>
      </c>
      <c r="M5" s="293">
        <v>184.12477458951565</v>
      </c>
      <c r="N5" s="293">
        <v>186.97327418141626</v>
      </c>
      <c r="O5" s="293">
        <v>67.3942863958967</v>
      </c>
      <c r="P5" s="293">
        <v>65.487677560188558</v>
      </c>
      <c r="Q5" s="293">
        <v>66.469152479928766</v>
      </c>
      <c r="R5" s="293">
        <v>122.26397089521083</v>
      </c>
      <c r="S5" s="293">
        <v>118.63709702932708</v>
      </c>
      <c r="T5" s="293">
        <v>120.50412170148749</v>
      </c>
      <c r="U5" s="236"/>
    </row>
    <row r="6" spans="1:21" ht="12.75">
      <c r="A6" s="45">
        <v>1</v>
      </c>
      <c r="B6" s="45">
        <v>1</v>
      </c>
      <c r="C6" s="46">
        <v>1</v>
      </c>
      <c r="D6" s="38">
        <v>913000</v>
      </c>
      <c r="E6" s="22" t="s">
        <v>134</v>
      </c>
      <c r="F6" s="293">
        <v>501.64418495402992</v>
      </c>
      <c r="G6" s="293">
        <v>447.23379568588155</v>
      </c>
      <c r="H6" s="293">
        <v>475.07447182947448</v>
      </c>
      <c r="I6" s="293">
        <v>305.85195624454735</v>
      </c>
      <c r="J6" s="293">
        <v>261.41377916073344</v>
      </c>
      <c r="K6" s="293">
        <v>284.15187960888341</v>
      </c>
      <c r="L6" s="293">
        <v>195.79222870948257</v>
      </c>
      <c r="M6" s="293">
        <v>185.82001652514811</v>
      </c>
      <c r="N6" s="293">
        <v>190.92259222059116</v>
      </c>
      <c r="O6" s="293">
        <v>76.504932554862094</v>
      </c>
      <c r="P6" s="293">
        <v>78.054954907441584</v>
      </c>
      <c r="Q6" s="293">
        <v>77.261840377037785</v>
      </c>
      <c r="R6" s="293">
        <v>119.28729615462051</v>
      </c>
      <c r="S6" s="293">
        <v>107.76506161770652</v>
      </c>
      <c r="T6" s="293">
        <v>113.66075184355336</v>
      </c>
      <c r="U6" s="236"/>
    </row>
    <row r="7" spans="1:21" ht="12.75">
      <c r="A7" s="45">
        <v>1</v>
      </c>
      <c r="B7" s="45">
        <v>1</v>
      </c>
      <c r="C7" s="46">
        <v>1</v>
      </c>
      <c r="D7" s="38">
        <v>112000</v>
      </c>
      <c r="E7" s="22" t="s">
        <v>16</v>
      </c>
      <c r="F7" s="293">
        <v>952.22773214218114</v>
      </c>
      <c r="G7" s="293">
        <v>902.81412295180974</v>
      </c>
      <c r="H7" s="293">
        <v>928.2815670360543</v>
      </c>
      <c r="I7" s="293">
        <v>652.79933376234999</v>
      </c>
      <c r="J7" s="293">
        <v>592.21385724062964</v>
      </c>
      <c r="K7" s="293">
        <v>623.43920711721557</v>
      </c>
      <c r="L7" s="293">
        <v>299.42839837983115</v>
      </c>
      <c r="M7" s="293">
        <v>310.60026571117999</v>
      </c>
      <c r="N7" s="293">
        <v>304.84235991883878</v>
      </c>
      <c r="O7" s="293">
        <v>109.77779460196086</v>
      </c>
      <c r="P7" s="293">
        <v>103.66761946938283</v>
      </c>
      <c r="Q7" s="293">
        <v>106.8167629155611</v>
      </c>
      <c r="R7" s="293">
        <v>189.65060377787029</v>
      </c>
      <c r="S7" s="293">
        <v>206.93264624179719</v>
      </c>
      <c r="T7" s="293">
        <v>198.02559700327765</v>
      </c>
      <c r="U7" s="236"/>
    </row>
    <row r="8" spans="1:21" ht="12.75">
      <c r="A8" s="45">
        <v>1</v>
      </c>
      <c r="B8" s="45">
        <v>1</v>
      </c>
      <c r="C8" s="46">
        <v>1</v>
      </c>
      <c r="D8" s="38">
        <v>113000</v>
      </c>
      <c r="E8" s="22" t="s">
        <v>17</v>
      </c>
      <c r="F8" s="293">
        <v>676.69822403427543</v>
      </c>
      <c r="G8" s="293">
        <v>592.76001604024646</v>
      </c>
      <c r="H8" s="293">
        <v>635.85404360243376</v>
      </c>
      <c r="I8" s="293">
        <v>498.92889226729318</v>
      </c>
      <c r="J8" s="293">
        <v>427.61838795523312</v>
      </c>
      <c r="K8" s="293">
        <v>464.22932964362377</v>
      </c>
      <c r="L8" s="293">
        <v>177.76933176698225</v>
      </c>
      <c r="M8" s="293">
        <v>165.14162808501331</v>
      </c>
      <c r="N8" s="293">
        <v>171.62471395881008</v>
      </c>
      <c r="O8" s="293">
        <v>73.077188860479581</v>
      </c>
      <c r="P8" s="293">
        <v>71.269731325872186</v>
      </c>
      <c r="Q8" s="293">
        <v>72.197683288098915</v>
      </c>
      <c r="R8" s="293">
        <v>104.69214290650265</v>
      </c>
      <c r="S8" s="293">
        <v>93.871896759141123</v>
      </c>
      <c r="T8" s="293">
        <v>99.427030670711147</v>
      </c>
      <c r="U8" s="236"/>
    </row>
    <row r="9" spans="1:21" ht="12.75">
      <c r="A9" s="45">
        <v>1</v>
      </c>
      <c r="B9" s="45">
        <v>1</v>
      </c>
      <c r="C9" s="46">
        <v>1</v>
      </c>
      <c r="D9" s="38">
        <v>513000</v>
      </c>
      <c r="E9" s="22" t="s">
        <v>96</v>
      </c>
      <c r="F9" s="293">
        <v>203.01266689489901</v>
      </c>
      <c r="G9" s="293">
        <v>182.18698137562234</v>
      </c>
      <c r="H9" s="293">
        <v>192.98712827341322</v>
      </c>
      <c r="I9" s="293">
        <v>117.0831906881205</v>
      </c>
      <c r="J9" s="293">
        <v>87.774294670846402</v>
      </c>
      <c r="K9" s="293">
        <v>102.97381269418553</v>
      </c>
      <c r="L9" s="293">
        <v>85.929476206778489</v>
      </c>
      <c r="M9" s="293">
        <v>94.412686704775965</v>
      </c>
      <c r="N9" s="293">
        <v>90.013315579227694</v>
      </c>
      <c r="O9" s="293">
        <v>49.640534063676817</v>
      </c>
      <c r="P9" s="293">
        <v>60.114327862806569</v>
      </c>
      <c r="Q9" s="293">
        <v>54.682645361739901</v>
      </c>
      <c r="R9" s="293">
        <v>36.288942143101679</v>
      </c>
      <c r="S9" s="293">
        <v>34.298358841969389</v>
      </c>
      <c r="T9" s="293">
        <v>35.330670217487793</v>
      </c>
      <c r="U9" s="236"/>
    </row>
    <row r="10" spans="1:21" ht="12.75" customHeight="1">
      <c r="A10" s="45">
        <v>1</v>
      </c>
      <c r="B10" s="45">
        <v>1</v>
      </c>
      <c r="C10" s="46">
        <v>1</v>
      </c>
      <c r="D10" s="38">
        <v>914000</v>
      </c>
      <c r="E10" s="22" t="s">
        <v>135</v>
      </c>
      <c r="F10" s="293">
        <v>408.30214358625381</v>
      </c>
      <c r="G10" s="293">
        <v>322.01825453799614</v>
      </c>
      <c r="H10" s="293">
        <v>366.31316281971306</v>
      </c>
      <c r="I10" s="293">
        <v>201.72070189082777</v>
      </c>
      <c r="J10" s="293">
        <v>148.70269715926571</v>
      </c>
      <c r="K10" s="293">
        <v>175.92014971927634</v>
      </c>
      <c r="L10" s="293">
        <v>206.58144169542607</v>
      </c>
      <c r="M10" s="293">
        <v>173.31555737873038</v>
      </c>
      <c r="N10" s="293">
        <v>190.39301310043669</v>
      </c>
      <c r="O10" s="293">
        <v>84.090798619549901</v>
      </c>
      <c r="P10" s="293">
        <v>80.504563634499036</v>
      </c>
      <c r="Q10" s="293">
        <v>82.345601996257017</v>
      </c>
      <c r="R10" s="293">
        <v>122.49064307587615</v>
      </c>
      <c r="S10" s="293">
        <v>92.810993744231354</v>
      </c>
      <c r="T10" s="293">
        <v>108.04741110417966</v>
      </c>
      <c r="U10" s="236"/>
    </row>
    <row r="11" spans="1:21" ht="12.75">
      <c r="A11" s="45">
        <v>1</v>
      </c>
      <c r="B11" s="45">
        <v>1</v>
      </c>
      <c r="C11" s="46">
        <v>1</v>
      </c>
      <c r="D11" s="38">
        <v>915000</v>
      </c>
      <c r="E11" s="22" t="s">
        <v>136</v>
      </c>
      <c r="F11" s="293">
        <v>851.15216940004154</v>
      </c>
      <c r="G11" s="293">
        <v>782.28863374169089</v>
      </c>
      <c r="H11" s="293">
        <v>817.69902057591196</v>
      </c>
      <c r="I11" s="293">
        <v>606.18642308490757</v>
      </c>
      <c r="J11" s="293">
        <v>571.88375542492997</v>
      </c>
      <c r="K11" s="293">
        <v>589.5225641162499</v>
      </c>
      <c r="L11" s="293">
        <v>244.96574631513391</v>
      </c>
      <c r="M11" s="293">
        <v>210.40487831676097</v>
      </c>
      <c r="N11" s="293">
        <v>228.17645645966215</v>
      </c>
      <c r="O11" s="293">
        <v>116.77392567988375</v>
      </c>
      <c r="P11" s="293">
        <v>95.588639235290884</v>
      </c>
      <c r="Q11" s="293">
        <v>106.48234634784234</v>
      </c>
      <c r="R11" s="293">
        <v>128.19182063525014</v>
      </c>
      <c r="S11" s="293">
        <v>114.81623908147009</v>
      </c>
      <c r="T11" s="293">
        <v>121.69411011181981</v>
      </c>
      <c r="U11" s="236"/>
    </row>
    <row r="12" spans="1:21" ht="12.75">
      <c r="A12" s="45">
        <v>1</v>
      </c>
      <c r="B12" s="45">
        <v>1</v>
      </c>
      <c r="C12" s="46">
        <v>1</v>
      </c>
      <c r="D12" s="38">
        <v>916000</v>
      </c>
      <c r="E12" s="22" t="s">
        <v>137</v>
      </c>
      <c r="F12" s="293">
        <v>658.12609897010805</v>
      </c>
      <c r="G12" s="54">
        <v>617.36503349533689</v>
      </c>
      <c r="H12" s="54">
        <v>638.20224719101122</v>
      </c>
      <c r="I12" s="54">
        <v>471.6151720673198</v>
      </c>
      <c r="J12" s="54">
        <v>432.15552344673586</v>
      </c>
      <c r="K12" s="54">
        <v>452.32744783306578</v>
      </c>
      <c r="L12" s="54">
        <v>186.51092690278824</v>
      </c>
      <c r="M12" s="54">
        <v>185.20951004860106</v>
      </c>
      <c r="N12" s="54">
        <v>185.87479935794542</v>
      </c>
      <c r="O12" s="54">
        <v>81.637779452398888</v>
      </c>
      <c r="P12" s="54">
        <v>104.426638644424</v>
      </c>
      <c r="Q12" s="54">
        <v>92.776886035313012</v>
      </c>
      <c r="R12" s="54">
        <v>104.87314745038934</v>
      </c>
      <c r="S12" s="54">
        <v>80.782871404177072</v>
      </c>
      <c r="T12" s="54">
        <v>93.097913322632422</v>
      </c>
    </row>
    <row r="13" spans="1:21" ht="12.75">
      <c r="A13" s="45">
        <v>1</v>
      </c>
      <c r="B13" s="45">
        <v>1</v>
      </c>
      <c r="C13" s="46">
        <v>1</v>
      </c>
      <c r="D13" s="38">
        <v>114000</v>
      </c>
      <c r="E13" s="22" t="s">
        <v>18</v>
      </c>
      <c r="F13" s="293">
        <v>606.46436860655035</v>
      </c>
      <c r="G13" s="54">
        <v>605.86409745703838</v>
      </c>
      <c r="H13" s="54">
        <v>606.17545424144464</v>
      </c>
      <c r="I13" s="54">
        <v>361.04186366371528</v>
      </c>
      <c r="J13" s="54">
        <v>332.57677520959749</v>
      </c>
      <c r="K13" s="54">
        <v>347.34143350797012</v>
      </c>
      <c r="L13" s="54">
        <v>245.42250494283505</v>
      </c>
      <c r="M13" s="54">
        <v>273.28732224744084</v>
      </c>
      <c r="N13" s="54">
        <v>258.83402073347452</v>
      </c>
      <c r="O13" s="54">
        <v>104.01444167454655</v>
      </c>
      <c r="P13" s="54">
        <v>130.15887720598454</v>
      </c>
      <c r="Q13" s="54">
        <v>116.59792665254709</v>
      </c>
      <c r="R13" s="54">
        <v>141.40806326828849</v>
      </c>
      <c r="S13" s="54">
        <v>143.1284450414563</v>
      </c>
      <c r="T13" s="54">
        <v>142.23609408092744</v>
      </c>
    </row>
    <row r="14" spans="1:21" ht="12.75">
      <c r="A14" s="45">
        <v>1</v>
      </c>
      <c r="B14" s="45">
        <v>1</v>
      </c>
      <c r="C14" s="46">
        <v>1</v>
      </c>
      <c r="D14" s="38">
        <v>116000</v>
      </c>
      <c r="E14" s="22" t="s">
        <v>19</v>
      </c>
      <c r="F14" s="293">
        <v>757.95521508544493</v>
      </c>
      <c r="G14" s="54">
        <v>728.52396772662564</v>
      </c>
      <c r="H14" s="54">
        <v>743.76382637882375</v>
      </c>
      <c r="I14" s="54">
        <v>518.19387153800824</v>
      </c>
      <c r="J14" s="54">
        <v>490.03322259136212</v>
      </c>
      <c r="K14" s="54">
        <v>504.61514989701732</v>
      </c>
      <c r="L14" s="54">
        <v>239.76134354743664</v>
      </c>
      <c r="M14" s="54">
        <v>238.49074513526341</v>
      </c>
      <c r="N14" s="54">
        <v>239.1486764818064</v>
      </c>
      <c r="O14" s="54">
        <v>92.074248674130814</v>
      </c>
      <c r="P14" s="54">
        <v>99.667774086378728</v>
      </c>
      <c r="Q14" s="54">
        <v>95.735754062094742</v>
      </c>
      <c r="R14" s="54">
        <v>147.68709487330582</v>
      </c>
      <c r="S14" s="54">
        <v>138.82297104888468</v>
      </c>
      <c r="T14" s="54">
        <v>143.41292241971166</v>
      </c>
    </row>
    <row r="15" spans="1:21" ht="12.75">
      <c r="A15" s="45">
        <v>1</v>
      </c>
      <c r="B15" s="45">
        <v>1</v>
      </c>
      <c r="C15" s="46">
        <v>1</v>
      </c>
      <c r="D15" s="38">
        <v>117000</v>
      </c>
      <c r="E15" s="22" t="s">
        <v>20</v>
      </c>
      <c r="F15" s="293">
        <v>563.41348420556335</v>
      </c>
      <c r="G15" s="54">
        <v>493.03322615219719</v>
      </c>
      <c r="H15" s="54">
        <v>529.40997288982305</v>
      </c>
      <c r="I15" s="54">
        <v>406.64780763790668</v>
      </c>
      <c r="J15" s="54">
        <v>356.21965828131897</v>
      </c>
      <c r="K15" s="54">
        <v>382.28395625818638</v>
      </c>
      <c r="L15" s="54">
        <v>156.76567656765675</v>
      </c>
      <c r="M15" s="54">
        <v>136.81356787087825</v>
      </c>
      <c r="N15" s="54">
        <v>147.12601663163667</v>
      </c>
      <c r="O15" s="54">
        <v>44.200848656294198</v>
      </c>
      <c r="P15" s="54">
        <v>40.350545362839668</v>
      </c>
      <c r="Q15" s="54">
        <v>42.340613481982395</v>
      </c>
      <c r="R15" s="54">
        <v>112.56482791136257</v>
      </c>
      <c r="S15" s="54">
        <v>96.463022508038591</v>
      </c>
      <c r="T15" s="54">
        <v>104.78540314965427</v>
      </c>
    </row>
    <row r="16" spans="1:21" ht="12.75">
      <c r="A16" s="45">
        <v>1</v>
      </c>
      <c r="B16" s="45">
        <v>1</v>
      </c>
      <c r="C16" s="46">
        <v>1</v>
      </c>
      <c r="D16" s="38">
        <v>119000</v>
      </c>
      <c r="E16" s="22" t="s">
        <v>21</v>
      </c>
      <c r="F16" s="293">
        <v>878.12226649820195</v>
      </c>
      <c r="G16" s="54">
        <v>857.33184084664697</v>
      </c>
      <c r="H16" s="54">
        <v>867.96579836945716</v>
      </c>
      <c r="I16" s="54">
        <v>688.59947516765487</v>
      </c>
      <c r="J16" s="54">
        <v>669.58379973542287</v>
      </c>
      <c r="K16" s="54">
        <v>679.31000198846698</v>
      </c>
      <c r="L16" s="54">
        <v>189.52279133054719</v>
      </c>
      <c r="M16" s="54">
        <v>187.74804111122418</v>
      </c>
      <c r="N16" s="54">
        <v>188.65579638099027</v>
      </c>
      <c r="O16" s="54">
        <v>69.49169015453397</v>
      </c>
      <c r="P16" s="54">
        <v>81.408364709473886</v>
      </c>
      <c r="Q16" s="54">
        <v>75.313183535494133</v>
      </c>
      <c r="R16" s="54">
        <v>120.03110117601322</v>
      </c>
      <c r="S16" s="54">
        <v>106.33967640175028</v>
      </c>
      <c r="T16" s="54">
        <v>113.34261284549613</v>
      </c>
    </row>
    <row r="17" spans="1:20" ht="12.75">
      <c r="A17" s="45">
        <v>1</v>
      </c>
      <c r="B17" s="45">
        <v>1</v>
      </c>
      <c r="C17" s="46">
        <v>1</v>
      </c>
      <c r="D17" s="38">
        <v>124000</v>
      </c>
      <c r="E17" s="22" t="s">
        <v>24</v>
      </c>
      <c r="F17" s="293">
        <v>459.57152729785759</v>
      </c>
      <c r="G17" s="54">
        <v>443.84310662277522</v>
      </c>
      <c r="H17" s="54">
        <v>451.89742472913377</v>
      </c>
      <c r="I17" s="54">
        <v>279.35782255063526</v>
      </c>
      <c r="J17" s="54">
        <v>261.67494281091336</v>
      </c>
      <c r="K17" s="54">
        <v>270.73011379103826</v>
      </c>
      <c r="L17" s="54">
        <v>180.21370474722235</v>
      </c>
      <c r="M17" s="54">
        <v>182.16816381186186</v>
      </c>
      <c r="N17" s="54">
        <v>181.16731093809551</v>
      </c>
      <c r="O17" s="54">
        <v>42.262505980543303</v>
      </c>
      <c r="P17" s="54">
        <v>46.309211627517719</v>
      </c>
      <c r="Q17" s="54">
        <v>44.236946697882075</v>
      </c>
      <c r="R17" s="54">
        <v>137.95119876667906</v>
      </c>
      <c r="S17" s="54">
        <v>135.85895218434413</v>
      </c>
      <c r="T17" s="54">
        <v>136.93036424021344</v>
      </c>
    </row>
    <row r="18" spans="1:20" ht="12.75">
      <c r="A18" s="48"/>
      <c r="B18" s="48"/>
      <c r="C18" s="48"/>
      <c r="D18" s="40"/>
      <c r="E18" s="36" t="s">
        <v>209</v>
      </c>
      <c r="F18" s="100">
        <v>635.63994720293806</v>
      </c>
      <c r="G18" s="100">
        <v>587.33184773275536</v>
      </c>
      <c r="H18" s="100">
        <v>612.1785364558059</v>
      </c>
      <c r="I18" s="100">
        <v>432.58360540228801</v>
      </c>
      <c r="J18" s="100">
        <v>388.53906856932576</v>
      </c>
      <c r="K18" s="100">
        <v>411.19284523704619</v>
      </c>
      <c r="L18" s="100">
        <v>203.05634180065007</v>
      </c>
      <c r="M18" s="100">
        <v>198.79277916342971</v>
      </c>
      <c r="N18" s="100">
        <v>200.98569121875965</v>
      </c>
      <c r="O18" s="100">
        <v>77.868427212204139</v>
      </c>
      <c r="P18" s="100">
        <v>80.06398985975386</v>
      </c>
      <c r="Q18" s="100">
        <v>78.934728674281303</v>
      </c>
      <c r="R18" s="100">
        <v>125.18791458844593</v>
      </c>
      <c r="S18" s="100">
        <v>118.72878930367584</v>
      </c>
      <c r="T18" s="100">
        <v>122.05096254447835</v>
      </c>
    </row>
    <row r="19" spans="1:20" ht="12.75">
      <c r="A19" s="45">
        <v>2</v>
      </c>
      <c r="B19" s="45">
        <v>2</v>
      </c>
      <c r="C19" s="46">
        <v>1</v>
      </c>
      <c r="D19" s="38">
        <v>334002</v>
      </c>
      <c r="E19" s="22" t="s">
        <v>249</v>
      </c>
      <c r="F19" s="293">
        <v>676.96835908756441</v>
      </c>
      <c r="G19" s="54">
        <v>668.2466657372554</v>
      </c>
      <c r="H19" s="54">
        <v>672.88662708510037</v>
      </c>
      <c r="I19" s="54">
        <v>490.55678194751039</v>
      </c>
      <c r="J19" s="54">
        <v>476.78795483061481</v>
      </c>
      <c r="K19" s="54">
        <v>484.11300319697267</v>
      </c>
      <c r="L19" s="54">
        <v>186.41157714005394</v>
      </c>
      <c r="M19" s="54">
        <v>191.45871090664065</v>
      </c>
      <c r="N19" s="54">
        <v>188.77362388812773</v>
      </c>
      <c r="O19" s="54">
        <v>47.829286239882272</v>
      </c>
      <c r="P19" s="54">
        <v>50.188205771643659</v>
      </c>
      <c r="Q19" s="54">
        <v>48.933255040125267</v>
      </c>
      <c r="R19" s="54">
        <v>138.5822909001717</v>
      </c>
      <c r="S19" s="54">
        <v>141.27050513499697</v>
      </c>
      <c r="T19" s="54">
        <v>139.84036884800244</v>
      </c>
    </row>
    <row r="20" spans="1:20" ht="12.75">
      <c r="A20" s="45">
        <v>2</v>
      </c>
      <c r="B20" s="45">
        <v>2</v>
      </c>
      <c r="C20" s="46">
        <v>1</v>
      </c>
      <c r="D20" s="38">
        <v>711000</v>
      </c>
      <c r="E20" s="22" t="s">
        <v>367</v>
      </c>
      <c r="F20" s="293">
        <v>485.32089212562585</v>
      </c>
      <c r="G20" s="54">
        <v>405.39349607825852</v>
      </c>
      <c r="H20" s="54">
        <v>445.99887271833859</v>
      </c>
      <c r="I20" s="54">
        <v>314.06463359126076</v>
      </c>
      <c r="J20" s="54">
        <v>229.13545430510266</v>
      </c>
      <c r="K20" s="54">
        <v>272.28187822467589</v>
      </c>
      <c r="L20" s="54">
        <v>171.25625853436503</v>
      </c>
      <c r="M20" s="54">
        <v>176.25804177315592</v>
      </c>
      <c r="N20" s="54">
        <v>173.71699449366264</v>
      </c>
      <c r="O20" s="54">
        <v>67.421483841602182</v>
      </c>
      <c r="P20" s="54">
        <v>69.621926500396583</v>
      </c>
      <c r="Q20" s="54">
        <v>68.504039425953493</v>
      </c>
      <c r="R20" s="54">
        <v>103.83477469276286</v>
      </c>
      <c r="S20" s="54">
        <v>106.63611527275931</v>
      </c>
      <c r="T20" s="54">
        <v>105.21295506770917</v>
      </c>
    </row>
    <row r="21" spans="1:20" ht="12.75">
      <c r="A21" s="45">
        <v>2</v>
      </c>
      <c r="B21" s="45">
        <v>2</v>
      </c>
      <c r="C21" s="46">
        <v>1</v>
      </c>
      <c r="D21" s="38">
        <v>314000</v>
      </c>
      <c r="E21" s="22" t="s">
        <v>54</v>
      </c>
      <c r="F21" s="293">
        <v>379.59125339431188</v>
      </c>
      <c r="G21" s="54">
        <v>267.08000476928578</v>
      </c>
      <c r="H21" s="54">
        <v>324.51519705835148</v>
      </c>
      <c r="I21" s="54">
        <v>269.82992711161927</v>
      </c>
      <c r="J21" s="54">
        <v>168.11732443066651</v>
      </c>
      <c r="K21" s="54">
        <v>220.03998073920593</v>
      </c>
      <c r="L21" s="54">
        <v>109.76132628269259</v>
      </c>
      <c r="M21" s="54">
        <v>98.962680338619293</v>
      </c>
      <c r="N21" s="54">
        <v>104.47521631914552</v>
      </c>
      <c r="O21" s="54">
        <v>28.012005145062169</v>
      </c>
      <c r="P21" s="54">
        <v>28.019554071777751</v>
      </c>
      <c r="Q21" s="54">
        <v>28.015700465469187</v>
      </c>
      <c r="R21" s="54">
        <v>81.749321137630417</v>
      </c>
      <c r="S21" s="54">
        <v>70.943126266841546</v>
      </c>
      <c r="T21" s="54">
        <v>76.459515853676336</v>
      </c>
    </row>
    <row r="22" spans="1:20" ht="12.75">
      <c r="A22" s="45">
        <v>2</v>
      </c>
      <c r="B22" s="45">
        <v>2</v>
      </c>
      <c r="C22" s="46">
        <v>1</v>
      </c>
      <c r="D22" s="38">
        <v>512000</v>
      </c>
      <c r="E22" s="22" t="s">
        <v>95</v>
      </c>
      <c r="F22" s="293">
        <v>423.03994406083388</v>
      </c>
      <c r="G22" s="54">
        <v>364.09349101406093</v>
      </c>
      <c r="H22" s="54">
        <v>394.49954914337241</v>
      </c>
      <c r="I22" s="54">
        <v>208.89782361681671</v>
      </c>
      <c r="J22" s="54">
        <v>181.58115280752401</v>
      </c>
      <c r="K22" s="54">
        <v>195.6717763751127</v>
      </c>
      <c r="L22" s="54">
        <v>214.14212044401714</v>
      </c>
      <c r="M22" s="54">
        <v>182.51233820653692</v>
      </c>
      <c r="N22" s="54">
        <v>198.82777276825971</v>
      </c>
      <c r="O22" s="54">
        <v>93.523293418407476</v>
      </c>
      <c r="P22" s="54">
        <v>86.600242108203744</v>
      </c>
      <c r="Q22" s="54">
        <v>90.171325518485119</v>
      </c>
      <c r="R22" s="54">
        <v>120.61882702560966</v>
      </c>
      <c r="S22" s="54">
        <v>95.91209609833318</v>
      </c>
      <c r="T22" s="54">
        <v>108.65644724977457</v>
      </c>
    </row>
    <row r="23" spans="1:20" ht="12.75">
      <c r="A23" s="45">
        <v>2</v>
      </c>
      <c r="B23" s="45">
        <v>2</v>
      </c>
      <c r="C23" s="46">
        <v>1</v>
      </c>
      <c r="D23" s="38">
        <v>111000</v>
      </c>
      <c r="E23" s="22" t="s">
        <v>15</v>
      </c>
      <c r="F23" s="293">
        <v>449.21875</v>
      </c>
      <c r="G23" s="54">
        <v>411.10640401044981</v>
      </c>
      <c r="H23" s="54">
        <v>430.61252628313395</v>
      </c>
      <c r="I23" s="54">
        <v>314.85721982758616</v>
      </c>
      <c r="J23" s="54">
        <v>300.78373226011439</v>
      </c>
      <c r="K23" s="54">
        <v>307.98662576264178</v>
      </c>
      <c r="L23" s="54">
        <v>134.36153017241381</v>
      </c>
      <c r="M23" s="54">
        <v>110.32267175033539</v>
      </c>
      <c r="N23" s="54">
        <v>122.62590052049222</v>
      </c>
      <c r="O23" s="54">
        <v>36.873653017241381</v>
      </c>
      <c r="P23" s="54">
        <v>30.184282990891759</v>
      </c>
      <c r="Q23" s="54">
        <v>33.607941815173554</v>
      </c>
      <c r="R23" s="54">
        <v>97.487877155172413</v>
      </c>
      <c r="S23" s="54">
        <v>80.138388759443629</v>
      </c>
      <c r="T23" s="54">
        <v>89.017958705318676</v>
      </c>
    </row>
    <row r="24" spans="1:20" ht="12.75">
      <c r="A24" s="45">
        <v>2</v>
      </c>
      <c r="B24" s="45">
        <v>2</v>
      </c>
      <c r="C24" s="46">
        <v>1</v>
      </c>
      <c r="D24" s="38">
        <v>315000</v>
      </c>
      <c r="E24" s="22" t="s">
        <v>55</v>
      </c>
      <c r="F24" s="293">
        <v>487.38049713193112</v>
      </c>
      <c r="G24" s="54">
        <v>409.25373731713665</v>
      </c>
      <c r="H24" s="54">
        <v>449.20748222824125</v>
      </c>
      <c r="I24" s="54">
        <v>353.34608030592733</v>
      </c>
      <c r="J24" s="54">
        <v>298.68518481458506</v>
      </c>
      <c r="K24" s="54">
        <v>326.63857082791458</v>
      </c>
      <c r="L24" s="54">
        <v>134.03441682600382</v>
      </c>
      <c r="M24" s="54">
        <v>110.56855250255158</v>
      </c>
      <c r="N24" s="54">
        <v>122.5689114003266</v>
      </c>
      <c r="O24" s="54">
        <v>44.263862332695979</v>
      </c>
      <c r="P24" s="54">
        <v>41.025435770177509</v>
      </c>
      <c r="Q24" s="54">
        <v>42.681555505578423</v>
      </c>
      <c r="R24" s="54">
        <v>89.770554493307841</v>
      </c>
      <c r="S24" s="54">
        <v>69.543116732374074</v>
      </c>
      <c r="T24" s="54">
        <v>79.887355894748168</v>
      </c>
    </row>
    <row r="25" spans="1:20" ht="12.75">
      <c r="A25" s="45">
        <v>2</v>
      </c>
      <c r="B25" s="45">
        <v>2</v>
      </c>
      <c r="C25" s="46">
        <v>1</v>
      </c>
      <c r="D25" s="38">
        <v>316000</v>
      </c>
      <c r="E25" s="22" t="s">
        <v>56</v>
      </c>
      <c r="F25" s="293">
        <v>360.44362292051756</v>
      </c>
      <c r="G25" s="54">
        <v>337.16951788491446</v>
      </c>
      <c r="H25" s="54">
        <v>349.23772725911283</v>
      </c>
      <c r="I25" s="54">
        <v>236.82994454713494</v>
      </c>
      <c r="J25" s="54">
        <v>213.99688958009332</v>
      </c>
      <c r="K25" s="54">
        <v>225.83640339054125</v>
      </c>
      <c r="L25" s="54">
        <v>123.61367837338263</v>
      </c>
      <c r="M25" s="54">
        <v>123.17262830482115</v>
      </c>
      <c r="N25" s="54">
        <v>123.40132386857159</v>
      </c>
      <c r="O25" s="54">
        <v>34.080406654343811</v>
      </c>
      <c r="P25" s="54">
        <v>43.545878693623642</v>
      </c>
      <c r="Q25" s="54">
        <v>38.63779315302363</v>
      </c>
      <c r="R25" s="54">
        <v>89.533271719038822</v>
      </c>
      <c r="S25" s="54">
        <v>79.626749611197511</v>
      </c>
      <c r="T25" s="54">
        <v>84.763530715547972</v>
      </c>
    </row>
    <row r="26" spans="1:20" ht="12.75">
      <c r="A26" s="45">
        <v>2</v>
      </c>
      <c r="B26" s="45">
        <v>3</v>
      </c>
      <c r="C26" s="46">
        <v>1</v>
      </c>
      <c r="D26" s="38">
        <v>515000</v>
      </c>
      <c r="E26" s="22" t="s">
        <v>97</v>
      </c>
      <c r="F26" s="293">
        <v>482.96780214652358</v>
      </c>
      <c r="G26" s="54">
        <v>434.21493136926682</v>
      </c>
      <c r="H26" s="54">
        <v>458.64510956707642</v>
      </c>
      <c r="I26" s="54">
        <v>343.97706819545363</v>
      </c>
      <c r="J26" s="54">
        <v>292.26648811516571</v>
      </c>
      <c r="K26" s="54">
        <v>318.1787814003207</v>
      </c>
      <c r="L26" s="54">
        <v>138.99073395106993</v>
      </c>
      <c r="M26" s="54">
        <v>141.94844325410111</v>
      </c>
      <c r="N26" s="54">
        <v>140.46632816675574</v>
      </c>
      <c r="O26" s="54">
        <v>57.99613359109393</v>
      </c>
      <c r="P26" s="54">
        <v>66.956812855708066</v>
      </c>
      <c r="Q26" s="54">
        <v>62.466595403527528</v>
      </c>
      <c r="R26" s="54">
        <v>80.994600359976005</v>
      </c>
      <c r="S26" s="54">
        <v>74.991630398393028</v>
      </c>
      <c r="T26" s="54">
        <v>77.999732763228224</v>
      </c>
    </row>
    <row r="27" spans="1:20" ht="12.75">
      <c r="A27" s="45">
        <v>2</v>
      </c>
      <c r="B27" s="45">
        <v>2</v>
      </c>
      <c r="C27" s="46">
        <v>1</v>
      </c>
      <c r="D27" s="38">
        <v>120000</v>
      </c>
      <c r="E27" s="22" t="s">
        <v>22</v>
      </c>
      <c r="F27" s="293">
        <v>712.36442516268983</v>
      </c>
      <c r="G27" s="54">
        <v>668.05656272661338</v>
      </c>
      <c r="H27" s="54">
        <v>690.6946845768498</v>
      </c>
      <c r="I27" s="54">
        <v>498.91540130151844</v>
      </c>
      <c r="J27" s="54">
        <v>480.42059463379263</v>
      </c>
      <c r="K27" s="54">
        <v>489.87010684044867</v>
      </c>
      <c r="L27" s="54">
        <v>213.44902386117138</v>
      </c>
      <c r="M27" s="54">
        <v>187.63596809282089</v>
      </c>
      <c r="N27" s="54">
        <v>200.82457773640112</v>
      </c>
      <c r="O27" s="54">
        <v>64.208242950108456</v>
      </c>
      <c r="P27" s="54">
        <v>78.861493836113127</v>
      </c>
      <c r="Q27" s="54">
        <v>71.374739548698855</v>
      </c>
      <c r="R27" s="54">
        <v>149.2407809110629</v>
      </c>
      <c r="S27" s="54">
        <v>108.77447425670776</v>
      </c>
      <c r="T27" s="54">
        <v>129.44983818770228</v>
      </c>
    </row>
    <row r="28" spans="1:20" ht="12.75">
      <c r="A28" s="45">
        <v>2</v>
      </c>
      <c r="B28" s="45">
        <v>2</v>
      </c>
      <c r="C28" s="46">
        <v>1</v>
      </c>
      <c r="D28" s="38">
        <v>122000</v>
      </c>
      <c r="E28" s="22" t="s">
        <v>23</v>
      </c>
      <c r="F28" s="293">
        <v>663.96320058104345</v>
      </c>
      <c r="G28" s="54">
        <v>606.93641618497111</v>
      </c>
      <c r="H28" s="54">
        <v>636.29565000623211</v>
      </c>
      <c r="I28" s="54">
        <v>456.36121534923137</v>
      </c>
      <c r="J28" s="54">
        <v>394.34810533076433</v>
      </c>
      <c r="K28" s="54">
        <v>426.27446092484109</v>
      </c>
      <c r="L28" s="54">
        <v>207.60198523181214</v>
      </c>
      <c r="M28" s="54">
        <v>212.58831085420681</v>
      </c>
      <c r="N28" s="54">
        <v>210.02118908139099</v>
      </c>
      <c r="O28" s="54">
        <v>88.972279385062336</v>
      </c>
      <c r="P28" s="54">
        <v>86.062941554271035</v>
      </c>
      <c r="Q28" s="54">
        <v>87.560762806930072</v>
      </c>
      <c r="R28" s="54">
        <v>118.62970584674979</v>
      </c>
      <c r="S28" s="54">
        <v>126.52536929993578</v>
      </c>
      <c r="T28" s="54">
        <v>122.46042627446091</v>
      </c>
    </row>
    <row r="29" spans="1:20" ht="12.75">
      <c r="A29" s="48"/>
      <c r="B29" s="48"/>
      <c r="C29" s="48"/>
      <c r="D29" s="40"/>
      <c r="E29" s="36" t="s">
        <v>216</v>
      </c>
      <c r="F29" s="100">
        <v>490.19522688647425</v>
      </c>
      <c r="G29" s="100">
        <v>426.92045813778174</v>
      </c>
      <c r="H29" s="100">
        <v>459.32764610892718</v>
      </c>
      <c r="I29" s="100">
        <v>342.33467383531223</v>
      </c>
      <c r="J29" s="100">
        <v>292.26345354181359</v>
      </c>
      <c r="K29" s="100">
        <v>317.9082323388846</v>
      </c>
      <c r="L29" s="100">
        <v>147.86055305116201</v>
      </c>
      <c r="M29" s="100">
        <v>134.6570045959682</v>
      </c>
      <c r="N29" s="100">
        <v>141.41941377004258</v>
      </c>
      <c r="O29" s="100">
        <v>49.074532489077662</v>
      </c>
      <c r="P29" s="100">
        <v>48.756170512851696</v>
      </c>
      <c r="Q29" s="100">
        <v>48.919224706655179</v>
      </c>
      <c r="R29" s="100">
        <v>98.78602056208436</v>
      </c>
      <c r="S29" s="100">
        <v>85.900834083116507</v>
      </c>
      <c r="T29" s="100">
        <v>92.500189063387396</v>
      </c>
    </row>
    <row r="30" spans="1:20" ht="12.75">
      <c r="A30" s="45">
        <v>3</v>
      </c>
      <c r="B30" s="45">
        <v>4</v>
      </c>
      <c r="C30" s="46">
        <v>2</v>
      </c>
      <c r="D30" s="38">
        <v>334000</v>
      </c>
      <c r="E30" s="41" t="s">
        <v>257</v>
      </c>
      <c r="F30" s="293">
        <v>647.78547755347995</v>
      </c>
      <c r="G30" s="54">
        <v>530.40103492884862</v>
      </c>
      <c r="H30" s="54">
        <v>591.17142411480268</v>
      </c>
      <c r="I30" s="54">
        <v>435.37210003012956</v>
      </c>
      <c r="J30" s="54">
        <v>339.58602846054333</v>
      </c>
      <c r="K30" s="54">
        <v>389.17485571673689</v>
      </c>
      <c r="L30" s="54">
        <v>212.41337752335039</v>
      </c>
      <c r="M30" s="54">
        <v>190.81500646830531</v>
      </c>
      <c r="N30" s="54">
        <v>201.99656839806582</v>
      </c>
      <c r="O30" s="54">
        <v>141.60891834890026</v>
      </c>
      <c r="P30" s="54">
        <v>126.13195342820181</v>
      </c>
      <c r="Q30" s="54">
        <v>134.14443924504758</v>
      </c>
      <c r="R30" s="54">
        <v>70.80445917445013</v>
      </c>
      <c r="S30" s="54">
        <v>64.683053040103502</v>
      </c>
      <c r="T30" s="54">
        <v>67.852129153018254</v>
      </c>
    </row>
    <row r="31" spans="1:20" ht="12.75">
      <c r="A31" s="45">
        <v>3</v>
      </c>
      <c r="B31" s="45">
        <v>4</v>
      </c>
      <c r="C31" s="46">
        <v>2</v>
      </c>
      <c r="D31" s="38">
        <v>554000</v>
      </c>
      <c r="E31" s="22" t="s">
        <v>264</v>
      </c>
      <c r="F31" s="293">
        <v>430.27638190954775</v>
      </c>
      <c r="G31" s="54">
        <v>395.57138088349842</v>
      </c>
      <c r="H31" s="54">
        <v>413.45272129025301</v>
      </c>
      <c r="I31" s="54">
        <v>267.48324958123953</v>
      </c>
      <c r="J31" s="54">
        <v>250.91799265605874</v>
      </c>
      <c r="K31" s="54">
        <v>259.45304493230486</v>
      </c>
      <c r="L31" s="54">
        <v>162.79313232830822</v>
      </c>
      <c r="M31" s="54">
        <v>144.65338822743962</v>
      </c>
      <c r="N31" s="54">
        <v>153.99967635794812</v>
      </c>
      <c r="O31" s="54">
        <v>86.369346733668337</v>
      </c>
      <c r="P31" s="54">
        <v>88.461110492934239</v>
      </c>
      <c r="Q31" s="54">
        <v>87.38335401046443</v>
      </c>
      <c r="R31" s="54">
        <v>76.423785594639867</v>
      </c>
      <c r="S31" s="54">
        <v>56.192277734505396</v>
      </c>
      <c r="T31" s="54">
        <v>66.616322347483674</v>
      </c>
    </row>
    <row r="32" spans="1:20" ht="12.75">
      <c r="A32" s="45">
        <v>3</v>
      </c>
      <c r="B32" s="45">
        <v>4</v>
      </c>
      <c r="C32" s="46">
        <v>2</v>
      </c>
      <c r="D32" s="38">
        <v>558000</v>
      </c>
      <c r="E32" s="22" t="s">
        <v>265</v>
      </c>
      <c r="F32" s="293">
        <v>324.77595849336302</v>
      </c>
      <c r="G32" s="54">
        <v>250.90122566690701</v>
      </c>
      <c r="H32" s="54">
        <v>289.08780606736093</v>
      </c>
      <c r="I32" s="54">
        <v>212.24984839296545</v>
      </c>
      <c r="J32" s="54">
        <v>149.96395097332373</v>
      </c>
      <c r="K32" s="54">
        <v>182.16014767859008</v>
      </c>
      <c r="L32" s="54">
        <v>112.52611010039755</v>
      </c>
      <c r="M32" s="54">
        <v>100.93727469358326</v>
      </c>
      <c r="N32" s="54">
        <v>106.92765838877085</v>
      </c>
      <c r="O32" s="54">
        <v>71.423758506839164</v>
      </c>
      <c r="P32" s="54">
        <v>63.446286950252343</v>
      </c>
      <c r="Q32" s="54">
        <v>67.569920936226538</v>
      </c>
      <c r="R32" s="54">
        <v>41.102351593558389</v>
      </c>
      <c r="S32" s="54">
        <v>37.490987743330933</v>
      </c>
      <c r="T32" s="54">
        <v>39.35773745254432</v>
      </c>
    </row>
    <row r="33" spans="1:20" ht="12.75">
      <c r="A33" s="45">
        <v>3</v>
      </c>
      <c r="B33" s="45">
        <v>4</v>
      </c>
      <c r="C33" s="46">
        <v>2</v>
      </c>
      <c r="D33" s="38">
        <v>358000</v>
      </c>
      <c r="E33" s="22" t="s">
        <v>258</v>
      </c>
      <c r="F33" s="293">
        <v>533.53572834092313</v>
      </c>
      <c r="G33" s="54">
        <v>492.13441880394197</v>
      </c>
      <c r="H33" s="54">
        <v>513.7146876098933</v>
      </c>
      <c r="I33" s="54">
        <v>349.13138809242702</v>
      </c>
      <c r="J33" s="54">
        <v>316.45957030054473</v>
      </c>
      <c r="K33" s="54">
        <v>333.48962606962846</v>
      </c>
      <c r="L33" s="54">
        <v>184.40434024849611</v>
      </c>
      <c r="M33" s="54">
        <v>175.67484850339721</v>
      </c>
      <c r="N33" s="54">
        <v>180.2250615402649</v>
      </c>
      <c r="O33" s="54">
        <v>92.202170124248056</v>
      </c>
      <c r="P33" s="54">
        <v>112.62777743771807</v>
      </c>
      <c r="Q33" s="54">
        <v>101.98101043254015</v>
      </c>
      <c r="R33" s="54">
        <v>92.202170124248056</v>
      </c>
      <c r="S33" s="54">
        <v>63.047071065679127</v>
      </c>
      <c r="T33" s="54">
        <v>78.244051107724772</v>
      </c>
    </row>
    <row r="34" spans="1:20" ht="12.75">
      <c r="A34" s="45">
        <v>3</v>
      </c>
      <c r="B34" s="45">
        <v>4</v>
      </c>
      <c r="C34" s="46">
        <v>2</v>
      </c>
      <c r="D34" s="38">
        <v>366000</v>
      </c>
      <c r="E34" s="22" t="s">
        <v>259</v>
      </c>
      <c r="F34" s="293">
        <v>433.24759166792757</v>
      </c>
      <c r="G34" s="54">
        <v>380.50381033022865</v>
      </c>
      <c r="H34" s="54">
        <v>407.50974872814606</v>
      </c>
      <c r="I34" s="54">
        <v>274.87769203611236</v>
      </c>
      <c r="J34" s="54">
        <v>216.97713801862827</v>
      </c>
      <c r="K34" s="54">
        <v>246.62345376133047</v>
      </c>
      <c r="L34" s="54">
        <v>158.3698996318152</v>
      </c>
      <c r="M34" s="54">
        <v>163.52667231160032</v>
      </c>
      <c r="N34" s="54">
        <v>160.88629496681557</v>
      </c>
      <c r="O34" s="54">
        <v>79.689312553588536</v>
      </c>
      <c r="P34" s="54">
        <v>92.612193056731584</v>
      </c>
      <c r="Q34" s="54">
        <v>85.995403248715235</v>
      </c>
      <c r="R34" s="54">
        <v>78.680587078226651</v>
      </c>
      <c r="S34" s="54">
        <v>70.914479254868752</v>
      </c>
      <c r="T34" s="54">
        <v>74.890891718100363</v>
      </c>
    </row>
    <row r="35" spans="1:20" ht="12.75">
      <c r="A35" s="45">
        <v>3</v>
      </c>
      <c r="B35" s="45">
        <v>4</v>
      </c>
      <c r="C35" s="46">
        <v>2</v>
      </c>
      <c r="D35" s="38">
        <v>754000</v>
      </c>
      <c r="E35" s="22" t="s">
        <v>268</v>
      </c>
      <c r="F35" s="293">
        <v>583.33333333333337</v>
      </c>
      <c r="G35" s="54">
        <v>556.4039910405213</v>
      </c>
      <c r="H35" s="54">
        <v>570.39428627335872</v>
      </c>
      <c r="I35" s="54">
        <v>439.73634651600747</v>
      </c>
      <c r="J35" s="54">
        <v>416.41213602117693</v>
      </c>
      <c r="K35" s="54">
        <v>428.52949809216318</v>
      </c>
      <c r="L35" s="54">
        <v>143.59698681732581</v>
      </c>
      <c r="M35" s="54">
        <v>139.99185501934431</v>
      </c>
      <c r="N35" s="54">
        <v>141.86478818119556</v>
      </c>
      <c r="O35" s="54">
        <v>65.913370998116761</v>
      </c>
      <c r="P35" s="54">
        <v>66.687029118305844</v>
      </c>
      <c r="Q35" s="54">
        <v>66.285099305351721</v>
      </c>
      <c r="R35" s="54">
        <v>77.683615819209038</v>
      </c>
      <c r="S35" s="54">
        <v>73.304825901038484</v>
      </c>
      <c r="T35" s="54">
        <v>75.579688875843857</v>
      </c>
    </row>
    <row r="36" spans="1:20" ht="12.75">
      <c r="A36" s="45">
        <v>3</v>
      </c>
      <c r="B36" s="45">
        <v>3</v>
      </c>
      <c r="C36" s="46">
        <v>2</v>
      </c>
      <c r="D36" s="38">
        <v>370000</v>
      </c>
      <c r="E36" s="22" t="s">
        <v>260</v>
      </c>
      <c r="F36" s="293">
        <v>489.92455352879381</v>
      </c>
      <c r="G36" s="54">
        <v>510.96400496483244</v>
      </c>
      <c r="H36" s="54">
        <v>500.02482744922781</v>
      </c>
      <c r="I36" s="54">
        <v>339.98662973927992</v>
      </c>
      <c r="J36" s="54">
        <v>368.22507240380634</v>
      </c>
      <c r="K36" s="54">
        <v>353.54287700481649</v>
      </c>
      <c r="L36" s="54">
        <v>149.93792378951389</v>
      </c>
      <c r="M36" s="54">
        <v>142.73893256102608</v>
      </c>
      <c r="N36" s="54">
        <v>146.48195044441135</v>
      </c>
      <c r="O36" s="54">
        <v>78.311527074777956</v>
      </c>
      <c r="P36" s="54">
        <v>74.472486553578818</v>
      </c>
      <c r="Q36" s="54">
        <v>76.468543621828289</v>
      </c>
      <c r="R36" s="54">
        <v>71.626396714735932</v>
      </c>
      <c r="S36" s="54">
        <v>68.266446007447243</v>
      </c>
      <c r="T36" s="54">
        <v>70.01340682258305</v>
      </c>
    </row>
    <row r="37" spans="1:20" ht="12.75">
      <c r="A37" s="45">
        <v>3</v>
      </c>
      <c r="B37" s="45">
        <v>4</v>
      </c>
      <c r="C37" s="46">
        <v>2</v>
      </c>
      <c r="D37" s="38">
        <v>758000</v>
      </c>
      <c r="E37" s="22" t="s">
        <v>270</v>
      </c>
      <c r="F37" s="293">
        <v>312.26053639846742</v>
      </c>
      <c r="G37" s="54">
        <v>254.95750708215297</v>
      </c>
      <c r="H37" s="54">
        <v>284.91312402984329</v>
      </c>
      <c r="I37" s="54">
        <v>166.66666666666666</v>
      </c>
      <c r="J37" s="54">
        <v>138.49543594586086</v>
      </c>
      <c r="K37" s="54">
        <v>153.22217214961694</v>
      </c>
      <c r="L37" s="54">
        <v>145.59386973180077</v>
      </c>
      <c r="M37" s="54">
        <v>116.46207113629211</v>
      </c>
      <c r="N37" s="54">
        <v>131.69095188022632</v>
      </c>
      <c r="O37" s="54">
        <v>54.597701149425284</v>
      </c>
      <c r="P37" s="54">
        <v>57.706431644108704</v>
      </c>
      <c r="Q37" s="54">
        <v>56.08131791097091</v>
      </c>
      <c r="R37" s="54">
        <v>90.996168582375489</v>
      </c>
      <c r="S37" s="54">
        <v>58.755639492183406</v>
      </c>
      <c r="T37" s="54">
        <v>75.609633969255427</v>
      </c>
    </row>
    <row r="38" spans="1:20" ht="12.75">
      <c r="A38" s="45">
        <v>3</v>
      </c>
      <c r="B38" s="45">
        <v>4</v>
      </c>
      <c r="C38" s="46">
        <v>2</v>
      </c>
      <c r="D38" s="38">
        <v>958000</v>
      </c>
      <c r="E38" s="22" t="s">
        <v>275</v>
      </c>
      <c r="F38" s="293">
        <v>433.34585054449872</v>
      </c>
      <c r="G38" s="54">
        <v>385.36744337624248</v>
      </c>
      <c r="H38" s="54">
        <v>410.33256477392632</v>
      </c>
      <c r="I38" s="54">
        <v>313.93165602703721</v>
      </c>
      <c r="J38" s="54">
        <v>273.74938895225682</v>
      </c>
      <c r="K38" s="54">
        <v>294.65786079956229</v>
      </c>
      <c r="L38" s="54">
        <v>119.41419451746151</v>
      </c>
      <c r="M38" s="54">
        <v>111.61805442398565</v>
      </c>
      <c r="N38" s="54">
        <v>115.67470397436398</v>
      </c>
      <c r="O38" s="54">
        <v>51.070221554637627</v>
      </c>
      <c r="P38" s="54">
        <v>48.88381945576014</v>
      </c>
      <c r="Q38" s="54">
        <v>50.021493610535778</v>
      </c>
      <c r="R38" s="54">
        <v>68.343972962823884</v>
      </c>
      <c r="S38" s="54">
        <v>62.734234968225522</v>
      </c>
      <c r="T38" s="54">
        <v>65.653210363828208</v>
      </c>
    </row>
    <row r="39" spans="1:20" ht="12.75">
      <c r="A39" s="45">
        <v>3</v>
      </c>
      <c r="B39" s="45">
        <v>4</v>
      </c>
      <c r="C39" s="46">
        <v>2</v>
      </c>
      <c r="D39" s="38">
        <v>762000</v>
      </c>
      <c r="E39" s="22" t="s">
        <v>271</v>
      </c>
      <c r="F39" s="293">
        <v>337.0319001386963</v>
      </c>
      <c r="G39" s="54">
        <v>303.27868852459017</v>
      </c>
      <c r="H39" s="54">
        <v>320.7614942528736</v>
      </c>
      <c r="I39" s="54">
        <v>210.81830790568654</v>
      </c>
      <c r="J39" s="54">
        <v>188.52459016393445</v>
      </c>
      <c r="K39" s="54">
        <v>200.07183908045977</v>
      </c>
      <c r="L39" s="54">
        <v>126.21359223300971</v>
      </c>
      <c r="M39" s="54">
        <v>114.75409836065573</v>
      </c>
      <c r="N39" s="54">
        <v>120.68965517241379</v>
      </c>
      <c r="O39" s="54">
        <v>62.413314840499304</v>
      </c>
      <c r="P39" s="54">
        <v>67.809239940387485</v>
      </c>
      <c r="Q39" s="54">
        <v>65.014367816091948</v>
      </c>
      <c r="R39" s="54">
        <v>63.800277392510402</v>
      </c>
      <c r="S39" s="54">
        <v>46.944858420268261</v>
      </c>
      <c r="T39" s="54">
        <v>55.675287356321839</v>
      </c>
    </row>
    <row r="40" spans="1:20" ht="12.75">
      <c r="A40" s="45">
        <v>3</v>
      </c>
      <c r="B40" s="45">
        <v>4</v>
      </c>
      <c r="C40" s="46">
        <v>2</v>
      </c>
      <c r="D40" s="38">
        <v>154000</v>
      </c>
      <c r="E40" s="22" t="s">
        <v>252</v>
      </c>
      <c r="F40" s="293">
        <v>297.07992174480108</v>
      </c>
      <c r="G40" s="54">
        <v>259.58748333464041</v>
      </c>
      <c r="H40" s="54">
        <v>279.07502259716784</v>
      </c>
      <c r="I40" s="54">
        <v>118.83196869792044</v>
      </c>
      <c r="J40" s="54">
        <v>93.326013645988553</v>
      </c>
      <c r="K40" s="54">
        <v>106.58330822536909</v>
      </c>
      <c r="L40" s="54">
        <v>178.24795304688067</v>
      </c>
      <c r="M40" s="54">
        <v>166.26146968865189</v>
      </c>
      <c r="N40" s="54">
        <v>172.49171437179874</v>
      </c>
      <c r="O40" s="54">
        <v>144.19244982247662</v>
      </c>
      <c r="P40" s="54">
        <v>154.49768645596424</v>
      </c>
      <c r="Q40" s="54">
        <v>149.14130762277793</v>
      </c>
      <c r="R40" s="54">
        <v>34.055503224404028</v>
      </c>
      <c r="S40" s="54">
        <v>11.763783232687631</v>
      </c>
      <c r="T40" s="54">
        <v>23.350406749020792</v>
      </c>
    </row>
    <row r="41" spans="1:20" ht="12.75">
      <c r="A41" s="45">
        <v>3</v>
      </c>
      <c r="B41" s="45">
        <v>4</v>
      </c>
      <c r="C41" s="46">
        <v>2</v>
      </c>
      <c r="D41" s="38">
        <v>766000</v>
      </c>
      <c r="E41" s="22" t="s">
        <v>272</v>
      </c>
      <c r="F41" s="293">
        <v>326.54360280076384</v>
      </c>
      <c r="G41" s="54">
        <v>289.96383980350686</v>
      </c>
      <c r="H41" s="54">
        <v>308.88793756380284</v>
      </c>
      <c r="I41" s="54">
        <v>197.32654360280074</v>
      </c>
      <c r="J41" s="54">
        <v>152.82800027290713</v>
      </c>
      <c r="K41" s="54">
        <v>175.8487832186255</v>
      </c>
      <c r="L41" s="54">
        <v>129.2170591979631</v>
      </c>
      <c r="M41" s="54">
        <v>137.1358395305997</v>
      </c>
      <c r="N41" s="54">
        <v>133.03915434517734</v>
      </c>
      <c r="O41" s="54">
        <v>57.288351368555062</v>
      </c>
      <c r="P41" s="54">
        <v>77.778535853175953</v>
      </c>
      <c r="Q41" s="54">
        <v>67.178186847564788</v>
      </c>
      <c r="R41" s="54">
        <v>71.928707829408026</v>
      </c>
      <c r="S41" s="54">
        <v>59.357303677423758</v>
      </c>
      <c r="T41" s="54">
        <v>65.860967497612535</v>
      </c>
    </row>
    <row r="42" spans="1:20" ht="12.75">
      <c r="A42" s="45">
        <v>3</v>
      </c>
      <c r="B42" s="45">
        <v>4</v>
      </c>
      <c r="C42" s="46">
        <v>2</v>
      </c>
      <c r="D42" s="38">
        <v>962000</v>
      </c>
      <c r="E42" s="22" t="s">
        <v>276</v>
      </c>
      <c r="F42" s="293">
        <v>699.0108337258597</v>
      </c>
      <c r="G42" s="54">
        <v>700.68853786958277</v>
      </c>
      <c r="H42" s="54">
        <v>699.8194329217705</v>
      </c>
      <c r="I42" s="54">
        <v>537.91804050871406</v>
      </c>
      <c r="J42" s="54">
        <v>515.39084649655729</v>
      </c>
      <c r="K42" s="54">
        <v>527.06066077790251</v>
      </c>
      <c r="L42" s="54">
        <v>161.09279321714556</v>
      </c>
      <c r="M42" s="54">
        <v>185.29769137302551</v>
      </c>
      <c r="N42" s="54">
        <v>172.75877214386804</v>
      </c>
      <c r="O42" s="54">
        <v>65.944418276024493</v>
      </c>
      <c r="P42" s="54">
        <v>101.2555690562981</v>
      </c>
      <c r="Q42" s="54">
        <v>82.963252159484654</v>
      </c>
      <c r="R42" s="54">
        <v>95.148374941121048</v>
      </c>
      <c r="S42" s="54">
        <v>84.042122316727415</v>
      </c>
      <c r="T42" s="54">
        <v>89.79551998438339</v>
      </c>
    </row>
    <row r="43" spans="1:20" ht="12.75">
      <c r="A43" s="45">
        <v>3</v>
      </c>
      <c r="B43" s="45">
        <v>4</v>
      </c>
      <c r="C43" s="46">
        <v>2</v>
      </c>
      <c r="D43" s="38">
        <v>770000</v>
      </c>
      <c r="E43" s="22" t="s">
        <v>273</v>
      </c>
      <c r="F43" s="293">
        <v>358.83028987357937</v>
      </c>
      <c r="G43" s="54">
        <v>296.5872156013001</v>
      </c>
      <c r="H43" s="54">
        <v>328.62306933946763</v>
      </c>
      <c r="I43" s="54">
        <v>211.97803601072661</v>
      </c>
      <c r="J43" s="54">
        <v>168.60780065005417</v>
      </c>
      <c r="K43" s="54">
        <v>190.93000328623069</v>
      </c>
      <c r="L43" s="54">
        <v>146.85225386285276</v>
      </c>
      <c r="M43" s="54">
        <v>127.97941495124594</v>
      </c>
      <c r="N43" s="54">
        <v>137.69306605323695</v>
      </c>
      <c r="O43" s="54">
        <v>64.48729408760056</v>
      </c>
      <c r="P43" s="54">
        <v>65.005417118093177</v>
      </c>
      <c r="Q43" s="54">
        <v>64.738744659875124</v>
      </c>
      <c r="R43" s="54">
        <v>82.364959775252203</v>
      </c>
      <c r="S43" s="54">
        <v>62.973997833152758</v>
      </c>
      <c r="T43" s="54">
        <v>72.954321393361809</v>
      </c>
    </row>
    <row r="44" spans="1:20" ht="12.75">
      <c r="A44" s="45">
        <v>3</v>
      </c>
      <c r="B44" s="45">
        <v>4</v>
      </c>
      <c r="C44" s="46">
        <v>2</v>
      </c>
      <c r="D44" s="38">
        <v>162000</v>
      </c>
      <c r="E44" s="22" t="s">
        <v>253</v>
      </c>
      <c r="F44" s="293">
        <v>358.8186585702457</v>
      </c>
      <c r="G44" s="54">
        <v>300.58651026392965</v>
      </c>
      <c r="H44" s="54">
        <v>330.58438788568179</v>
      </c>
      <c r="I44" s="54">
        <v>213.91112337841568</v>
      </c>
      <c r="J44" s="54">
        <v>195.01466275659823</v>
      </c>
      <c r="K44" s="54">
        <v>204.74904023887387</v>
      </c>
      <c r="L44" s="54">
        <v>144.90753519182996</v>
      </c>
      <c r="M44" s="54">
        <v>105.57184750733138</v>
      </c>
      <c r="N44" s="54">
        <v>125.83534764680792</v>
      </c>
      <c r="O44" s="54">
        <v>60.723157604195414</v>
      </c>
      <c r="P44" s="54">
        <v>64.516129032258064</v>
      </c>
      <c r="Q44" s="54">
        <v>62.562206739655906</v>
      </c>
      <c r="R44" s="54">
        <v>84.184377587634557</v>
      </c>
      <c r="S44" s="54">
        <v>41.055718475073313</v>
      </c>
      <c r="T44" s="54">
        <v>63.273140907151998</v>
      </c>
    </row>
    <row r="45" spans="1:20" ht="12.75">
      <c r="A45" s="45">
        <v>3</v>
      </c>
      <c r="B45" s="45">
        <v>4</v>
      </c>
      <c r="C45" s="46">
        <v>2</v>
      </c>
      <c r="D45" s="38">
        <v>374000</v>
      </c>
      <c r="E45" s="22" t="s">
        <v>261</v>
      </c>
      <c r="F45" s="293">
        <v>538.7124048798164</v>
      </c>
      <c r="G45" s="54">
        <v>487.01709943001902</v>
      </c>
      <c r="H45" s="54">
        <v>513.47842215902062</v>
      </c>
      <c r="I45" s="54">
        <v>356.92716511655993</v>
      </c>
      <c r="J45" s="54">
        <v>311.58961367954402</v>
      </c>
      <c r="K45" s="54">
        <v>334.79658711512303</v>
      </c>
      <c r="L45" s="54">
        <v>181.78523976325644</v>
      </c>
      <c r="M45" s="54">
        <v>175.427485750475</v>
      </c>
      <c r="N45" s="54">
        <v>178.68183504389762</v>
      </c>
      <c r="O45" s="54">
        <v>99.045778475661308</v>
      </c>
      <c r="P45" s="54">
        <v>91.19696010132995</v>
      </c>
      <c r="Q45" s="54">
        <v>95.214541857301853</v>
      </c>
      <c r="R45" s="54">
        <v>82.73946128759512</v>
      </c>
      <c r="S45" s="54">
        <v>84.230525649145022</v>
      </c>
      <c r="T45" s="54">
        <v>83.467293186595768</v>
      </c>
    </row>
    <row r="46" spans="1:20" ht="12.75">
      <c r="A46" s="45">
        <v>3</v>
      </c>
      <c r="B46" s="45">
        <v>4</v>
      </c>
      <c r="C46" s="46">
        <v>2</v>
      </c>
      <c r="D46" s="38">
        <v>966000</v>
      </c>
      <c r="E46" s="22" t="s">
        <v>277</v>
      </c>
      <c r="F46" s="293">
        <v>499.31943548964824</v>
      </c>
      <c r="G46" s="54">
        <v>411.96741854636593</v>
      </c>
      <c r="H46" s="54">
        <v>457.58970329629216</v>
      </c>
      <c r="I46" s="54">
        <v>392.57826491869048</v>
      </c>
      <c r="J46" s="54">
        <v>313.2832080200501</v>
      </c>
      <c r="K46" s="54">
        <v>354.69749691323381</v>
      </c>
      <c r="L46" s="54">
        <v>106.74117057095779</v>
      </c>
      <c r="M46" s="54">
        <v>98.68421052631578</v>
      </c>
      <c r="N46" s="54">
        <v>102.89220638305834</v>
      </c>
      <c r="O46" s="54">
        <v>59.459846693889247</v>
      </c>
      <c r="P46" s="54">
        <v>57.174185463659143</v>
      </c>
      <c r="Q46" s="54">
        <v>58.367942530025815</v>
      </c>
      <c r="R46" s="54">
        <v>47.281323877068559</v>
      </c>
      <c r="S46" s="54">
        <v>41.510025062656638</v>
      </c>
      <c r="T46" s="54">
        <v>44.524263853032515</v>
      </c>
    </row>
    <row r="47" spans="1:20" ht="12.75">
      <c r="A47" s="45">
        <v>3</v>
      </c>
      <c r="B47" s="45">
        <v>4</v>
      </c>
      <c r="C47" s="46">
        <v>2</v>
      </c>
      <c r="D47" s="38">
        <v>774000</v>
      </c>
      <c r="E47" s="22" t="s">
        <v>274</v>
      </c>
      <c r="F47" s="293">
        <v>410.53403259459759</v>
      </c>
      <c r="G47" s="54">
        <v>295.80787611154801</v>
      </c>
      <c r="H47" s="54">
        <v>355.18328274573901</v>
      </c>
      <c r="I47" s="54">
        <v>290.41899283821124</v>
      </c>
      <c r="J47" s="54">
        <v>201.43971931522594</v>
      </c>
      <c r="K47" s="54">
        <v>247.49007704879759</v>
      </c>
      <c r="L47" s="54">
        <v>120.11503975638639</v>
      </c>
      <c r="M47" s="54">
        <v>94.368156796322054</v>
      </c>
      <c r="N47" s="54">
        <v>107.69320569694139</v>
      </c>
      <c r="O47" s="54">
        <v>65.978683809846046</v>
      </c>
      <c r="P47" s="54">
        <v>58.072711874659731</v>
      </c>
      <c r="Q47" s="54">
        <v>62.164370768153162</v>
      </c>
      <c r="R47" s="54">
        <v>54.136355946540355</v>
      </c>
      <c r="S47" s="54">
        <v>36.29544492166233</v>
      </c>
      <c r="T47" s="54">
        <v>45.528834928788235</v>
      </c>
    </row>
    <row r="48" spans="1:20" ht="12.75">
      <c r="A48" s="45">
        <v>3</v>
      </c>
      <c r="B48" s="45">
        <v>4</v>
      </c>
      <c r="C48" s="46">
        <v>2</v>
      </c>
      <c r="D48" s="38">
        <v>378000</v>
      </c>
      <c r="E48" s="22" t="s">
        <v>262</v>
      </c>
      <c r="F48" s="293">
        <v>374.9098774333093</v>
      </c>
      <c r="G48" s="54">
        <v>414.46872645064053</v>
      </c>
      <c r="H48" s="54">
        <v>394.25202652910838</v>
      </c>
      <c r="I48" s="54">
        <v>230.71377072819033</v>
      </c>
      <c r="J48" s="54">
        <v>273.17256970610401</v>
      </c>
      <c r="K48" s="54">
        <v>251.47383935151069</v>
      </c>
      <c r="L48" s="54">
        <v>144.19610670511895</v>
      </c>
      <c r="M48" s="54">
        <v>141.29615674453655</v>
      </c>
      <c r="N48" s="54">
        <v>142.77818717759763</v>
      </c>
      <c r="O48" s="54">
        <v>59.480894015861566</v>
      </c>
      <c r="P48" s="54">
        <v>67.822155237377544</v>
      </c>
      <c r="Q48" s="54">
        <v>63.559322033898312</v>
      </c>
      <c r="R48" s="54">
        <v>84.715212689257385</v>
      </c>
      <c r="S48" s="54">
        <v>73.474001507159002</v>
      </c>
      <c r="T48" s="54">
        <v>79.218865143699333</v>
      </c>
    </row>
    <row r="49" spans="1:20" ht="12.75">
      <c r="A49" s="45">
        <v>3</v>
      </c>
      <c r="B49" s="45">
        <v>4</v>
      </c>
      <c r="C49" s="46">
        <v>2</v>
      </c>
      <c r="D49" s="38">
        <v>382000</v>
      </c>
      <c r="E49" s="22" t="s">
        <v>263</v>
      </c>
      <c r="F49" s="293">
        <v>452.43619489559165</v>
      </c>
      <c r="G49" s="54">
        <v>348.12940291361741</v>
      </c>
      <c r="H49" s="54">
        <v>401.83163553107477</v>
      </c>
      <c r="I49" s="54">
        <v>290.02320185614849</v>
      </c>
      <c r="J49" s="54">
        <v>209.28801039600575</v>
      </c>
      <c r="K49" s="54">
        <v>250.8544314298039</v>
      </c>
      <c r="L49" s="54">
        <v>162.41299303944314</v>
      </c>
      <c r="M49" s="54">
        <v>138.84139251761167</v>
      </c>
      <c r="N49" s="54">
        <v>150.97720410127087</v>
      </c>
      <c r="O49" s="54">
        <v>74.761536478473829</v>
      </c>
      <c r="P49" s="54">
        <v>69.762670132001915</v>
      </c>
      <c r="Q49" s="54">
        <v>72.336330756213286</v>
      </c>
      <c r="R49" s="54">
        <v>87.651456560969322</v>
      </c>
      <c r="S49" s="54">
        <v>69.078722385609737</v>
      </c>
      <c r="T49" s="54">
        <v>78.640873345057571</v>
      </c>
    </row>
    <row r="50" spans="1:20" ht="12.75">
      <c r="A50" s="45">
        <v>3</v>
      </c>
      <c r="B50" s="45">
        <v>4</v>
      </c>
      <c r="C50" s="46">
        <v>2</v>
      </c>
      <c r="D50" s="38">
        <v>970000</v>
      </c>
      <c r="E50" s="22" t="s">
        <v>278</v>
      </c>
      <c r="F50" s="293">
        <v>453.23862675460845</v>
      </c>
      <c r="G50" s="54">
        <v>439.56043956043959</v>
      </c>
      <c r="H50" s="54">
        <v>446.67194231952874</v>
      </c>
      <c r="I50" s="54">
        <v>312.86994757314392</v>
      </c>
      <c r="J50" s="54">
        <v>297.92429792429795</v>
      </c>
      <c r="K50" s="54">
        <v>305.69477417274834</v>
      </c>
      <c r="L50" s="54">
        <v>140.36867918146456</v>
      </c>
      <c r="M50" s="54">
        <v>141.63614163614164</v>
      </c>
      <c r="N50" s="54">
        <v>140.97716814678037</v>
      </c>
      <c r="O50" s="54">
        <v>69.338745137831893</v>
      </c>
      <c r="P50" s="54">
        <v>76.923076923076934</v>
      </c>
      <c r="Q50" s="54">
        <v>72.979864591576543</v>
      </c>
      <c r="R50" s="54">
        <v>71.029934043632664</v>
      </c>
      <c r="S50" s="54">
        <v>64.713064713064711</v>
      </c>
      <c r="T50" s="54">
        <v>67.997303555203843</v>
      </c>
    </row>
    <row r="51" spans="1:20" ht="12.75">
      <c r="A51" s="45">
        <v>3</v>
      </c>
      <c r="B51" s="45">
        <v>4</v>
      </c>
      <c r="C51" s="46">
        <v>2</v>
      </c>
      <c r="D51" s="38">
        <v>974000</v>
      </c>
      <c r="E51" s="22" t="s">
        <v>279</v>
      </c>
      <c r="F51" s="293">
        <v>557.21393034825871</v>
      </c>
      <c r="G51" s="54">
        <v>470.81933971231228</v>
      </c>
      <c r="H51" s="54">
        <v>515.73054220166739</v>
      </c>
      <c r="I51" s="54">
        <v>394.49809774656131</v>
      </c>
      <c r="J51" s="54">
        <v>295.92548000760411</v>
      </c>
      <c r="K51" s="54">
        <v>347.16728534047343</v>
      </c>
      <c r="L51" s="54">
        <v>162.7158326016974</v>
      </c>
      <c r="M51" s="54">
        <v>174.89385970470818</v>
      </c>
      <c r="N51" s="54">
        <v>168.56325686119393</v>
      </c>
      <c r="O51" s="54">
        <v>76.67544629792215</v>
      </c>
      <c r="P51" s="54">
        <v>94.417337304353325</v>
      </c>
      <c r="Q51" s="54">
        <v>85.194425850422931</v>
      </c>
      <c r="R51" s="54">
        <v>86.040386303775236</v>
      </c>
      <c r="S51" s="54">
        <v>80.476522400354852</v>
      </c>
      <c r="T51" s="54">
        <v>83.368831010771018</v>
      </c>
    </row>
    <row r="52" spans="1:20" ht="12.75">
      <c r="A52" s="45">
        <v>3</v>
      </c>
      <c r="B52" s="45">
        <v>4</v>
      </c>
      <c r="C52" s="46">
        <v>2</v>
      </c>
      <c r="D52" s="38">
        <v>566000</v>
      </c>
      <c r="E52" s="22" t="s">
        <v>266</v>
      </c>
      <c r="F52" s="293">
        <v>257.2428473500018</v>
      </c>
      <c r="G52" s="54">
        <v>259.68480708019564</v>
      </c>
      <c r="H52" s="54">
        <v>258.41919258026513</v>
      </c>
      <c r="I52" s="54">
        <v>141.42944763141753</v>
      </c>
      <c r="J52" s="54">
        <v>144.78689542737365</v>
      </c>
      <c r="K52" s="54">
        <v>143.04680341816413</v>
      </c>
      <c r="L52" s="54">
        <v>115.81339971858426</v>
      </c>
      <c r="M52" s="54">
        <v>114.89791165282199</v>
      </c>
      <c r="N52" s="54">
        <v>115.37238916210102</v>
      </c>
      <c r="O52" s="54">
        <v>58.808673377349635</v>
      </c>
      <c r="P52" s="54">
        <v>58.613461687757166</v>
      </c>
      <c r="Q52" s="54">
        <v>58.714635651377172</v>
      </c>
      <c r="R52" s="54">
        <v>57.004726341234623</v>
      </c>
      <c r="S52" s="54">
        <v>56.284449965064823</v>
      </c>
      <c r="T52" s="54">
        <v>56.657753510723836</v>
      </c>
    </row>
    <row r="53" spans="1:20" ht="12.75">
      <c r="A53" s="45">
        <v>3</v>
      </c>
      <c r="B53" s="45">
        <v>3</v>
      </c>
      <c r="C53" s="46">
        <v>2</v>
      </c>
      <c r="D53" s="38">
        <v>978000</v>
      </c>
      <c r="E53" s="31" t="s">
        <v>280</v>
      </c>
      <c r="F53" s="293">
        <v>554.66666666666663</v>
      </c>
      <c r="G53" s="54">
        <v>460.74102514878098</v>
      </c>
      <c r="H53" s="54">
        <v>509.50710725493815</v>
      </c>
      <c r="I53" s="54">
        <v>355.55555555555554</v>
      </c>
      <c r="J53" s="54">
        <v>245.72854674601649</v>
      </c>
      <c r="K53" s="54">
        <v>302.7505999630792</v>
      </c>
      <c r="L53" s="54">
        <v>199.11111111111111</v>
      </c>
      <c r="M53" s="54">
        <v>215.01247840276443</v>
      </c>
      <c r="N53" s="54">
        <v>206.75650729185895</v>
      </c>
      <c r="O53" s="54">
        <v>108.44444444444444</v>
      </c>
      <c r="P53" s="54">
        <v>132.46304473027453</v>
      </c>
      <c r="Q53" s="54">
        <v>119.99261583902529</v>
      </c>
      <c r="R53" s="54">
        <v>90.666666666666671</v>
      </c>
      <c r="S53" s="54">
        <v>82.549433672489926</v>
      </c>
      <c r="T53" s="54">
        <v>86.763891452833661</v>
      </c>
    </row>
    <row r="54" spans="1:20" ht="12.75">
      <c r="A54" s="45">
        <v>3</v>
      </c>
      <c r="B54" s="45">
        <v>4</v>
      </c>
      <c r="C54" s="46">
        <v>2</v>
      </c>
      <c r="D54" s="38">
        <v>166000</v>
      </c>
      <c r="E54" s="22" t="s">
        <v>254</v>
      </c>
      <c r="F54" s="293">
        <v>476.4005293339215</v>
      </c>
      <c r="G54" s="54">
        <v>479.79503901246073</v>
      </c>
      <c r="H54" s="54">
        <v>478.05154347210424</v>
      </c>
      <c r="I54" s="54">
        <v>292.23643581826201</v>
      </c>
      <c r="J54" s="54">
        <v>288.80866425992781</v>
      </c>
      <c r="K54" s="54">
        <v>290.56924384027184</v>
      </c>
      <c r="L54" s="54">
        <v>184.16409351565946</v>
      </c>
      <c r="M54" s="54">
        <v>190.9863747525329</v>
      </c>
      <c r="N54" s="54">
        <v>187.48229963183232</v>
      </c>
      <c r="O54" s="54">
        <v>120.20291133656815</v>
      </c>
      <c r="P54" s="54">
        <v>144.4043321299639</v>
      </c>
      <c r="Q54" s="54">
        <v>131.97394505805721</v>
      </c>
      <c r="R54" s="54">
        <v>63.96118217909131</v>
      </c>
      <c r="S54" s="54">
        <v>46.582042622569006</v>
      </c>
      <c r="T54" s="54">
        <v>55.508354573775129</v>
      </c>
    </row>
    <row r="55" spans="1:20" ht="12.75">
      <c r="A55" s="45">
        <v>3</v>
      </c>
      <c r="B55" s="45">
        <v>4</v>
      </c>
      <c r="C55" s="46">
        <v>2</v>
      </c>
      <c r="D55" s="38">
        <v>570000</v>
      </c>
      <c r="E55" s="22" t="s">
        <v>267</v>
      </c>
      <c r="F55" s="293">
        <v>518.3831925097054</v>
      </c>
      <c r="G55" s="54">
        <v>318.26822836818542</v>
      </c>
      <c r="H55" s="54">
        <v>421.90225586139604</v>
      </c>
      <c r="I55" s="54">
        <v>281.45695364238412</v>
      </c>
      <c r="J55" s="54">
        <v>181.51713987857977</v>
      </c>
      <c r="K55" s="54">
        <v>233.27321645034445</v>
      </c>
      <c r="L55" s="54">
        <v>236.9262388673213</v>
      </c>
      <c r="M55" s="54">
        <v>136.75108848960568</v>
      </c>
      <c r="N55" s="54">
        <v>188.62903941105165</v>
      </c>
      <c r="O55" s="54">
        <v>61.657912765471572</v>
      </c>
      <c r="P55" s="54">
        <v>55.804255841049859</v>
      </c>
      <c r="Q55" s="54">
        <v>58.83570351535937</v>
      </c>
      <c r="R55" s="54">
        <v>175.26832610184974</v>
      </c>
      <c r="S55" s="54">
        <v>80.946832648555841</v>
      </c>
      <c r="T55" s="54">
        <v>129.79333589569228</v>
      </c>
    </row>
    <row r="56" spans="1:20" ht="12.75">
      <c r="A56" s="45">
        <v>3</v>
      </c>
      <c r="B56" s="45">
        <v>4</v>
      </c>
      <c r="C56" s="46">
        <v>2</v>
      </c>
      <c r="D56" s="38">
        <v>170000</v>
      </c>
      <c r="E56" s="22" t="s">
        <v>256</v>
      </c>
      <c r="F56" s="293">
        <v>407.17443046582792</v>
      </c>
      <c r="G56" s="54">
        <v>372.74947977924541</v>
      </c>
      <c r="H56" s="54">
        <v>390.49831266161198</v>
      </c>
      <c r="I56" s="54">
        <v>198.91193471608295</v>
      </c>
      <c r="J56" s="54">
        <v>170.99430018999368</v>
      </c>
      <c r="K56" s="54">
        <v>185.38808782925014</v>
      </c>
      <c r="L56" s="54">
        <v>208.262495749745</v>
      </c>
      <c r="M56" s="54">
        <v>201.75517958925178</v>
      </c>
      <c r="N56" s="54">
        <v>205.11022483236184</v>
      </c>
      <c r="O56" s="54">
        <v>137.70826249574975</v>
      </c>
      <c r="P56" s="54">
        <v>150.18547000814257</v>
      </c>
      <c r="Q56" s="54">
        <v>143.75246526712539</v>
      </c>
      <c r="R56" s="54">
        <v>70.554233253995235</v>
      </c>
      <c r="S56" s="54">
        <v>51.569709581109201</v>
      </c>
      <c r="T56" s="54">
        <v>61.357759565236442</v>
      </c>
    </row>
    <row r="57" spans="1:20" ht="12.75">
      <c r="A57" s="48"/>
      <c r="B57" s="48"/>
      <c r="C57" s="48"/>
      <c r="D57" s="40"/>
      <c r="E57" s="36" t="s">
        <v>210</v>
      </c>
      <c r="F57" s="100">
        <v>439.26139373812816</v>
      </c>
      <c r="G57" s="100">
        <v>386.37125901204934</v>
      </c>
      <c r="H57" s="100">
        <v>413.74218950612004</v>
      </c>
      <c r="I57" s="100">
        <v>285.4152398919743</v>
      </c>
      <c r="J57" s="100">
        <v>243.64756199985032</v>
      </c>
      <c r="K57" s="100">
        <v>265.26256098604807</v>
      </c>
      <c r="L57" s="100">
        <v>153.84615384615387</v>
      </c>
      <c r="M57" s="100">
        <v>142.72369701219901</v>
      </c>
      <c r="N57" s="100">
        <v>148.47962852007188</v>
      </c>
      <c r="O57" s="100">
        <v>77.47871144477898</v>
      </c>
      <c r="P57" s="100">
        <v>82.352321581519377</v>
      </c>
      <c r="Q57" s="100">
        <v>79.830202002910198</v>
      </c>
      <c r="R57" s="100">
        <v>76.367442401374873</v>
      </c>
      <c r="S57" s="100">
        <v>60.371375430679635</v>
      </c>
      <c r="T57" s="100">
        <v>68.649426517161686</v>
      </c>
    </row>
    <row r="58" spans="1:20" ht="12.75">
      <c r="A58" s="45">
        <v>4</v>
      </c>
      <c r="B58" s="45">
        <v>2</v>
      </c>
      <c r="C58" s="46">
        <v>3</v>
      </c>
      <c r="D58" s="38">
        <v>334004</v>
      </c>
      <c r="E58" s="22" t="s">
        <v>57</v>
      </c>
      <c r="F58" s="293">
        <v>724.35006945822579</v>
      </c>
      <c r="G58" s="54">
        <v>651.46579804560258</v>
      </c>
      <c r="H58" s="54">
        <v>689.54790543343006</v>
      </c>
      <c r="I58" s="54">
        <v>460.4088112720778</v>
      </c>
      <c r="J58" s="54">
        <v>410.42345276872965</v>
      </c>
      <c r="K58" s="54">
        <v>436.5408544172542</v>
      </c>
      <c r="L58" s="54">
        <v>263.94125818614805</v>
      </c>
      <c r="M58" s="54">
        <v>241.04234527687296</v>
      </c>
      <c r="N58" s="54">
        <v>253.00705101617586</v>
      </c>
      <c r="O58" s="54">
        <v>170.66878348878745</v>
      </c>
      <c r="P58" s="54">
        <v>136.80781758957656</v>
      </c>
      <c r="Q58" s="54">
        <v>154.50020738282871</v>
      </c>
      <c r="R58" s="54">
        <v>93.272474697360593</v>
      </c>
      <c r="S58" s="54">
        <v>104.23452768729642</v>
      </c>
      <c r="T58" s="54">
        <v>98.50684363334716</v>
      </c>
    </row>
    <row r="59" spans="1:20" ht="12.75">
      <c r="A59" s="45">
        <v>4</v>
      </c>
      <c r="B59" s="45">
        <v>2</v>
      </c>
      <c r="C59" s="46">
        <v>3</v>
      </c>
      <c r="D59" s="38">
        <v>962004</v>
      </c>
      <c r="E59" s="22" t="s">
        <v>149</v>
      </c>
      <c r="F59" s="293">
        <v>738.91625615763553</v>
      </c>
      <c r="G59" s="54">
        <v>909.09090909090912</v>
      </c>
      <c r="H59" s="54">
        <v>819.24577373211957</v>
      </c>
      <c r="I59" s="54">
        <v>548.02955665024638</v>
      </c>
      <c r="J59" s="54">
        <v>716.25344352617083</v>
      </c>
      <c r="K59" s="54">
        <v>627.43823146944089</v>
      </c>
      <c r="L59" s="54">
        <v>190.88669950738918</v>
      </c>
      <c r="M59" s="54">
        <v>192.8374655647383</v>
      </c>
      <c r="N59" s="54">
        <v>191.80754226267879</v>
      </c>
      <c r="O59" s="54">
        <v>61.576354679802961</v>
      </c>
      <c r="P59" s="54">
        <v>117.07988980716254</v>
      </c>
      <c r="Q59" s="54">
        <v>87.776332899869956</v>
      </c>
      <c r="R59" s="54">
        <v>129.31034482758619</v>
      </c>
      <c r="S59" s="54">
        <v>75.757575757575765</v>
      </c>
      <c r="T59" s="54">
        <v>104.03120936280885</v>
      </c>
    </row>
    <row r="60" spans="1:20" ht="12.75">
      <c r="A60" s="45">
        <v>4</v>
      </c>
      <c r="B60" s="45">
        <v>1</v>
      </c>
      <c r="C60" s="46">
        <v>3</v>
      </c>
      <c r="D60" s="38">
        <v>978004</v>
      </c>
      <c r="E60" s="22" t="s">
        <v>160</v>
      </c>
      <c r="F60" s="293">
        <v>894.88081281750692</v>
      </c>
      <c r="G60" s="54">
        <v>862.98742808438101</v>
      </c>
      <c r="H60" s="54">
        <v>879.62491081439202</v>
      </c>
      <c r="I60" s="54">
        <v>758.10863618601013</v>
      </c>
      <c r="J60" s="54">
        <v>701.04410824632441</v>
      </c>
      <c r="K60" s="54">
        <v>730.8123534807869</v>
      </c>
      <c r="L60" s="54">
        <v>136.77217663149668</v>
      </c>
      <c r="M60" s="54">
        <v>161.94331983805668</v>
      </c>
      <c r="N60" s="54">
        <v>148.81255733360513</v>
      </c>
      <c r="O60" s="54">
        <v>64.478311840562725</v>
      </c>
      <c r="P60" s="54">
        <v>95.887492009375663</v>
      </c>
      <c r="Q60" s="54">
        <v>79.502599123432887</v>
      </c>
      <c r="R60" s="54">
        <v>72.293864790933966</v>
      </c>
      <c r="S60" s="54">
        <v>66.055827828681018</v>
      </c>
      <c r="T60" s="54">
        <v>69.309958210172255</v>
      </c>
    </row>
    <row r="61" spans="1:20" ht="12.75">
      <c r="A61" s="45">
        <v>4</v>
      </c>
      <c r="B61" s="45">
        <v>2</v>
      </c>
      <c r="C61" s="46">
        <v>3</v>
      </c>
      <c r="D61" s="38">
        <v>562008</v>
      </c>
      <c r="E61" s="22" t="s">
        <v>105</v>
      </c>
      <c r="F61" s="293">
        <v>578.17109144542769</v>
      </c>
      <c r="G61" s="54">
        <v>605.87133041848847</v>
      </c>
      <c r="H61" s="54">
        <v>591.62621359223306</v>
      </c>
      <c r="I61" s="54">
        <v>342.18289085545723</v>
      </c>
      <c r="J61" s="54">
        <v>343.53529044347283</v>
      </c>
      <c r="K61" s="54">
        <v>342.83980582524271</v>
      </c>
      <c r="L61" s="54">
        <v>235.98820058997049</v>
      </c>
      <c r="M61" s="54">
        <v>262.33603997501564</v>
      </c>
      <c r="N61" s="54">
        <v>248.78640776699029</v>
      </c>
      <c r="O61" s="54">
        <v>88.495575221238937</v>
      </c>
      <c r="P61" s="54">
        <v>137.41411617738913</v>
      </c>
      <c r="Q61" s="54">
        <v>112.25728155339806</v>
      </c>
      <c r="R61" s="54">
        <v>147.49262536873155</v>
      </c>
      <c r="S61" s="54">
        <v>124.92192379762648</v>
      </c>
      <c r="T61" s="54">
        <v>136.52912621359224</v>
      </c>
    </row>
    <row r="62" spans="1:20" ht="12.75">
      <c r="A62" s="45">
        <v>4</v>
      </c>
      <c r="B62" s="45">
        <v>2</v>
      </c>
      <c r="C62" s="46">
        <v>3</v>
      </c>
      <c r="D62" s="38">
        <v>158004</v>
      </c>
      <c r="E62" s="22" t="s">
        <v>30</v>
      </c>
      <c r="F62" s="293">
        <v>477.99865981684161</v>
      </c>
      <c r="G62" s="54">
        <v>487.57170172084125</v>
      </c>
      <c r="H62" s="54">
        <v>482.62325366585844</v>
      </c>
      <c r="I62" s="54">
        <v>381.95220013401831</v>
      </c>
      <c r="J62" s="54">
        <v>372.84894837476099</v>
      </c>
      <c r="K62" s="54">
        <v>377.55455490128162</v>
      </c>
      <c r="L62" s="54">
        <v>96.046459682823311</v>
      </c>
      <c r="M62" s="54">
        <v>114.72275334608031</v>
      </c>
      <c r="N62" s="54">
        <v>105.06869876457685</v>
      </c>
      <c r="O62" s="54">
        <v>49.140049140049136</v>
      </c>
      <c r="P62" s="54">
        <v>50.191204588910132</v>
      </c>
      <c r="Q62" s="54">
        <v>49.647846668975866</v>
      </c>
      <c r="R62" s="54">
        <v>46.906410542774182</v>
      </c>
      <c r="S62" s="54">
        <v>64.531548757170171</v>
      </c>
      <c r="T62" s="54">
        <v>55.420852095600971</v>
      </c>
    </row>
    <row r="63" spans="1:20" ht="12.75">
      <c r="A63" s="45">
        <v>4</v>
      </c>
      <c r="B63" s="45">
        <v>2</v>
      </c>
      <c r="C63" s="46">
        <v>3</v>
      </c>
      <c r="D63" s="38">
        <v>954012</v>
      </c>
      <c r="E63" s="22" t="s">
        <v>139</v>
      </c>
      <c r="F63" s="293">
        <v>367.9504814305364</v>
      </c>
      <c r="G63" s="54">
        <v>394.44850255661066</v>
      </c>
      <c r="H63" s="54">
        <v>380.80056677293658</v>
      </c>
      <c r="I63" s="54">
        <v>275.1031636863824</v>
      </c>
      <c r="J63" s="54">
        <v>270.27027027027026</v>
      </c>
      <c r="K63" s="54">
        <v>272.75947573503362</v>
      </c>
      <c r="L63" s="54">
        <v>92.847317744154054</v>
      </c>
      <c r="M63" s="54">
        <v>124.1782322863404</v>
      </c>
      <c r="N63" s="54">
        <v>108.04109103790293</v>
      </c>
      <c r="O63" s="54">
        <v>44.70426409903714</v>
      </c>
      <c r="P63" s="54">
        <v>84.002921840759683</v>
      </c>
      <c r="Q63" s="54">
        <v>63.761955366631241</v>
      </c>
      <c r="R63" s="54">
        <v>48.143053645116922</v>
      </c>
      <c r="S63" s="54">
        <v>40.175310445580713</v>
      </c>
      <c r="T63" s="54">
        <v>44.279135671271696</v>
      </c>
    </row>
    <row r="64" spans="1:20" ht="12.75">
      <c r="A64" s="45">
        <v>4</v>
      </c>
      <c r="B64" s="45">
        <v>2</v>
      </c>
      <c r="C64" s="49">
        <v>3</v>
      </c>
      <c r="D64" s="38">
        <v>370016</v>
      </c>
      <c r="E64" s="22" t="s">
        <v>73</v>
      </c>
      <c r="F64" s="293">
        <v>415.33546325878592</v>
      </c>
      <c r="G64" s="54">
        <v>347.52814488497307</v>
      </c>
      <c r="H64" s="54">
        <v>382.61691072272083</v>
      </c>
      <c r="I64" s="54">
        <v>235.05248744865361</v>
      </c>
      <c r="J64" s="54">
        <v>146.84287812041114</v>
      </c>
      <c r="K64" s="54">
        <v>192.48937175247994</v>
      </c>
      <c r="L64" s="54">
        <v>180.28297581013237</v>
      </c>
      <c r="M64" s="54">
        <v>200.68526676456193</v>
      </c>
      <c r="N64" s="54">
        <v>190.12753897024092</v>
      </c>
      <c r="O64" s="54">
        <v>79.87220447284345</v>
      </c>
      <c r="P64" s="54">
        <v>124.81644640234948</v>
      </c>
      <c r="Q64" s="54">
        <v>101.55880963627776</v>
      </c>
      <c r="R64" s="54">
        <v>100.41077133728892</v>
      </c>
      <c r="S64" s="54">
        <v>75.868820362212432</v>
      </c>
      <c r="T64" s="54">
        <v>88.568729333963148</v>
      </c>
    </row>
    <row r="65" spans="1:20" ht="12.75">
      <c r="A65" s="45">
        <v>4</v>
      </c>
      <c r="B65" s="45">
        <v>2</v>
      </c>
      <c r="C65" s="46">
        <v>3</v>
      </c>
      <c r="D65" s="38">
        <v>962016</v>
      </c>
      <c r="E65" s="22" t="s">
        <v>150</v>
      </c>
      <c r="F65" s="293">
        <v>329.67032967032969</v>
      </c>
      <c r="G65" s="54">
        <v>337.98449612403101</v>
      </c>
      <c r="H65" s="54">
        <v>333.57611070648221</v>
      </c>
      <c r="I65" s="54">
        <v>184.06593406593407</v>
      </c>
      <c r="J65" s="54">
        <v>151.93798449612402</v>
      </c>
      <c r="K65" s="54">
        <v>168.97305171158047</v>
      </c>
      <c r="L65" s="54">
        <v>145.60439560439562</v>
      </c>
      <c r="M65" s="54">
        <v>186.04651162790697</v>
      </c>
      <c r="N65" s="54">
        <v>164.60305899490169</v>
      </c>
      <c r="O65" s="54">
        <v>57.692307692307693</v>
      </c>
      <c r="P65" s="54">
        <v>99.224806201550393</v>
      </c>
      <c r="Q65" s="54">
        <v>77.203204661325557</v>
      </c>
      <c r="R65" s="54">
        <v>87.912087912087912</v>
      </c>
      <c r="S65" s="54">
        <v>86.821705426356587</v>
      </c>
      <c r="T65" s="54">
        <v>87.399854333576101</v>
      </c>
    </row>
    <row r="66" spans="1:20" ht="12.75">
      <c r="A66" s="45">
        <v>4</v>
      </c>
      <c r="B66" s="45">
        <v>2</v>
      </c>
      <c r="C66" s="46">
        <v>3</v>
      </c>
      <c r="D66" s="38">
        <v>370020</v>
      </c>
      <c r="E66" s="22" t="s">
        <v>74</v>
      </c>
      <c r="F66" s="293">
        <v>513.73687737324099</v>
      </c>
      <c r="G66" s="54">
        <v>513.85271134264747</v>
      </c>
      <c r="H66" s="54">
        <v>513.79310344827593</v>
      </c>
      <c r="I66" s="54">
        <v>343.980343980344</v>
      </c>
      <c r="J66" s="54">
        <v>352.82974188965193</v>
      </c>
      <c r="K66" s="54">
        <v>348.27586206896547</v>
      </c>
      <c r="L66" s="54">
        <v>169.75653339289704</v>
      </c>
      <c r="M66" s="54">
        <v>161.02296945299548</v>
      </c>
      <c r="N66" s="54">
        <v>165.51724137931035</v>
      </c>
      <c r="O66" s="54">
        <v>96.046459682823311</v>
      </c>
      <c r="P66" s="54">
        <v>87.615439261188726</v>
      </c>
      <c r="Q66" s="54">
        <v>91.954022988505741</v>
      </c>
      <c r="R66" s="54">
        <v>73.710073710073715</v>
      </c>
      <c r="S66" s="54">
        <v>73.407530191806771</v>
      </c>
      <c r="T66" s="54">
        <v>73.563218390804593</v>
      </c>
    </row>
    <row r="67" spans="1:20" ht="12.75">
      <c r="A67" s="45">
        <v>4</v>
      </c>
      <c r="B67" s="45">
        <v>2</v>
      </c>
      <c r="C67" s="49">
        <v>3</v>
      </c>
      <c r="D67" s="38">
        <v>978020</v>
      </c>
      <c r="E67" s="22" t="s">
        <v>161</v>
      </c>
      <c r="F67" s="293">
        <v>767.18938480096506</v>
      </c>
      <c r="G67" s="54">
        <v>626.5256305939788</v>
      </c>
      <c r="H67" s="54">
        <v>700.97037793667005</v>
      </c>
      <c r="I67" s="54">
        <v>489.74668275030155</v>
      </c>
      <c r="J67" s="54">
        <v>363.43911038784921</v>
      </c>
      <c r="K67" s="54">
        <v>430.28600612870275</v>
      </c>
      <c r="L67" s="54">
        <v>277.44270205066346</v>
      </c>
      <c r="M67" s="54">
        <v>263.08652020612965</v>
      </c>
      <c r="N67" s="54">
        <v>270.68437180796735</v>
      </c>
      <c r="O67" s="54">
        <v>118.21471652593486</v>
      </c>
      <c r="P67" s="54">
        <v>132.89937618660159</v>
      </c>
      <c r="Q67" s="54">
        <v>125.1276813074566</v>
      </c>
      <c r="R67" s="54">
        <v>159.22798552472858</v>
      </c>
      <c r="S67" s="54">
        <v>130.18714401952806</v>
      </c>
      <c r="T67" s="54">
        <v>145.55669050051074</v>
      </c>
    </row>
    <row r="68" spans="1:20" ht="12.75">
      <c r="A68" s="45">
        <v>4</v>
      </c>
      <c r="B68" s="45">
        <v>2</v>
      </c>
      <c r="C68" s="46">
        <v>3</v>
      </c>
      <c r="D68" s="38">
        <v>170020</v>
      </c>
      <c r="E68" s="22" t="s">
        <v>49</v>
      </c>
      <c r="F68" s="293">
        <v>721.86287192755492</v>
      </c>
      <c r="G68" s="54">
        <v>621.30177514792899</v>
      </c>
      <c r="H68" s="54">
        <v>672.55703547408677</v>
      </c>
      <c r="I68" s="54">
        <v>447.60672703751612</v>
      </c>
      <c r="J68" s="54">
        <v>384.61538461538464</v>
      </c>
      <c r="K68" s="54">
        <v>416.72161413688514</v>
      </c>
      <c r="L68" s="54">
        <v>274.2561448900388</v>
      </c>
      <c r="M68" s="54">
        <v>236.68639053254438</v>
      </c>
      <c r="N68" s="54">
        <v>255.83542133720164</v>
      </c>
      <c r="O68" s="54">
        <v>134.54075032341527</v>
      </c>
      <c r="P68" s="54">
        <v>174.82517482517483</v>
      </c>
      <c r="Q68" s="54">
        <v>154.29249637346697</v>
      </c>
      <c r="R68" s="54">
        <v>139.71539456662353</v>
      </c>
      <c r="S68" s="54">
        <v>61.861215707369553</v>
      </c>
      <c r="T68" s="54">
        <v>101.54292496373468</v>
      </c>
    </row>
    <row r="69" spans="1:20" ht="12.75">
      <c r="A69" s="45">
        <v>4</v>
      </c>
      <c r="B69" s="45">
        <v>2</v>
      </c>
      <c r="C69" s="46">
        <v>3</v>
      </c>
      <c r="D69" s="38">
        <v>154036</v>
      </c>
      <c r="E69" s="22" t="s">
        <v>29</v>
      </c>
      <c r="F69" s="293">
        <v>533.53953218635229</v>
      </c>
      <c r="G69" s="54">
        <v>411.89471569218409</v>
      </c>
      <c r="H69" s="54">
        <v>473.89162561576353</v>
      </c>
      <c r="I69" s="54">
        <v>276.43533732843611</v>
      </c>
      <c r="J69" s="54">
        <v>214.98894916616436</v>
      </c>
      <c r="K69" s="54">
        <v>246.30541871921184</v>
      </c>
      <c r="L69" s="54">
        <v>257.10419485791613</v>
      </c>
      <c r="M69" s="54">
        <v>196.9057665260197</v>
      </c>
      <c r="N69" s="54">
        <v>227.58620689655174</v>
      </c>
      <c r="O69" s="54">
        <v>117.91996907017206</v>
      </c>
      <c r="P69" s="54">
        <v>100.46212577858147</v>
      </c>
      <c r="Q69" s="54">
        <v>109.35960591133005</v>
      </c>
      <c r="R69" s="54">
        <v>139.18422578774405</v>
      </c>
      <c r="S69" s="54">
        <v>96.443640747438209</v>
      </c>
      <c r="T69" s="54">
        <v>118.22660098522168</v>
      </c>
    </row>
    <row r="70" spans="1:20" ht="12.75">
      <c r="A70" s="45">
        <v>4</v>
      </c>
      <c r="B70" s="45">
        <v>1</v>
      </c>
      <c r="C70" s="46">
        <v>3</v>
      </c>
      <c r="D70" s="38">
        <v>158026</v>
      </c>
      <c r="E70" s="22" t="s">
        <v>36</v>
      </c>
      <c r="F70" s="293">
        <v>614.3273635985006</v>
      </c>
      <c r="G70" s="54">
        <v>563.59649122807025</v>
      </c>
      <c r="H70" s="54">
        <v>589.61760307626582</v>
      </c>
      <c r="I70" s="54">
        <v>462.30737192836318</v>
      </c>
      <c r="J70" s="54">
        <v>383.77192982456143</v>
      </c>
      <c r="K70" s="54">
        <v>424.05468916898099</v>
      </c>
      <c r="L70" s="54">
        <v>152.01999167013744</v>
      </c>
      <c r="M70" s="54">
        <v>179.82456140350877</v>
      </c>
      <c r="N70" s="54">
        <v>165.56291390728478</v>
      </c>
      <c r="O70" s="54">
        <v>74.968763015410246</v>
      </c>
      <c r="P70" s="54">
        <v>87.719298245614027</v>
      </c>
      <c r="Q70" s="54">
        <v>81.179235206152526</v>
      </c>
      <c r="R70" s="54">
        <v>77.051228654727197</v>
      </c>
      <c r="S70" s="54">
        <v>92.105263157894726</v>
      </c>
      <c r="T70" s="54">
        <v>84.383678701132226</v>
      </c>
    </row>
    <row r="71" spans="1:20" ht="12.75">
      <c r="A71" s="45">
        <v>4</v>
      </c>
      <c r="B71" s="45">
        <v>1</v>
      </c>
      <c r="C71" s="46">
        <v>3</v>
      </c>
      <c r="D71" s="38">
        <v>562028</v>
      </c>
      <c r="E71" s="22" t="s">
        <v>111</v>
      </c>
      <c r="F71" s="293">
        <v>539.37789543348777</v>
      </c>
      <c r="G71" s="54">
        <v>458.71559633027528</v>
      </c>
      <c r="H71" s="54">
        <v>499.58088851634534</v>
      </c>
      <c r="I71" s="54">
        <v>231.63467902051622</v>
      </c>
      <c r="J71" s="54">
        <v>200.47570506286104</v>
      </c>
      <c r="K71" s="54">
        <v>216.2615255658005</v>
      </c>
      <c r="L71" s="54">
        <v>307.74321641297155</v>
      </c>
      <c r="M71" s="54">
        <v>258.23989126741424</v>
      </c>
      <c r="N71" s="54">
        <v>283.31936295054481</v>
      </c>
      <c r="O71" s="54">
        <v>185.30774321641297</v>
      </c>
      <c r="P71" s="54">
        <v>180.08834522595993</v>
      </c>
      <c r="Q71" s="54">
        <v>182.73260687342832</v>
      </c>
      <c r="R71" s="54">
        <v>122.43547319655858</v>
      </c>
      <c r="S71" s="54">
        <v>78.151546041454296</v>
      </c>
      <c r="T71" s="54">
        <v>100.58675607711652</v>
      </c>
    </row>
    <row r="72" spans="1:20" ht="12.75">
      <c r="A72" s="45">
        <v>4</v>
      </c>
      <c r="B72" s="45">
        <v>2</v>
      </c>
      <c r="C72" s="46">
        <v>3</v>
      </c>
      <c r="D72" s="38">
        <v>954024</v>
      </c>
      <c r="E72" s="22" t="s">
        <v>142</v>
      </c>
      <c r="F72" s="293">
        <v>852.63157894736844</v>
      </c>
      <c r="G72" s="54">
        <v>956.52173913043487</v>
      </c>
      <c r="H72" s="54">
        <v>903.7433155080214</v>
      </c>
      <c r="I72" s="54">
        <v>628.07017543859649</v>
      </c>
      <c r="J72" s="54">
        <v>695.6521739130435</v>
      </c>
      <c r="K72" s="54">
        <v>661.31907308377902</v>
      </c>
      <c r="L72" s="54">
        <v>224.56140350877192</v>
      </c>
      <c r="M72" s="54">
        <v>260.86956521739131</v>
      </c>
      <c r="N72" s="54">
        <v>242.42424242424244</v>
      </c>
      <c r="O72" s="54">
        <v>94.736842105263165</v>
      </c>
      <c r="P72" s="54">
        <v>141.30434782608697</v>
      </c>
      <c r="Q72" s="54">
        <v>117.64705882352941</v>
      </c>
      <c r="R72" s="54">
        <v>129.82456140350877</v>
      </c>
      <c r="S72" s="54">
        <v>119.56521739130436</v>
      </c>
      <c r="T72" s="54">
        <v>124.77718360071302</v>
      </c>
    </row>
    <row r="73" spans="1:20" ht="12.75">
      <c r="A73" s="45">
        <v>4</v>
      </c>
      <c r="B73" s="45">
        <v>2</v>
      </c>
      <c r="C73" s="46">
        <v>3</v>
      </c>
      <c r="D73" s="38">
        <v>978032</v>
      </c>
      <c r="E73" s="22" t="s">
        <v>164</v>
      </c>
      <c r="F73" s="293">
        <v>434.11448328851327</v>
      </c>
      <c r="G73" s="54">
        <v>420.52469135802471</v>
      </c>
      <c r="H73" s="54">
        <v>427.33397497593842</v>
      </c>
      <c r="I73" s="54">
        <v>215.13638109873224</v>
      </c>
      <c r="J73" s="54">
        <v>208.33333333333331</v>
      </c>
      <c r="K73" s="54">
        <v>211.74205967276225</v>
      </c>
      <c r="L73" s="54">
        <v>218.97810218978103</v>
      </c>
      <c r="M73" s="54">
        <v>212.19135802469137</v>
      </c>
      <c r="N73" s="54">
        <v>215.59191530317614</v>
      </c>
      <c r="O73" s="54">
        <v>119.09335382251248</v>
      </c>
      <c r="P73" s="54">
        <v>111.88271604938271</v>
      </c>
      <c r="Q73" s="54">
        <v>115.49566891241578</v>
      </c>
      <c r="R73" s="54">
        <v>99.884748367268529</v>
      </c>
      <c r="S73" s="54">
        <v>100.30864197530863</v>
      </c>
      <c r="T73" s="54">
        <v>100.09624639076036</v>
      </c>
    </row>
    <row r="74" spans="1:20" ht="12.75">
      <c r="A74" s="45">
        <v>4</v>
      </c>
      <c r="B74" s="45">
        <v>2</v>
      </c>
      <c r="C74" s="46">
        <v>3</v>
      </c>
      <c r="D74" s="38">
        <v>382060</v>
      </c>
      <c r="E74" s="22" t="s">
        <v>93</v>
      </c>
      <c r="F74" s="293">
        <v>392.33169861792243</v>
      </c>
      <c r="G74" s="54">
        <v>325.73289902280129</v>
      </c>
      <c r="H74" s="54">
        <v>360.97676064645515</v>
      </c>
      <c r="I74" s="54">
        <v>242.97815425769059</v>
      </c>
      <c r="J74" s="54">
        <v>230.51866700075169</v>
      </c>
      <c r="K74" s="54">
        <v>237.11218591482839</v>
      </c>
      <c r="L74" s="54">
        <v>149.35354436023184</v>
      </c>
      <c r="M74" s="54">
        <v>95.2142320220496</v>
      </c>
      <c r="N74" s="54">
        <v>123.86457473162676</v>
      </c>
      <c r="O74" s="54">
        <v>57.958091841284002</v>
      </c>
      <c r="P74" s="54">
        <v>47.6071160110248</v>
      </c>
      <c r="Q74" s="54">
        <v>53.084817742125757</v>
      </c>
      <c r="R74" s="54">
        <v>91.395452518947835</v>
      </c>
      <c r="S74" s="54">
        <v>47.6071160110248</v>
      </c>
      <c r="T74" s="54">
        <v>70.77975698950101</v>
      </c>
    </row>
    <row r="75" spans="1:20" ht="12.75">
      <c r="A75" s="45">
        <v>4</v>
      </c>
      <c r="B75" s="45">
        <v>2</v>
      </c>
      <c r="C75" s="46">
        <v>3</v>
      </c>
      <c r="D75" s="38">
        <v>962060</v>
      </c>
      <c r="E75" s="22" t="s">
        <v>155</v>
      </c>
      <c r="F75" s="293">
        <v>381.18811881188117</v>
      </c>
      <c r="G75" s="54">
        <v>284.1823056300268</v>
      </c>
      <c r="H75" s="54">
        <v>334.62033462033463</v>
      </c>
      <c r="I75" s="54">
        <v>217.8217821782178</v>
      </c>
      <c r="J75" s="54">
        <v>187.6675603217158</v>
      </c>
      <c r="K75" s="54">
        <v>203.34620334620337</v>
      </c>
      <c r="L75" s="54">
        <v>163.36633663366337</v>
      </c>
      <c r="M75" s="54">
        <v>96.514745308310992</v>
      </c>
      <c r="N75" s="54">
        <v>131.27413127413129</v>
      </c>
      <c r="O75" s="54">
        <v>94.059405940594061</v>
      </c>
      <c r="P75" s="54">
        <v>53.619302949061662</v>
      </c>
      <c r="Q75" s="54">
        <v>74.646074646074638</v>
      </c>
      <c r="R75" s="54">
        <v>69.306930693069305</v>
      </c>
      <c r="S75" s="54">
        <v>42.895442359249337</v>
      </c>
      <c r="T75" s="54">
        <v>56.628056628056626</v>
      </c>
    </row>
    <row r="76" spans="1:20" ht="12.75">
      <c r="A76" s="45">
        <v>4</v>
      </c>
      <c r="B76" s="45">
        <v>2</v>
      </c>
      <c r="C76" s="46">
        <v>3</v>
      </c>
      <c r="D76" s="38">
        <v>362040</v>
      </c>
      <c r="E76" s="22" t="s">
        <v>70</v>
      </c>
      <c r="F76" s="293">
        <v>305.84781012967949</v>
      </c>
      <c r="G76" s="54">
        <v>262.61585993820802</v>
      </c>
      <c r="H76" s="54">
        <v>284.78233596788357</v>
      </c>
      <c r="I76" s="54">
        <v>168.82799119158304</v>
      </c>
      <c r="J76" s="54">
        <v>136.45726055612769</v>
      </c>
      <c r="K76" s="54">
        <v>153.05482373604318</v>
      </c>
      <c r="L76" s="54">
        <v>137.01981893809642</v>
      </c>
      <c r="M76" s="54">
        <v>126.15859938208033</v>
      </c>
      <c r="N76" s="54">
        <v>131.72751223184042</v>
      </c>
      <c r="O76" s="54">
        <v>83.190604355272825</v>
      </c>
      <c r="P76" s="54">
        <v>59.2173017507724</v>
      </c>
      <c r="Q76" s="54">
        <v>71.509220925856226</v>
      </c>
      <c r="R76" s="54">
        <v>53.829214582823589</v>
      </c>
      <c r="S76" s="54">
        <v>66.941297631307933</v>
      </c>
      <c r="T76" s="54">
        <v>60.218291305984195</v>
      </c>
    </row>
    <row r="77" spans="1:20" ht="12.75">
      <c r="A77" s="48"/>
      <c r="B77" s="48"/>
      <c r="C77" s="48"/>
      <c r="D77" s="40"/>
      <c r="E77" s="36" t="s">
        <v>211</v>
      </c>
      <c r="F77" s="100">
        <v>562.62827980251848</v>
      </c>
      <c r="G77" s="100">
        <v>523.5586554871262</v>
      </c>
      <c r="H77" s="100">
        <v>543.7548837576079</v>
      </c>
      <c r="I77" s="100">
        <v>370.00055472347032</v>
      </c>
      <c r="J77" s="100">
        <v>335.97981746679528</v>
      </c>
      <c r="K77" s="100">
        <v>353.56612876631806</v>
      </c>
      <c r="L77" s="100">
        <v>192.6277250790481</v>
      </c>
      <c r="M77" s="100">
        <v>187.57883802033092</v>
      </c>
      <c r="N77" s="100">
        <v>190.1887549912899</v>
      </c>
      <c r="O77" s="100">
        <v>94.857713429855224</v>
      </c>
      <c r="P77" s="100">
        <v>105.36469540698968</v>
      </c>
      <c r="Q77" s="100">
        <v>99.93332998788469</v>
      </c>
      <c r="R77" s="100">
        <v>97.770011649192867</v>
      </c>
      <c r="S77" s="100">
        <v>82.214142613341238</v>
      </c>
      <c r="T77" s="100">
        <v>90.255425003405179</v>
      </c>
    </row>
    <row r="78" spans="1:20" ht="12.75">
      <c r="A78" s="45">
        <v>5</v>
      </c>
      <c r="B78" s="45">
        <v>3</v>
      </c>
      <c r="C78" s="46">
        <v>3</v>
      </c>
      <c r="D78" s="38">
        <v>770004</v>
      </c>
      <c r="E78" s="22" t="s">
        <v>129</v>
      </c>
      <c r="F78" s="293">
        <v>348.67776689520076</v>
      </c>
      <c r="G78" s="54">
        <v>289.98242530755709</v>
      </c>
      <c r="H78" s="54">
        <v>321.01066583825207</v>
      </c>
      <c r="I78" s="54">
        <v>215.47502448579823</v>
      </c>
      <c r="J78" s="54">
        <v>199.91212653778561</v>
      </c>
      <c r="K78" s="54">
        <v>208.13917365641504</v>
      </c>
      <c r="L78" s="54">
        <v>133.20274240940253</v>
      </c>
      <c r="M78" s="54">
        <v>90.070298769771526</v>
      </c>
      <c r="N78" s="54">
        <v>112.87149218183701</v>
      </c>
      <c r="O78" s="54">
        <v>60.72477962781587</v>
      </c>
      <c r="P78" s="54">
        <v>52.72407732864675</v>
      </c>
      <c r="Q78" s="54">
        <v>56.953505229367295</v>
      </c>
      <c r="R78" s="54">
        <v>72.477962781586683</v>
      </c>
      <c r="S78" s="54">
        <v>37.346221441124783</v>
      </c>
      <c r="T78" s="54">
        <v>55.917986952469711</v>
      </c>
    </row>
    <row r="79" spans="1:20" ht="12.75">
      <c r="A79" s="45">
        <v>5</v>
      </c>
      <c r="B79" s="45">
        <v>3</v>
      </c>
      <c r="C79" s="46">
        <v>3</v>
      </c>
      <c r="D79" s="38">
        <v>570008</v>
      </c>
      <c r="E79" s="22" t="s">
        <v>119</v>
      </c>
      <c r="F79" s="293">
        <v>578.15845824411133</v>
      </c>
      <c r="G79" s="54">
        <v>412.42782513060212</v>
      </c>
      <c r="H79" s="54">
        <v>496.40580496405801</v>
      </c>
      <c r="I79" s="54">
        <v>420.23554603854387</v>
      </c>
      <c r="J79" s="54">
        <v>277.70140225460545</v>
      </c>
      <c r="K79" s="54">
        <v>349.92540349925406</v>
      </c>
      <c r="L79" s="54">
        <v>157.92291220556746</v>
      </c>
      <c r="M79" s="54">
        <v>134.72642287599669</v>
      </c>
      <c r="N79" s="54">
        <v>146.480401464804</v>
      </c>
      <c r="O79" s="54">
        <v>61.563169164882225</v>
      </c>
      <c r="P79" s="54">
        <v>57.739895518284307</v>
      </c>
      <c r="Q79" s="54">
        <v>59.67720059677201</v>
      </c>
      <c r="R79" s="54">
        <v>96.359743040685217</v>
      </c>
      <c r="S79" s="54">
        <v>76.986527357712404</v>
      </c>
      <c r="T79" s="54">
        <v>86.803200868032008</v>
      </c>
    </row>
    <row r="80" spans="1:20" ht="12.75">
      <c r="A80" s="45">
        <v>5</v>
      </c>
      <c r="B80" s="45">
        <v>3</v>
      </c>
      <c r="C80" s="46">
        <v>3</v>
      </c>
      <c r="D80" s="38">
        <v>362004</v>
      </c>
      <c r="E80" s="22" t="s">
        <v>238</v>
      </c>
      <c r="F80" s="293">
        <v>475.41649735879724</v>
      </c>
      <c r="G80" s="54">
        <v>400.72039621791981</v>
      </c>
      <c r="H80" s="54">
        <v>439.98291328492098</v>
      </c>
      <c r="I80" s="54">
        <v>292.56399837464443</v>
      </c>
      <c r="J80" s="54">
        <v>184.6015308419631</v>
      </c>
      <c r="K80" s="54">
        <v>241.34985049124307</v>
      </c>
      <c r="L80" s="54">
        <v>182.85249898415279</v>
      </c>
      <c r="M80" s="54">
        <v>216.11886537595677</v>
      </c>
      <c r="N80" s="54">
        <v>198.63306279367791</v>
      </c>
      <c r="O80" s="54">
        <v>81.26777732629013</v>
      </c>
      <c r="P80" s="54">
        <v>135.07429085997299</v>
      </c>
      <c r="Q80" s="54">
        <v>106.79196924391286</v>
      </c>
      <c r="R80" s="54">
        <v>101.58472165786264</v>
      </c>
      <c r="S80" s="54">
        <v>81.044574515983797</v>
      </c>
      <c r="T80" s="54">
        <v>91.841093549765063</v>
      </c>
    </row>
    <row r="81" spans="1:20" ht="12.75">
      <c r="A81" s="45">
        <v>5</v>
      </c>
      <c r="B81" s="45">
        <v>3</v>
      </c>
      <c r="C81" s="46">
        <v>3</v>
      </c>
      <c r="D81" s="38">
        <v>362012</v>
      </c>
      <c r="E81" s="22" t="s">
        <v>64</v>
      </c>
      <c r="F81" s="293">
        <v>324.02234636871509</v>
      </c>
      <c r="G81" s="54">
        <v>240.53346034770183</v>
      </c>
      <c r="H81" s="54">
        <v>283.60617938667281</v>
      </c>
      <c r="I81" s="54">
        <v>203.35195530726259</v>
      </c>
      <c r="J81" s="54">
        <v>150.03572279114076</v>
      </c>
      <c r="K81" s="54">
        <v>177.54207977864883</v>
      </c>
      <c r="L81" s="54">
        <v>120.67039106145252</v>
      </c>
      <c r="M81" s="54">
        <v>90.497737556561091</v>
      </c>
      <c r="N81" s="54">
        <v>106.06409960802398</v>
      </c>
      <c r="O81" s="54">
        <v>40.22346368715084</v>
      </c>
      <c r="P81" s="54">
        <v>52.393427006430102</v>
      </c>
      <c r="Q81" s="54">
        <v>46.114825916532162</v>
      </c>
      <c r="R81" s="54">
        <v>80.44692737430168</v>
      </c>
      <c r="S81" s="54">
        <v>38.104310550130982</v>
      </c>
      <c r="T81" s="54">
        <v>59.949273691491811</v>
      </c>
    </row>
    <row r="82" spans="1:20" ht="12.75">
      <c r="A82" s="45">
        <v>5</v>
      </c>
      <c r="B82" s="45">
        <v>3</v>
      </c>
      <c r="C82" s="50">
        <v>3</v>
      </c>
      <c r="D82" s="38">
        <v>362016</v>
      </c>
      <c r="E82" s="22" t="s">
        <v>239</v>
      </c>
      <c r="F82" s="293">
        <v>887.02559576345982</v>
      </c>
      <c r="G82" s="54">
        <v>696.72131147540972</v>
      </c>
      <c r="H82" s="54">
        <v>793.36620349619011</v>
      </c>
      <c r="I82" s="54">
        <v>582.52427184466023</v>
      </c>
      <c r="J82" s="54">
        <v>473.58834244080145</v>
      </c>
      <c r="K82" s="54">
        <v>528.91080233079333</v>
      </c>
      <c r="L82" s="54">
        <v>304.50132391879964</v>
      </c>
      <c r="M82" s="54">
        <v>223.13296903460838</v>
      </c>
      <c r="N82" s="54">
        <v>264.45540116539667</v>
      </c>
      <c r="O82" s="54">
        <v>189.76169461606355</v>
      </c>
      <c r="P82" s="54">
        <v>113.84335154826958</v>
      </c>
      <c r="Q82" s="54">
        <v>152.39802779022861</v>
      </c>
      <c r="R82" s="54">
        <v>114.73962930273611</v>
      </c>
      <c r="S82" s="54">
        <v>109.2896174863388</v>
      </c>
      <c r="T82" s="54">
        <v>112.05737337516808</v>
      </c>
    </row>
    <row r="83" spans="1:20" ht="12.75">
      <c r="A83" s="45">
        <v>5</v>
      </c>
      <c r="B83" s="45">
        <v>3</v>
      </c>
      <c r="C83" s="46">
        <v>3</v>
      </c>
      <c r="D83" s="38">
        <v>154008</v>
      </c>
      <c r="E83" s="22" t="s">
        <v>25</v>
      </c>
      <c r="F83" s="293">
        <v>315.75623618566465</v>
      </c>
      <c r="G83" s="54">
        <v>385.53394745820543</v>
      </c>
      <c r="H83" s="54">
        <v>349.29485077074446</v>
      </c>
      <c r="I83" s="54">
        <v>138.93274392169246</v>
      </c>
      <c r="J83" s="54">
        <v>187.64926646195838</v>
      </c>
      <c r="K83" s="54">
        <v>162.34831092161363</v>
      </c>
      <c r="L83" s="54">
        <v>176.82349226397221</v>
      </c>
      <c r="M83" s="54">
        <v>197.884680996247</v>
      </c>
      <c r="N83" s="54">
        <v>186.94653984913086</v>
      </c>
      <c r="O83" s="54">
        <v>107.357120303126</v>
      </c>
      <c r="P83" s="54">
        <v>116.0013647219379</v>
      </c>
      <c r="Q83" s="54">
        <v>111.51197113807805</v>
      </c>
      <c r="R83" s="54">
        <v>69.466371960846232</v>
      </c>
      <c r="S83" s="54">
        <v>81.883316274309109</v>
      </c>
      <c r="T83" s="54">
        <v>75.434568711052805</v>
      </c>
    </row>
    <row r="84" spans="1:20" ht="12.75">
      <c r="A84" s="45">
        <v>5</v>
      </c>
      <c r="B84" s="45">
        <v>3</v>
      </c>
      <c r="C84" s="46">
        <v>3</v>
      </c>
      <c r="D84" s="38">
        <v>954008</v>
      </c>
      <c r="E84" s="22" t="s">
        <v>138</v>
      </c>
      <c r="F84" s="293">
        <v>387.67395626242546</v>
      </c>
      <c r="G84" s="54">
        <v>383.89762729938678</v>
      </c>
      <c r="H84" s="54">
        <v>385.85209003215436</v>
      </c>
      <c r="I84" s="54">
        <v>186.38170974155068</v>
      </c>
      <c r="J84" s="54">
        <v>213.27645961077047</v>
      </c>
      <c r="K84" s="54">
        <v>199.35691318327974</v>
      </c>
      <c r="L84" s="54">
        <v>201.29224652087476</v>
      </c>
      <c r="M84" s="54">
        <v>170.62116768861637</v>
      </c>
      <c r="N84" s="54">
        <v>186.49517684887459</v>
      </c>
      <c r="O84" s="54">
        <v>86.978131212723653</v>
      </c>
      <c r="P84" s="54">
        <v>109.30418555051986</v>
      </c>
      <c r="Q84" s="54">
        <v>97.749196141479089</v>
      </c>
      <c r="R84" s="54">
        <v>114.3141153081511</v>
      </c>
      <c r="S84" s="54">
        <v>61.316982138096513</v>
      </c>
      <c r="T84" s="54">
        <v>88.745980707395503</v>
      </c>
    </row>
    <row r="85" spans="1:20" ht="12.75">
      <c r="A85" s="45">
        <v>5</v>
      </c>
      <c r="B85" s="45">
        <v>3</v>
      </c>
      <c r="C85" s="46">
        <v>3</v>
      </c>
      <c r="D85" s="38">
        <v>362020</v>
      </c>
      <c r="E85" s="22" t="s">
        <v>65</v>
      </c>
      <c r="F85" s="293">
        <v>380.2125919869174</v>
      </c>
      <c r="G85" s="54">
        <v>309.90833697075516</v>
      </c>
      <c r="H85" s="54">
        <v>346.21068186615997</v>
      </c>
      <c r="I85" s="54">
        <v>257.56336876533112</v>
      </c>
      <c r="J85" s="54">
        <v>213.88040157136621</v>
      </c>
      <c r="K85" s="54">
        <v>236.43656322567026</v>
      </c>
      <c r="L85" s="54">
        <v>122.64922322158627</v>
      </c>
      <c r="M85" s="54">
        <v>96.027935399388909</v>
      </c>
      <c r="N85" s="54">
        <v>109.77411864048976</v>
      </c>
      <c r="O85" s="54">
        <v>34.75061324611611</v>
      </c>
      <c r="P85" s="54">
        <v>43.649061545176778</v>
      </c>
      <c r="Q85" s="54">
        <v>39.05425374709732</v>
      </c>
      <c r="R85" s="54">
        <v>87.898609975470151</v>
      </c>
      <c r="S85" s="54">
        <v>52.378873854212131</v>
      </c>
      <c r="T85" s="54">
        <v>70.71986489339244</v>
      </c>
    </row>
    <row r="86" spans="1:20" ht="12.75">
      <c r="A86" s="45">
        <v>5</v>
      </c>
      <c r="B86" s="45">
        <v>3</v>
      </c>
      <c r="C86" s="46">
        <v>3</v>
      </c>
      <c r="D86" s="38">
        <v>370012</v>
      </c>
      <c r="E86" s="22" t="s">
        <v>368</v>
      </c>
      <c r="F86" s="293">
        <v>556.08820709491852</v>
      </c>
      <c r="G86" s="54">
        <v>476.36103151862466</v>
      </c>
      <c r="H86" s="54">
        <v>518.4934977199797</v>
      </c>
      <c r="I86" s="54">
        <v>341.96228827101311</v>
      </c>
      <c r="J86" s="54">
        <v>282.95128939828078</v>
      </c>
      <c r="K86" s="54">
        <v>314.13612565445027</v>
      </c>
      <c r="L86" s="54">
        <v>214.12591882390541</v>
      </c>
      <c r="M86" s="54">
        <v>193.40974212034382</v>
      </c>
      <c r="N86" s="54">
        <v>204.35737206552946</v>
      </c>
      <c r="O86" s="54">
        <v>83.09364014062001</v>
      </c>
      <c r="P86" s="54">
        <v>85.959885386819479</v>
      </c>
      <c r="Q86" s="54">
        <v>84.445195068400608</v>
      </c>
      <c r="R86" s="54">
        <v>131.0322786832854</v>
      </c>
      <c r="S86" s="54">
        <v>107.44985673352434</v>
      </c>
      <c r="T86" s="54">
        <v>119.91217699712887</v>
      </c>
    </row>
    <row r="87" spans="1:20" ht="12.75">
      <c r="A87" s="45">
        <v>5</v>
      </c>
      <c r="B87" s="45">
        <v>3</v>
      </c>
      <c r="C87" s="46">
        <v>3</v>
      </c>
      <c r="D87" s="38">
        <v>154012</v>
      </c>
      <c r="E87" s="22" t="s">
        <v>26</v>
      </c>
      <c r="F87" s="293">
        <v>709.24072984108295</v>
      </c>
      <c r="G87" s="54">
        <v>765.28978546269616</v>
      </c>
      <c r="H87" s="54">
        <v>736.08342278791599</v>
      </c>
      <c r="I87" s="54">
        <v>503.23719835197176</v>
      </c>
      <c r="J87" s="54">
        <v>473.9032981107909</v>
      </c>
      <c r="K87" s="54">
        <v>489.18877472780247</v>
      </c>
      <c r="L87" s="54">
        <v>206.00353148911125</v>
      </c>
      <c r="M87" s="54">
        <v>291.3864873519052</v>
      </c>
      <c r="N87" s="54">
        <v>246.8946480601135</v>
      </c>
      <c r="O87" s="54">
        <v>105.9446733372572</v>
      </c>
      <c r="P87" s="54">
        <v>131.28402177393531</v>
      </c>
      <c r="Q87" s="54">
        <v>118.08004907222818</v>
      </c>
      <c r="R87" s="54">
        <v>100.05885815185403</v>
      </c>
      <c r="S87" s="54">
        <v>160.10246557796992</v>
      </c>
      <c r="T87" s="54">
        <v>128.81459898788529</v>
      </c>
    </row>
    <row r="88" spans="1:20" ht="12.75">
      <c r="A88" s="45">
        <v>5</v>
      </c>
      <c r="B88" s="45">
        <v>3</v>
      </c>
      <c r="C88" s="46">
        <v>3</v>
      </c>
      <c r="D88" s="38">
        <v>154016</v>
      </c>
      <c r="E88" s="22" t="s">
        <v>27</v>
      </c>
      <c r="F88" s="293">
        <v>467.57584191483437</v>
      </c>
      <c r="G88" s="54">
        <v>380.59267867518884</v>
      </c>
      <c r="H88" s="54">
        <v>425.01776830135043</v>
      </c>
      <c r="I88" s="54">
        <v>250.48705816866126</v>
      </c>
      <c r="J88" s="54">
        <v>191.74898314933179</v>
      </c>
      <c r="K88" s="54">
        <v>221.74840085287846</v>
      </c>
      <c r="L88" s="54">
        <v>217.08878374617311</v>
      </c>
      <c r="M88" s="54">
        <v>188.84369552585704</v>
      </c>
      <c r="N88" s="54">
        <v>203.26936744847191</v>
      </c>
      <c r="O88" s="54">
        <v>128.026718619538</v>
      </c>
      <c r="P88" s="54">
        <v>84.253341080767001</v>
      </c>
      <c r="Q88" s="54">
        <v>106.60980810234541</v>
      </c>
      <c r="R88" s="54">
        <v>89.062065126635119</v>
      </c>
      <c r="S88" s="54">
        <v>104.59035444509006</v>
      </c>
      <c r="T88" s="54">
        <v>96.659559346126514</v>
      </c>
    </row>
    <row r="89" spans="1:20" ht="12.75">
      <c r="A89" s="45">
        <v>5</v>
      </c>
      <c r="B89" s="45">
        <v>3</v>
      </c>
      <c r="C89" s="46">
        <v>3</v>
      </c>
      <c r="D89" s="38">
        <v>566012</v>
      </c>
      <c r="E89" s="22" t="s">
        <v>115</v>
      </c>
      <c r="F89" s="293">
        <v>141.64305949008499</v>
      </c>
      <c r="G89" s="54">
        <v>112.02389843166542</v>
      </c>
      <c r="H89" s="54">
        <v>127.22646310432569</v>
      </c>
      <c r="I89" s="54">
        <v>73.182247403210582</v>
      </c>
      <c r="J89" s="54">
        <v>59.746079163554896</v>
      </c>
      <c r="K89" s="54">
        <v>66.642433054646801</v>
      </c>
      <c r="L89" s="54">
        <v>68.460812086874412</v>
      </c>
      <c r="M89" s="54">
        <v>52.277819268110534</v>
      </c>
      <c r="N89" s="54">
        <v>60.584030049678901</v>
      </c>
      <c r="O89" s="54">
        <v>35.410764872521248</v>
      </c>
      <c r="P89" s="54">
        <v>29.873039581777448</v>
      </c>
      <c r="Q89" s="54">
        <v>32.715376226826606</v>
      </c>
      <c r="R89" s="54">
        <v>33.050047214353164</v>
      </c>
      <c r="S89" s="54">
        <v>22.404779686333082</v>
      </c>
      <c r="T89" s="54">
        <v>27.868653822852295</v>
      </c>
    </row>
    <row r="90" spans="1:20" ht="12.75">
      <c r="A90" s="45">
        <v>5</v>
      </c>
      <c r="B90" s="45">
        <v>3</v>
      </c>
      <c r="C90" s="46">
        <v>3</v>
      </c>
      <c r="D90" s="38">
        <v>554020</v>
      </c>
      <c r="E90" s="22" t="s">
        <v>101</v>
      </c>
      <c r="F90" s="293">
        <v>523.9338555265449</v>
      </c>
      <c r="G90" s="54">
        <v>441.41689373297004</v>
      </c>
      <c r="H90" s="54">
        <v>483.55555555555554</v>
      </c>
      <c r="I90" s="54">
        <v>351.61009573542214</v>
      </c>
      <c r="J90" s="54">
        <v>267.02997275204359</v>
      </c>
      <c r="K90" s="54">
        <v>310.22222222222223</v>
      </c>
      <c r="L90" s="54">
        <v>172.32375979112271</v>
      </c>
      <c r="M90" s="54">
        <v>174.38692098092645</v>
      </c>
      <c r="N90" s="54">
        <v>173.33333333333331</v>
      </c>
      <c r="O90" s="54">
        <v>111.4012184508268</v>
      </c>
      <c r="P90" s="54">
        <v>105.35876475930971</v>
      </c>
      <c r="Q90" s="54">
        <v>108.44444444444444</v>
      </c>
      <c r="R90" s="54">
        <v>60.922541340295915</v>
      </c>
      <c r="S90" s="54">
        <v>69.028156221616712</v>
      </c>
      <c r="T90" s="54">
        <v>64.888888888888886</v>
      </c>
    </row>
    <row r="91" spans="1:20" ht="12.75">
      <c r="A91" s="45">
        <v>5</v>
      </c>
      <c r="B91" s="45">
        <v>3</v>
      </c>
      <c r="C91" s="46">
        <v>3</v>
      </c>
      <c r="D91" s="38">
        <v>374012</v>
      </c>
      <c r="E91" s="22" t="s">
        <v>75</v>
      </c>
      <c r="F91" s="293">
        <v>607.6229055422574</v>
      </c>
      <c r="G91" s="54">
        <v>491.61585365853659</v>
      </c>
      <c r="H91" s="54">
        <v>550.61335331023508</v>
      </c>
      <c r="I91" s="54">
        <v>384.82784017676306</v>
      </c>
      <c r="J91" s="54">
        <v>322.02743902439028</v>
      </c>
      <c r="K91" s="54">
        <v>353.96572712800827</v>
      </c>
      <c r="L91" s="54">
        <v>222.79506536549437</v>
      </c>
      <c r="M91" s="54">
        <v>169.58841463414635</v>
      </c>
      <c r="N91" s="54">
        <v>196.64762618222682</v>
      </c>
      <c r="O91" s="54">
        <v>110.47689191677408</v>
      </c>
      <c r="P91" s="54">
        <v>100.99085365853659</v>
      </c>
      <c r="Q91" s="54">
        <v>105.8151512313887</v>
      </c>
      <c r="R91" s="54">
        <v>112.3181734487203</v>
      </c>
      <c r="S91" s="54">
        <v>68.597560975609753</v>
      </c>
      <c r="T91" s="54">
        <v>90.832474950838105</v>
      </c>
    </row>
    <row r="92" spans="1:20" ht="12.75">
      <c r="A92" s="45">
        <v>5</v>
      </c>
      <c r="B92" s="45">
        <v>3</v>
      </c>
      <c r="C92" s="46">
        <v>3</v>
      </c>
      <c r="D92" s="38">
        <v>158008</v>
      </c>
      <c r="E92" s="22" t="s">
        <v>31</v>
      </c>
      <c r="F92" s="293">
        <v>245.56616643929058</v>
      </c>
      <c r="G92" s="54">
        <v>231.60762942779289</v>
      </c>
      <c r="H92" s="54">
        <v>238.58214042263123</v>
      </c>
      <c r="I92" s="54">
        <v>105.72987721691678</v>
      </c>
      <c r="J92" s="54">
        <v>119.20980926430518</v>
      </c>
      <c r="K92" s="54">
        <v>112.47443762781187</v>
      </c>
      <c r="L92" s="54">
        <v>139.83628922237381</v>
      </c>
      <c r="M92" s="54">
        <v>112.39782016348774</v>
      </c>
      <c r="N92" s="54">
        <v>126.10770279481936</v>
      </c>
      <c r="O92" s="54">
        <v>57.980900409276941</v>
      </c>
      <c r="P92" s="54">
        <v>57.901907356948222</v>
      </c>
      <c r="Q92" s="54">
        <v>57.94137695978187</v>
      </c>
      <c r="R92" s="54">
        <v>81.855388813096852</v>
      </c>
      <c r="S92" s="54">
        <v>54.495912806539508</v>
      </c>
      <c r="T92" s="54">
        <v>68.166325835037497</v>
      </c>
    </row>
    <row r="93" spans="1:20" ht="12.75">
      <c r="A93" s="45">
        <v>5</v>
      </c>
      <c r="B93" s="45">
        <v>3</v>
      </c>
      <c r="C93" s="46">
        <v>3</v>
      </c>
      <c r="D93" s="38">
        <v>158012</v>
      </c>
      <c r="E93" s="22" t="s">
        <v>32</v>
      </c>
      <c r="F93" s="293">
        <v>539.86414015016089</v>
      </c>
      <c r="G93" s="54">
        <v>521.23552123552122</v>
      </c>
      <c r="H93" s="54">
        <v>530.90774085762018</v>
      </c>
      <c r="I93" s="54">
        <v>386.12799427958527</v>
      </c>
      <c r="J93" s="54">
        <v>362.93436293436292</v>
      </c>
      <c r="K93" s="54">
        <v>374.97679599034711</v>
      </c>
      <c r="L93" s="54">
        <v>153.73614587057563</v>
      </c>
      <c r="M93" s="54">
        <v>158.3011583011583</v>
      </c>
      <c r="N93" s="54">
        <v>155.93094486727307</v>
      </c>
      <c r="O93" s="54">
        <v>82.230961744726486</v>
      </c>
      <c r="P93" s="54">
        <v>77.220077220077215</v>
      </c>
      <c r="Q93" s="54">
        <v>79.821793205865973</v>
      </c>
      <c r="R93" s="54">
        <v>71.505184125849127</v>
      </c>
      <c r="S93" s="54">
        <v>81.081081081081081</v>
      </c>
      <c r="T93" s="54">
        <v>76.109151661407097</v>
      </c>
    </row>
    <row r="94" spans="1:20" ht="12.75">
      <c r="A94" s="45">
        <v>5</v>
      </c>
      <c r="B94" s="45">
        <v>3</v>
      </c>
      <c r="C94" s="46">
        <v>3</v>
      </c>
      <c r="D94" s="38">
        <v>334016</v>
      </c>
      <c r="E94" s="22" t="s">
        <v>59</v>
      </c>
      <c r="F94" s="293">
        <v>610.97533881359698</v>
      </c>
      <c r="G94" s="54">
        <v>569.81398634330117</v>
      </c>
      <c r="H94" s="54">
        <v>590.99222679469597</v>
      </c>
      <c r="I94" s="54">
        <v>431.01532992668291</v>
      </c>
      <c r="J94" s="54">
        <v>343.77207440546266</v>
      </c>
      <c r="K94" s="54">
        <v>388.66026520347503</v>
      </c>
      <c r="L94" s="54">
        <v>179.96000888691404</v>
      </c>
      <c r="M94" s="54">
        <v>226.04191193783845</v>
      </c>
      <c r="N94" s="54">
        <v>202.33196159122085</v>
      </c>
      <c r="O94" s="54">
        <v>108.86469673405911</v>
      </c>
      <c r="P94" s="54">
        <v>145.98540145985402</v>
      </c>
      <c r="Q94" s="54">
        <v>126.88614540466394</v>
      </c>
      <c r="R94" s="54">
        <v>71.095312152854916</v>
      </c>
      <c r="S94" s="54">
        <v>80.05651047798446</v>
      </c>
      <c r="T94" s="54">
        <v>75.445816186556925</v>
      </c>
    </row>
    <row r="95" spans="1:20" ht="12.75">
      <c r="A95" s="45">
        <v>5</v>
      </c>
      <c r="B95" s="45">
        <v>3</v>
      </c>
      <c r="C95" s="46">
        <v>3</v>
      </c>
      <c r="D95" s="38">
        <v>166012</v>
      </c>
      <c r="E95" s="22" t="s">
        <v>45</v>
      </c>
      <c r="F95" s="293">
        <v>176.61388550548111</v>
      </c>
      <c r="G95" s="54">
        <v>201.72910662824208</v>
      </c>
      <c r="H95" s="54">
        <v>188.85593881691898</v>
      </c>
      <c r="I95" s="54">
        <v>112.66747868453105</v>
      </c>
      <c r="J95" s="54">
        <v>102.46557796990072</v>
      </c>
      <c r="K95" s="54">
        <v>107.69470891212735</v>
      </c>
      <c r="L95" s="54">
        <v>63.946406820950067</v>
      </c>
      <c r="M95" s="54">
        <v>99.263528658341343</v>
      </c>
      <c r="N95" s="54">
        <v>81.161229904791639</v>
      </c>
      <c r="O95" s="54">
        <v>39.585870889159558</v>
      </c>
      <c r="P95" s="54">
        <v>51.232788984950361</v>
      </c>
      <c r="Q95" s="54">
        <v>45.262993600749176</v>
      </c>
      <c r="R95" s="54">
        <v>24.360535931790498</v>
      </c>
      <c r="S95" s="54">
        <v>48.030739673390975</v>
      </c>
      <c r="T95" s="54">
        <v>35.898236304042456</v>
      </c>
    </row>
    <row r="96" spans="1:20" ht="12.75">
      <c r="A96" s="45">
        <v>5</v>
      </c>
      <c r="B96" s="45">
        <v>3</v>
      </c>
      <c r="C96" s="46">
        <v>3</v>
      </c>
      <c r="D96" s="38">
        <v>766040</v>
      </c>
      <c r="E96" s="22" t="s">
        <v>127</v>
      </c>
      <c r="F96" s="293">
        <v>339.57845433255272</v>
      </c>
      <c r="G96" s="54">
        <v>316.33153506620897</v>
      </c>
      <c r="H96" s="54">
        <v>328.22232870148537</v>
      </c>
      <c r="I96" s="54">
        <v>201.40515222482438</v>
      </c>
      <c r="J96" s="54">
        <v>193.72241294752328</v>
      </c>
      <c r="K96" s="54">
        <v>197.65213224724485</v>
      </c>
      <c r="L96" s="54">
        <v>138.17330210772835</v>
      </c>
      <c r="M96" s="54">
        <v>122.60912211868563</v>
      </c>
      <c r="N96" s="54">
        <v>130.57019645424054</v>
      </c>
      <c r="O96" s="54">
        <v>65.573770491803273</v>
      </c>
      <c r="P96" s="54">
        <v>63.756743501716528</v>
      </c>
      <c r="Q96" s="54">
        <v>64.686152371825585</v>
      </c>
      <c r="R96" s="54">
        <v>72.599531615925059</v>
      </c>
      <c r="S96" s="54">
        <v>58.852378616969105</v>
      </c>
      <c r="T96" s="54">
        <v>65.88404408241496</v>
      </c>
    </row>
    <row r="97" spans="1:20" ht="12.75">
      <c r="A97" s="45">
        <v>5</v>
      </c>
      <c r="B97" s="45">
        <v>3</v>
      </c>
      <c r="C97" s="46">
        <v>3</v>
      </c>
      <c r="D97" s="38">
        <v>766044</v>
      </c>
      <c r="E97" s="22" t="s">
        <v>128</v>
      </c>
      <c r="F97" s="293">
        <v>403.40218712029161</v>
      </c>
      <c r="G97" s="54">
        <v>397.60914760914761</v>
      </c>
      <c r="H97" s="54">
        <v>400.60278789400979</v>
      </c>
      <c r="I97" s="54">
        <v>274.60510328068045</v>
      </c>
      <c r="J97" s="54">
        <v>213.0977130977131</v>
      </c>
      <c r="K97" s="54">
        <v>244.88258194147932</v>
      </c>
      <c r="L97" s="54">
        <v>128.79708383961119</v>
      </c>
      <c r="M97" s="54">
        <v>184.51143451143452</v>
      </c>
      <c r="N97" s="54">
        <v>155.72020595253045</v>
      </c>
      <c r="O97" s="54">
        <v>55.893074119076545</v>
      </c>
      <c r="P97" s="54">
        <v>98.752598752598757</v>
      </c>
      <c r="Q97" s="54">
        <v>76.604294863744826</v>
      </c>
      <c r="R97" s="54">
        <v>72.904009720534631</v>
      </c>
      <c r="S97" s="54">
        <v>85.758835758835758</v>
      </c>
      <c r="T97" s="54">
        <v>79.115911088785637</v>
      </c>
    </row>
    <row r="98" spans="1:20" ht="12.75">
      <c r="A98" s="45">
        <v>5</v>
      </c>
      <c r="B98" s="45">
        <v>3</v>
      </c>
      <c r="C98" s="46">
        <v>3</v>
      </c>
      <c r="D98" s="38">
        <v>758024</v>
      </c>
      <c r="E98" s="22" t="s">
        <v>124</v>
      </c>
      <c r="F98" s="293">
        <v>374.63271302644466</v>
      </c>
      <c r="G98" s="54">
        <v>295.1074294589697</v>
      </c>
      <c r="H98" s="54">
        <v>335.97583993959984</v>
      </c>
      <c r="I98" s="54">
        <v>239.96082272282078</v>
      </c>
      <c r="J98" s="54">
        <v>181.2063163344551</v>
      </c>
      <c r="K98" s="54">
        <v>211.40052850132125</v>
      </c>
      <c r="L98" s="54">
        <v>134.67189030362391</v>
      </c>
      <c r="M98" s="54">
        <v>113.90111312451462</v>
      </c>
      <c r="N98" s="54">
        <v>124.5753114382786</v>
      </c>
      <c r="O98" s="54">
        <v>83.251714005876593</v>
      </c>
      <c r="P98" s="54">
        <v>51.773233238415735</v>
      </c>
      <c r="Q98" s="54">
        <v>67.950169875424692</v>
      </c>
      <c r="R98" s="54">
        <v>51.420176297747304</v>
      </c>
      <c r="S98" s="54">
        <v>62.127879886098881</v>
      </c>
      <c r="T98" s="54">
        <v>56.625141562853905</v>
      </c>
    </row>
    <row r="99" spans="1:20" ht="12.75">
      <c r="A99" s="45">
        <v>5</v>
      </c>
      <c r="B99" s="45">
        <v>3</v>
      </c>
      <c r="C99" s="46">
        <v>3</v>
      </c>
      <c r="D99" s="38">
        <v>382032</v>
      </c>
      <c r="E99" s="22" t="s">
        <v>89</v>
      </c>
      <c r="F99" s="293">
        <v>540.83885209713026</v>
      </c>
      <c r="G99" s="54">
        <v>412.54125412541254</v>
      </c>
      <c r="H99" s="54">
        <v>480.35783741734735</v>
      </c>
      <c r="I99" s="54">
        <v>437.82192788815303</v>
      </c>
      <c r="J99" s="54">
        <v>317.65676567656766</v>
      </c>
      <c r="K99" s="54">
        <v>381.17464021781404</v>
      </c>
      <c r="L99" s="54">
        <v>103.01692420897719</v>
      </c>
      <c r="M99" s="54">
        <v>94.884488448844891</v>
      </c>
      <c r="N99" s="54">
        <v>99.183197199533268</v>
      </c>
      <c r="O99" s="54">
        <v>44.150110375275936</v>
      </c>
      <c r="P99" s="54">
        <v>33.003300330033007</v>
      </c>
      <c r="Q99" s="54">
        <v>38.895371450797356</v>
      </c>
      <c r="R99" s="54">
        <v>58.866813833701251</v>
      </c>
      <c r="S99" s="54">
        <v>61.881188118811885</v>
      </c>
      <c r="T99" s="54">
        <v>60.287825748735905</v>
      </c>
    </row>
    <row r="100" spans="1:20" ht="12.75">
      <c r="A100" s="45">
        <v>5</v>
      </c>
      <c r="B100" s="45">
        <v>3</v>
      </c>
      <c r="C100" s="46">
        <v>3</v>
      </c>
      <c r="D100" s="38">
        <v>158024</v>
      </c>
      <c r="E100" s="22" t="s">
        <v>35</v>
      </c>
      <c r="F100" s="293">
        <v>537.6604504722693</v>
      </c>
      <c r="G100" s="54">
        <v>458.76288659793812</v>
      </c>
      <c r="H100" s="54">
        <v>499.43813210138592</v>
      </c>
      <c r="I100" s="54">
        <v>368.12787599903129</v>
      </c>
      <c r="J100" s="54">
        <v>324.74226804123714</v>
      </c>
      <c r="K100" s="54">
        <v>347.1095018104632</v>
      </c>
      <c r="L100" s="54">
        <v>169.53257447323807</v>
      </c>
      <c r="M100" s="54">
        <v>134.02061855670101</v>
      </c>
      <c r="N100" s="54">
        <v>152.32863029092272</v>
      </c>
      <c r="O100" s="54">
        <v>92.031968999757822</v>
      </c>
      <c r="P100" s="54">
        <v>43.814432989690722</v>
      </c>
      <c r="Q100" s="54">
        <v>68.672743163940567</v>
      </c>
      <c r="R100" s="54">
        <v>77.500605473480263</v>
      </c>
      <c r="S100" s="54">
        <v>90.206185567010294</v>
      </c>
      <c r="T100" s="54">
        <v>83.655887126982151</v>
      </c>
    </row>
    <row r="101" spans="1:20" ht="12.75">
      <c r="A101" s="45">
        <v>5</v>
      </c>
      <c r="B101" s="45">
        <v>3</v>
      </c>
      <c r="C101" s="46">
        <v>3</v>
      </c>
      <c r="D101" s="38">
        <v>166016</v>
      </c>
      <c r="E101" s="22" t="s">
        <v>255</v>
      </c>
      <c r="F101" s="293">
        <v>575.90361445783128</v>
      </c>
      <c r="G101" s="54">
        <v>522.13093029419554</v>
      </c>
      <c r="H101" s="54">
        <v>550.29660482140605</v>
      </c>
      <c r="I101" s="54">
        <v>356.62650602409639</v>
      </c>
      <c r="J101" s="54">
        <v>286.24436787702092</v>
      </c>
      <c r="K101" s="54">
        <v>323.10993310614668</v>
      </c>
      <c r="L101" s="54">
        <v>219.27710843373495</v>
      </c>
      <c r="M101" s="54">
        <v>235.88656241717464</v>
      </c>
      <c r="N101" s="54">
        <v>227.18667171525937</v>
      </c>
      <c r="O101" s="54">
        <v>134.93975903614458</v>
      </c>
      <c r="P101" s="54">
        <v>143.12218393851046</v>
      </c>
      <c r="Q101" s="54">
        <v>138.83629938154741</v>
      </c>
      <c r="R101" s="54">
        <v>84.337349397590359</v>
      </c>
      <c r="S101" s="54">
        <v>92.764378478664199</v>
      </c>
      <c r="T101" s="54">
        <v>88.350372333711974</v>
      </c>
    </row>
    <row r="102" spans="1:20" ht="12.75">
      <c r="A102" s="45">
        <v>5</v>
      </c>
      <c r="B102" s="45">
        <v>3</v>
      </c>
      <c r="C102" s="46">
        <v>3</v>
      </c>
      <c r="D102" s="38">
        <v>978028</v>
      </c>
      <c r="E102" s="22" t="s">
        <v>163</v>
      </c>
      <c r="F102" s="293">
        <v>775.29862519720541</v>
      </c>
      <c r="G102" s="54">
        <v>759.34012615235315</v>
      </c>
      <c r="H102" s="54">
        <v>767.6130389064142</v>
      </c>
      <c r="I102" s="54">
        <v>565.69754338517009</v>
      </c>
      <c r="J102" s="54">
        <v>555.55555555555554</v>
      </c>
      <c r="K102" s="54">
        <v>560.81317910970904</v>
      </c>
      <c r="L102" s="54">
        <v>209.60108181203515</v>
      </c>
      <c r="M102" s="54">
        <v>203.78457059679766</v>
      </c>
      <c r="N102" s="54">
        <v>206.79985979670522</v>
      </c>
      <c r="O102" s="54">
        <v>45.075501464953803</v>
      </c>
      <c r="P102" s="54">
        <v>92.188258127122765</v>
      </c>
      <c r="Q102" s="54">
        <v>67.764925809089846</v>
      </c>
      <c r="R102" s="54">
        <v>164.52558034708136</v>
      </c>
      <c r="S102" s="54">
        <v>111.59631246967491</v>
      </c>
      <c r="T102" s="54">
        <v>139.03493398761537</v>
      </c>
    </row>
    <row r="103" spans="1:20" ht="12.75">
      <c r="A103" s="45">
        <v>5</v>
      </c>
      <c r="B103" s="45">
        <v>3</v>
      </c>
      <c r="C103" s="46">
        <v>3</v>
      </c>
      <c r="D103" s="38">
        <v>974040</v>
      </c>
      <c r="E103" s="22" t="s">
        <v>158</v>
      </c>
      <c r="F103" s="293">
        <v>374.97493483055945</v>
      </c>
      <c r="G103" s="54">
        <v>370.91988130563794</v>
      </c>
      <c r="H103" s="54">
        <v>373.0036063884595</v>
      </c>
      <c r="I103" s="54">
        <v>190.49528774814519</v>
      </c>
      <c r="J103" s="54">
        <v>178.04154302670625</v>
      </c>
      <c r="K103" s="54">
        <v>184.44100978876867</v>
      </c>
      <c r="L103" s="54">
        <v>184.47964708241429</v>
      </c>
      <c r="M103" s="54">
        <v>192.87833827893175</v>
      </c>
      <c r="N103" s="54">
        <v>188.56259659969086</v>
      </c>
      <c r="O103" s="54">
        <v>82.213755764988974</v>
      </c>
      <c r="P103" s="54">
        <v>78.42306061890632</v>
      </c>
      <c r="Q103" s="54">
        <v>80.370942812983003</v>
      </c>
      <c r="R103" s="54">
        <v>102.26589131742531</v>
      </c>
      <c r="S103" s="54">
        <v>114.45527766002543</v>
      </c>
      <c r="T103" s="54">
        <v>108.19165378670787</v>
      </c>
    </row>
    <row r="104" spans="1:20" ht="12.75">
      <c r="A104" s="45">
        <v>5</v>
      </c>
      <c r="B104" s="45">
        <v>3</v>
      </c>
      <c r="C104" s="46">
        <v>3</v>
      </c>
      <c r="D104" s="38">
        <v>170044</v>
      </c>
      <c r="E104" s="22" t="s">
        <v>52</v>
      </c>
      <c r="F104" s="293">
        <v>608.12815188371405</v>
      </c>
      <c r="G104" s="54">
        <v>412.59842519685037</v>
      </c>
      <c r="H104" s="54">
        <v>513.29055912007334</v>
      </c>
      <c r="I104" s="54">
        <v>305.54731533669536</v>
      </c>
      <c r="J104" s="54">
        <v>192.1259842519685</v>
      </c>
      <c r="K104" s="54">
        <v>250.53467766575008</v>
      </c>
      <c r="L104" s="54">
        <v>302.58083654701869</v>
      </c>
      <c r="M104" s="54">
        <v>220.4724409448819</v>
      </c>
      <c r="N104" s="54">
        <v>262.75588145432323</v>
      </c>
      <c r="O104" s="54">
        <v>195.78760011865916</v>
      </c>
      <c r="P104" s="54">
        <v>122.83464566929133</v>
      </c>
      <c r="Q104" s="54">
        <v>160.40329972502292</v>
      </c>
      <c r="R104" s="54">
        <v>106.79323642835953</v>
      </c>
      <c r="S104" s="54">
        <v>97.637795275590562</v>
      </c>
      <c r="T104" s="54">
        <v>102.35258172930034</v>
      </c>
    </row>
    <row r="105" spans="1:20" ht="12.75">
      <c r="A105" s="45">
        <v>5</v>
      </c>
      <c r="B105" s="45">
        <v>3</v>
      </c>
      <c r="C105" s="46">
        <v>3</v>
      </c>
      <c r="D105" s="38">
        <v>562036</v>
      </c>
      <c r="E105" s="22" t="s">
        <v>113</v>
      </c>
      <c r="F105" s="293">
        <v>420.42042042042044</v>
      </c>
      <c r="G105" s="54">
        <v>338.78504672897191</v>
      </c>
      <c r="H105" s="54">
        <v>380.3516819571866</v>
      </c>
      <c r="I105" s="54">
        <v>240.24024024024024</v>
      </c>
      <c r="J105" s="54">
        <v>202.49221183800623</v>
      </c>
      <c r="K105" s="54">
        <v>221.7125382262997</v>
      </c>
      <c r="L105" s="54">
        <v>180.18018018018017</v>
      </c>
      <c r="M105" s="54">
        <v>136.29283489096574</v>
      </c>
      <c r="N105" s="54">
        <v>158.63914373088684</v>
      </c>
      <c r="O105" s="54">
        <v>86.336336336336331</v>
      </c>
      <c r="P105" s="54">
        <v>50.623052959501557</v>
      </c>
      <c r="Q105" s="54">
        <v>68.807339449541288</v>
      </c>
      <c r="R105" s="54">
        <v>93.843843843843842</v>
      </c>
      <c r="S105" s="54">
        <v>85.669781931464172</v>
      </c>
      <c r="T105" s="54">
        <v>89.831804281345555</v>
      </c>
    </row>
    <row r="106" spans="1:20" ht="12.75">
      <c r="A106" s="45">
        <v>5</v>
      </c>
      <c r="B106" s="45">
        <v>3</v>
      </c>
      <c r="C106" s="46">
        <v>3</v>
      </c>
      <c r="D106" s="38">
        <v>978040</v>
      </c>
      <c r="E106" s="22" t="s">
        <v>166</v>
      </c>
      <c r="F106" s="293">
        <v>521.27659574468089</v>
      </c>
      <c r="G106" s="54">
        <v>427.48091603053433</v>
      </c>
      <c r="H106" s="54">
        <v>476.10294117647055</v>
      </c>
      <c r="I106" s="54">
        <v>301.41843971631204</v>
      </c>
      <c r="J106" s="54">
        <v>316.79389312977099</v>
      </c>
      <c r="K106" s="54">
        <v>308.8235294117647</v>
      </c>
      <c r="L106" s="54">
        <v>219.8581560283688</v>
      </c>
      <c r="M106" s="54">
        <v>110.68702290076335</v>
      </c>
      <c r="N106" s="54">
        <v>167.27941176470588</v>
      </c>
      <c r="O106" s="54">
        <v>124.11347517730498</v>
      </c>
      <c r="P106" s="54">
        <v>53.435114503816791</v>
      </c>
      <c r="Q106" s="54">
        <v>90.073529411764696</v>
      </c>
      <c r="R106" s="54">
        <v>95.744680851063833</v>
      </c>
      <c r="S106" s="54">
        <v>57.251908396946568</v>
      </c>
      <c r="T106" s="54">
        <v>77.205882352941174</v>
      </c>
    </row>
    <row r="107" spans="1:20" ht="12.75">
      <c r="A107" s="45">
        <v>5</v>
      </c>
      <c r="B107" s="45">
        <v>3</v>
      </c>
      <c r="C107" s="46">
        <v>3</v>
      </c>
      <c r="D107" s="38">
        <v>158036</v>
      </c>
      <c r="E107" s="22" t="s">
        <v>39</v>
      </c>
      <c r="F107" s="293">
        <v>361.79450072358901</v>
      </c>
      <c r="G107" s="54">
        <v>363.1713554987212</v>
      </c>
      <c r="H107" s="54">
        <v>362.4627606752731</v>
      </c>
      <c r="I107" s="54">
        <v>212.25277375783887</v>
      </c>
      <c r="J107" s="54">
        <v>163.68286445012785</v>
      </c>
      <c r="K107" s="54">
        <v>188.67924528301887</v>
      </c>
      <c r="L107" s="54">
        <v>149.54172696575012</v>
      </c>
      <c r="M107" s="54">
        <v>199.48849104859335</v>
      </c>
      <c r="N107" s="54">
        <v>173.7835153922542</v>
      </c>
      <c r="O107" s="54">
        <v>91.654606849975877</v>
      </c>
      <c r="P107" s="54">
        <v>107.41687979539641</v>
      </c>
      <c r="Q107" s="54">
        <v>99.304865938430979</v>
      </c>
      <c r="R107" s="54">
        <v>57.887120115774238</v>
      </c>
      <c r="S107" s="54">
        <v>92.07161125319692</v>
      </c>
      <c r="T107" s="54">
        <v>74.478649453823238</v>
      </c>
    </row>
    <row r="108" spans="1:20" ht="12.75">
      <c r="A108" s="45">
        <v>5</v>
      </c>
      <c r="B108" s="45">
        <v>3</v>
      </c>
      <c r="C108" s="46">
        <v>3</v>
      </c>
      <c r="D108" s="38">
        <v>334036</v>
      </c>
      <c r="E108" s="22" t="s">
        <v>61</v>
      </c>
      <c r="F108" s="293">
        <v>440.381148596446</v>
      </c>
      <c r="G108" s="54">
        <v>334.23913043478262</v>
      </c>
      <c r="H108" s="54">
        <v>388.73462911543038</v>
      </c>
      <c r="I108" s="54">
        <v>275.56013391707444</v>
      </c>
      <c r="J108" s="54">
        <v>198.36956521739131</v>
      </c>
      <c r="K108" s="54">
        <v>238.00079333597779</v>
      </c>
      <c r="L108" s="54">
        <v>164.82101467937164</v>
      </c>
      <c r="M108" s="54">
        <v>135.86956521739131</v>
      </c>
      <c r="N108" s="54">
        <v>150.73383577945259</v>
      </c>
      <c r="O108" s="54">
        <v>103.01313417460727</v>
      </c>
      <c r="P108" s="54">
        <v>84.239130434782609</v>
      </c>
      <c r="Q108" s="54">
        <v>93.878090704746782</v>
      </c>
      <c r="R108" s="54">
        <v>61.807880504764363</v>
      </c>
      <c r="S108" s="54">
        <v>51.630434782608695</v>
      </c>
      <c r="T108" s="54">
        <v>56.855745074705808</v>
      </c>
    </row>
    <row r="109" spans="1:20" ht="12.75">
      <c r="A109" s="48"/>
      <c r="B109" s="48"/>
      <c r="C109" s="48"/>
      <c r="D109" s="40"/>
      <c r="E109" s="42" t="s">
        <v>212</v>
      </c>
      <c r="F109" s="100">
        <v>465.63363651142691</v>
      </c>
      <c r="G109" s="100">
        <v>406.57218842216474</v>
      </c>
      <c r="H109" s="100">
        <v>437.02491297883699</v>
      </c>
      <c r="I109" s="100">
        <v>295.3633431160319</v>
      </c>
      <c r="J109" s="100">
        <v>248.55185981274363</v>
      </c>
      <c r="K109" s="100">
        <v>272.6883693844328</v>
      </c>
      <c r="L109" s="100">
        <v>170.27029339539499</v>
      </c>
      <c r="M109" s="100">
        <v>158.02032860942109</v>
      </c>
      <c r="N109" s="100">
        <v>164.33654359440416</v>
      </c>
      <c r="O109" s="100">
        <v>85.99077631274973</v>
      </c>
      <c r="P109" s="100">
        <v>82.425589274654811</v>
      </c>
      <c r="Q109" s="100">
        <v>84.26383846048644</v>
      </c>
      <c r="R109" s="100">
        <v>84.27951708264527</v>
      </c>
      <c r="S109" s="100">
        <v>75.594739334766288</v>
      </c>
      <c r="T109" s="100">
        <v>80.072705133917736</v>
      </c>
    </row>
    <row r="110" spans="1:20" ht="12.75">
      <c r="A110" s="45">
        <v>6</v>
      </c>
      <c r="B110" s="45">
        <v>4</v>
      </c>
      <c r="C110" s="46">
        <v>3</v>
      </c>
      <c r="D110" s="38">
        <v>554004</v>
      </c>
      <c r="E110" s="22" t="s">
        <v>98</v>
      </c>
      <c r="F110" s="293">
        <v>250.70852408981904</v>
      </c>
      <c r="G110" s="54">
        <v>259.37934228809632</v>
      </c>
      <c r="H110" s="54">
        <v>254.91297024143739</v>
      </c>
      <c r="I110" s="54">
        <v>178.76607804665358</v>
      </c>
      <c r="J110" s="54">
        <v>145.90088003705418</v>
      </c>
      <c r="K110" s="54">
        <v>162.82987085906794</v>
      </c>
      <c r="L110" s="54">
        <v>71.942446043165475</v>
      </c>
      <c r="M110" s="54">
        <v>113.47846225104215</v>
      </c>
      <c r="N110" s="54">
        <v>92.083099382369454</v>
      </c>
      <c r="O110" s="54">
        <v>56.681927185524309</v>
      </c>
      <c r="P110" s="54">
        <v>81.056044465030112</v>
      </c>
      <c r="Q110" s="54">
        <v>68.500842223469959</v>
      </c>
      <c r="R110" s="54">
        <v>15.260518857641159</v>
      </c>
      <c r="S110" s="54">
        <v>32.422417786012041</v>
      </c>
      <c r="T110" s="54">
        <v>23.582257158899495</v>
      </c>
    </row>
    <row r="111" spans="1:20" ht="12.75">
      <c r="A111" s="45">
        <v>6</v>
      </c>
      <c r="B111" s="45">
        <v>4</v>
      </c>
      <c r="C111" s="46">
        <v>3</v>
      </c>
      <c r="D111" s="38">
        <v>382008</v>
      </c>
      <c r="E111" s="22" t="s">
        <v>84</v>
      </c>
      <c r="F111" s="293">
        <v>308.3528493364559</v>
      </c>
      <c r="G111" s="54">
        <v>376.27268702965915</v>
      </c>
      <c r="H111" s="54">
        <v>340.17838622692386</v>
      </c>
      <c r="I111" s="54">
        <v>187.35362997658081</v>
      </c>
      <c r="J111" s="54">
        <v>256.75077467906152</v>
      </c>
      <c r="K111" s="54">
        <v>219.87139597593858</v>
      </c>
      <c r="L111" s="54">
        <v>120.9992193598751</v>
      </c>
      <c r="M111" s="54">
        <v>119.5219123505976</v>
      </c>
      <c r="N111" s="54">
        <v>120.30699025098528</v>
      </c>
      <c r="O111" s="54">
        <v>23.419203747072601</v>
      </c>
      <c r="P111" s="54">
        <v>35.413899955732624</v>
      </c>
      <c r="Q111" s="54">
        <v>29.039618336444722</v>
      </c>
      <c r="R111" s="54">
        <v>97.580015612802498</v>
      </c>
      <c r="S111" s="54">
        <v>84.108012394864986</v>
      </c>
      <c r="T111" s="54">
        <v>91.267371914540547</v>
      </c>
    </row>
    <row r="112" spans="1:20" ht="12.75">
      <c r="A112" s="45">
        <v>6</v>
      </c>
      <c r="B112" s="45">
        <v>4</v>
      </c>
      <c r="C112" s="50">
        <v>3</v>
      </c>
      <c r="D112" s="38">
        <v>554012</v>
      </c>
      <c r="E112" s="22" t="s">
        <v>100</v>
      </c>
      <c r="F112" s="293">
        <v>729.59515046546869</v>
      </c>
      <c r="G112" s="54">
        <v>566.34304207119737</v>
      </c>
      <c r="H112" s="54">
        <v>650.64281721632199</v>
      </c>
      <c r="I112" s="54">
        <v>571.55228404416539</v>
      </c>
      <c r="J112" s="54">
        <v>427.64678687008785</v>
      </c>
      <c r="K112" s="54">
        <v>501.95640022358856</v>
      </c>
      <c r="L112" s="54">
        <v>158.04286642130333</v>
      </c>
      <c r="M112" s="54">
        <v>138.69625520110958</v>
      </c>
      <c r="N112" s="54">
        <v>148.68641699273337</v>
      </c>
      <c r="O112" s="54">
        <v>71.444035505520674</v>
      </c>
      <c r="P112" s="54">
        <v>78.5945446139621</v>
      </c>
      <c r="Q112" s="54">
        <v>74.902179988820578</v>
      </c>
      <c r="R112" s="54">
        <v>86.598830915782642</v>
      </c>
      <c r="S112" s="54">
        <v>60.10171058714748</v>
      </c>
      <c r="T112" s="54">
        <v>73.784237003912793</v>
      </c>
    </row>
    <row r="113" spans="1:20" ht="12.75">
      <c r="A113" s="45">
        <v>6</v>
      </c>
      <c r="B113" s="45">
        <v>4</v>
      </c>
      <c r="C113" s="46">
        <v>3</v>
      </c>
      <c r="D113" s="38">
        <v>382012</v>
      </c>
      <c r="E113" s="22" t="s">
        <v>85</v>
      </c>
      <c r="F113" s="293">
        <v>236.68639053254438</v>
      </c>
      <c r="G113" s="54">
        <v>224.91349480968859</v>
      </c>
      <c r="H113" s="54">
        <v>231.07076542191047</v>
      </c>
      <c r="I113" s="54">
        <v>151.87376725838263</v>
      </c>
      <c r="J113" s="54">
        <v>136.24567474048445</v>
      </c>
      <c r="K113" s="54">
        <v>144.41922838869405</v>
      </c>
      <c r="L113" s="54">
        <v>84.812623274161737</v>
      </c>
      <c r="M113" s="54">
        <v>88.667820069204154</v>
      </c>
      <c r="N113" s="54">
        <v>86.651537033216428</v>
      </c>
      <c r="O113" s="54">
        <v>39.447731755424066</v>
      </c>
      <c r="P113" s="54">
        <v>49.740484429065745</v>
      </c>
      <c r="Q113" s="54">
        <v>44.35733443367031</v>
      </c>
      <c r="R113" s="54">
        <v>45.364891518737672</v>
      </c>
      <c r="S113" s="54">
        <v>38.927335640138409</v>
      </c>
      <c r="T113" s="54">
        <v>42.294202599546111</v>
      </c>
    </row>
    <row r="114" spans="1:20" ht="12.75">
      <c r="A114" s="45">
        <v>6</v>
      </c>
      <c r="B114" s="45">
        <v>4</v>
      </c>
      <c r="C114" s="46">
        <v>3</v>
      </c>
      <c r="D114" s="38">
        <v>758004</v>
      </c>
      <c r="E114" s="22" t="s">
        <v>122</v>
      </c>
      <c r="F114" s="293">
        <v>245.37236332328882</v>
      </c>
      <c r="G114" s="54">
        <v>158.29941203075532</v>
      </c>
      <c r="H114" s="54">
        <v>202.91133656815174</v>
      </c>
      <c r="I114" s="54">
        <v>178.64829961256996</v>
      </c>
      <c r="J114" s="54">
        <v>94.979647218453195</v>
      </c>
      <c r="K114" s="54">
        <v>137.84737538597267</v>
      </c>
      <c r="L114" s="54">
        <v>66.724063710718895</v>
      </c>
      <c r="M114" s="54">
        <v>63.319764812302125</v>
      </c>
      <c r="N114" s="54">
        <v>65.063961182179085</v>
      </c>
      <c r="O114" s="54">
        <v>36.590615583297463</v>
      </c>
      <c r="P114" s="54">
        <v>20.352781546811396</v>
      </c>
      <c r="Q114" s="54">
        <v>28.672254080282311</v>
      </c>
      <c r="R114" s="54">
        <v>30.133448127421438</v>
      </c>
      <c r="S114" s="54">
        <v>42.966983265490732</v>
      </c>
      <c r="T114" s="54">
        <v>36.391707101896777</v>
      </c>
    </row>
    <row r="115" spans="1:20" ht="12.75">
      <c r="A115" s="45">
        <v>6</v>
      </c>
      <c r="B115" s="45">
        <v>4</v>
      </c>
      <c r="C115" s="46">
        <v>3</v>
      </c>
      <c r="D115" s="38">
        <v>558012</v>
      </c>
      <c r="E115" s="22" t="s">
        <v>102</v>
      </c>
      <c r="F115" s="293">
        <v>626.31027253668753</v>
      </c>
      <c r="G115" s="54">
        <v>558.31951354339412</v>
      </c>
      <c r="H115" s="54">
        <v>593.22033898305085</v>
      </c>
      <c r="I115" s="54">
        <v>448.11320754716979</v>
      </c>
      <c r="J115" s="54">
        <v>409.06578220011056</v>
      </c>
      <c r="K115" s="54">
        <v>429.10949690610704</v>
      </c>
      <c r="L115" s="54">
        <v>178.1970649895178</v>
      </c>
      <c r="M115" s="54">
        <v>149.25373134328359</v>
      </c>
      <c r="N115" s="54">
        <v>164.11084207694378</v>
      </c>
      <c r="O115" s="54">
        <v>81.236897274633122</v>
      </c>
      <c r="P115" s="54">
        <v>71.862907683803215</v>
      </c>
      <c r="Q115" s="54">
        <v>76.674737691686843</v>
      </c>
      <c r="R115" s="54">
        <v>96.960167714884705</v>
      </c>
      <c r="S115" s="54">
        <v>77.390823659480375</v>
      </c>
      <c r="T115" s="54">
        <v>87.436104385256925</v>
      </c>
    </row>
    <row r="116" spans="1:20" ht="12.75">
      <c r="A116" s="45">
        <v>6</v>
      </c>
      <c r="B116" s="45">
        <v>4</v>
      </c>
      <c r="C116" s="46">
        <v>3</v>
      </c>
      <c r="D116" s="38">
        <v>558016</v>
      </c>
      <c r="E116" s="22" t="s">
        <v>103</v>
      </c>
      <c r="F116" s="293">
        <v>720.7578253706755</v>
      </c>
      <c r="G116" s="54">
        <v>561.46705908987997</v>
      </c>
      <c r="H116" s="54">
        <v>644.88299363744204</v>
      </c>
      <c r="I116" s="54">
        <v>475.7001647446458</v>
      </c>
      <c r="J116" s="54">
        <v>382.61263300882956</v>
      </c>
      <c r="K116" s="54">
        <v>431.35986196484419</v>
      </c>
      <c r="L116" s="54">
        <v>245.05766062602967</v>
      </c>
      <c r="M116" s="54">
        <v>178.85442608105049</v>
      </c>
      <c r="N116" s="54">
        <v>213.52313167259788</v>
      </c>
      <c r="O116" s="54">
        <v>125.6177924217463</v>
      </c>
      <c r="P116" s="54">
        <v>81.503282771111628</v>
      </c>
      <c r="Q116" s="54">
        <v>104.60476652647471</v>
      </c>
      <c r="R116" s="54">
        <v>119.43986820428337</v>
      </c>
      <c r="S116" s="54">
        <v>97.351143309938877</v>
      </c>
      <c r="T116" s="54">
        <v>108.91836514612315</v>
      </c>
    </row>
    <row r="117" spans="1:20" ht="12.75">
      <c r="A117" s="45">
        <v>6</v>
      </c>
      <c r="B117" s="45">
        <v>4</v>
      </c>
      <c r="C117" s="46">
        <v>3</v>
      </c>
      <c r="D117" s="38">
        <v>566008</v>
      </c>
      <c r="E117" s="22" t="s">
        <v>114</v>
      </c>
      <c r="F117" s="293">
        <v>310.26908292147175</v>
      </c>
      <c r="G117" s="54">
        <v>258.44930417495033</v>
      </c>
      <c r="H117" s="54">
        <v>284.79687281865137</v>
      </c>
      <c r="I117" s="54">
        <v>192.20208676551346</v>
      </c>
      <c r="J117" s="54">
        <v>147.68531667140016</v>
      </c>
      <c r="K117" s="54">
        <v>170.31969845036997</v>
      </c>
      <c r="L117" s="54">
        <v>118.06699615595826</v>
      </c>
      <c r="M117" s="54">
        <v>110.76398750355013</v>
      </c>
      <c r="N117" s="54">
        <v>114.47717436828144</v>
      </c>
      <c r="O117" s="54">
        <v>63.152114222954417</v>
      </c>
      <c r="P117" s="54">
        <v>56.802044873615444</v>
      </c>
      <c r="Q117" s="54">
        <v>60.030713388245147</v>
      </c>
      <c r="R117" s="54">
        <v>54.914881933003848</v>
      </c>
      <c r="S117" s="54">
        <v>53.961942629934683</v>
      </c>
      <c r="T117" s="54">
        <v>54.446460980036292</v>
      </c>
    </row>
    <row r="118" spans="1:20" ht="12.75">
      <c r="A118" s="45">
        <v>6</v>
      </c>
      <c r="B118" s="45">
        <v>4</v>
      </c>
      <c r="C118" s="46">
        <v>3</v>
      </c>
      <c r="D118" s="38">
        <v>370004</v>
      </c>
      <c r="E118" s="22" t="s">
        <v>71</v>
      </c>
      <c r="F118" s="293">
        <v>427.88129744651479</v>
      </c>
      <c r="G118" s="54">
        <v>243.6670687575392</v>
      </c>
      <c r="H118" s="54">
        <v>337.96514366462554</v>
      </c>
      <c r="I118" s="54">
        <v>234.64458247066943</v>
      </c>
      <c r="J118" s="54">
        <v>137.51507840772015</v>
      </c>
      <c r="K118" s="54">
        <v>187.23504474799813</v>
      </c>
      <c r="L118" s="54">
        <v>193.23671497584539</v>
      </c>
      <c r="M118" s="54">
        <v>106.15199034981907</v>
      </c>
      <c r="N118" s="54">
        <v>150.73009891662741</v>
      </c>
      <c r="O118" s="54">
        <v>124.22360248447204</v>
      </c>
      <c r="P118" s="54">
        <v>74.788902291917978</v>
      </c>
      <c r="Q118" s="54">
        <v>100.09420631182289</v>
      </c>
      <c r="R118" s="54">
        <v>69.013112491373363</v>
      </c>
      <c r="S118" s="54">
        <v>31.363088057901088</v>
      </c>
      <c r="T118" s="54">
        <v>50.635892604804525</v>
      </c>
    </row>
    <row r="119" spans="1:20" ht="12.75">
      <c r="A119" s="45">
        <v>6</v>
      </c>
      <c r="B119" s="45">
        <v>4</v>
      </c>
      <c r="C119" s="46">
        <v>3</v>
      </c>
      <c r="D119" s="38">
        <v>562016</v>
      </c>
      <c r="E119" s="22" t="s">
        <v>108</v>
      </c>
      <c r="F119" s="293">
        <v>394.48275862068965</v>
      </c>
      <c r="G119" s="54">
        <v>452.43619489559165</v>
      </c>
      <c r="H119" s="54">
        <v>422.73434186342428</v>
      </c>
      <c r="I119" s="54">
        <v>240</v>
      </c>
      <c r="J119" s="54">
        <v>287.12296983758699</v>
      </c>
      <c r="K119" s="54">
        <v>262.9718648381168</v>
      </c>
      <c r="L119" s="54">
        <v>154.48275862068965</v>
      </c>
      <c r="M119" s="54">
        <v>165.31322505800466</v>
      </c>
      <c r="N119" s="54">
        <v>159.7624770253075</v>
      </c>
      <c r="O119" s="54">
        <v>82.758620689655174</v>
      </c>
      <c r="P119" s="54">
        <v>113.10904872389791</v>
      </c>
      <c r="Q119" s="54">
        <v>97.554078891559456</v>
      </c>
      <c r="R119" s="54">
        <v>71.724137931034477</v>
      </c>
      <c r="S119" s="54">
        <v>52.204176334106727</v>
      </c>
      <c r="T119" s="54">
        <v>62.208398133748055</v>
      </c>
    </row>
    <row r="120" spans="1:20" ht="12.75">
      <c r="A120" s="45">
        <v>6</v>
      </c>
      <c r="B120" s="45">
        <v>4</v>
      </c>
      <c r="C120" s="46">
        <v>3</v>
      </c>
      <c r="D120" s="38">
        <v>382020</v>
      </c>
      <c r="E120" s="22" t="s">
        <v>86</v>
      </c>
      <c r="F120" s="293">
        <v>474.38330170777988</v>
      </c>
      <c r="G120" s="54">
        <v>455.5488661448926</v>
      </c>
      <c r="H120" s="54">
        <v>465.2296888715498</v>
      </c>
      <c r="I120" s="54">
        <v>352.94117647058823</v>
      </c>
      <c r="J120" s="54">
        <v>317.07806542243628</v>
      </c>
      <c r="K120" s="54">
        <v>335.51155759289963</v>
      </c>
      <c r="L120" s="54">
        <v>121.44212523719165</v>
      </c>
      <c r="M120" s="54">
        <v>138.47080072245635</v>
      </c>
      <c r="N120" s="54">
        <v>129.71813127865016</v>
      </c>
      <c r="O120" s="54">
        <v>53.130929791271349</v>
      </c>
      <c r="P120" s="54">
        <v>70.238811960666268</v>
      </c>
      <c r="Q120" s="54">
        <v>61.445430605676393</v>
      </c>
      <c r="R120" s="54">
        <v>68.311195445920305</v>
      </c>
      <c r="S120" s="54">
        <v>68.231988761790092</v>
      </c>
      <c r="T120" s="54">
        <v>68.27270067297377</v>
      </c>
    </row>
    <row r="121" spans="1:20" ht="12.75">
      <c r="A121" s="45">
        <v>6</v>
      </c>
      <c r="B121" s="45">
        <v>4</v>
      </c>
      <c r="C121" s="46">
        <v>3</v>
      </c>
      <c r="D121" s="38">
        <v>954020</v>
      </c>
      <c r="E121" s="22" t="s">
        <v>141</v>
      </c>
      <c r="F121" s="293">
        <v>372.91462217860652</v>
      </c>
      <c r="G121" s="54">
        <v>266.12077789150459</v>
      </c>
      <c r="H121" s="54">
        <v>320.64128256513021</v>
      </c>
      <c r="I121" s="54">
        <v>240.43179587831207</v>
      </c>
      <c r="J121" s="54">
        <v>148.41351074718526</v>
      </c>
      <c r="K121" s="54">
        <v>195.39078156312624</v>
      </c>
      <c r="L121" s="54">
        <v>132.48282630029439</v>
      </c>
      <c r="M121" s="54">
        <v>117.70726714431935</v>
      </c>
      <c r="N121" s="54">
        <v>125.25050100200401</v>
      </c>
      <c r="O121" s="54">
        <v>49.067713444553483</v>
      </c>
      <c r="P121" s="54">
        <v>76.765609007164784</v>
      </c>
      <c r="Q121" s="54">
        <v>62.625250501002007</v>
      </c>
      <c r="R121" s="54">
        <v>83.415112855740915</v>
      </c>
      <c r="S121" s="54">
        <v>40.941658137154555</v>
      </c>
      <c r="T121" s="54">
        <v>62.625250501002007</v>
      </c>
    </row>
    <row r="122" spans="1:20" ht="12.75">
      <c r="A122" s="45">
        <v>6</v>
      </c>
      <c r="B122" s="45">
        <v>4</v>
      </c>
      <c r="C122" s="46">
        <v>3</v>
      </c>
      <c r="D122" s="38">
        <v>162016</v>
      </c>
      <c r="E122" s="22" t="s">
        <v>42</v>
      </c>
      <c r="F122" s="293">
        <v>454.34397163120565</v>
      </c>
      <c r="G122" s="54">
        <v>332.53012048192767</v>
      </c>
      <c r="H122" s="54">
        <v>395.98245208958667</v>
      </c>
      <c r="I122" s="54">
        <v>367.9078014184397</v>
      </c>
      <c r="J122" s="54">
        <v>262.65060240963857</v>
      </c>
      <c r="K122" s="54">
        <v>317.47864234587854</v>
      </c>
      <c r="L122" s="54">
        <v>86.436170212765958</v>
      </c>
      <c r="M122" s="54">
        <v>69.879518072289159</v>
      </c>
      <c r="N122" s="54">
        <v>78.50380974370816</v>
      </c>
      <c r="O122" s="54">
        <v>15.514184397163122</v>
      </c>
      <c r="P122" s="54">
        <v>26.506024096385541</v>
      </c>
      <c r="Q122" s="54">
        <v>20.780420226275687</v>
      </c>
      <c r="R122" s="54">
        <v>70.921985815602838</v>
      </c>
      <c r="S122" s="54">
        <v>43.373493975903614</v>
      </c>
      <c r="T122" s="54">
        <v>57.723389517432459</v>
      </c>
    </row>
    <row r="123" spans="1:20" ht="12.75">
      <c r="A123" s="45">
        <v>6</v>
      </c>
      <c r="B123" s="45">
        <v>4</v>
      </c>
      <c r="C123" s="46">
        <v>3</v>
      </c>
      <c r="D123" s="38">
        <v>154032</v>
      </c>
      <c r="E123" s="22" t="s">
        <v>28</v>
      </c>
      <c r="F123" s="293">
        <v>363.88140161725067</v>
      </c>
      <c r="G123" s="54">
        <v>470.54464616524643</v>
      </c>
      <c r="H123" s="54">
        <v>414.68148932415738</v>
      </c>
      <c r="I123" s="54">
        <v>198.78706199460916</v>
      </c>
      <c r="J123" s="54">
        <v>292.70100037050759</v>
      </c>
      <c r="K123" s="54">
        <v>243.51508734780307</v>
      </c>
      <c r="L123" s="54">
        <v>165.09433962264151</v>
      </c>
      <c r="M123" s="54">
        <v>177.84364579473879</v>
      </c>
      <c r="N123" s="54">
        <v>171.16640197635434</v>
      </c>
      <c r="O123" s="54">
        <v>104.44743935309972</v>
      </c>
      <c r="P123" s="54">
        <v>77.806595035198214</v>
      </c>
      <c r="Q123" s="54">
        <v>91.759308275983756</v>
      </c>
      <c r="R123" s="54">
        <v>60.646900269541781</v>
      </c>
      <c r="S123" s="54">
        <v>100.03705075954058</v>
      </c>
      <c r="T123" s="54">
        <v>79.407093700370567</v>
      </c>
    </row>
    <row r="124" spans="1:20" ht="12.75">
      <c r="A124" s="45">
        <v>6</v>
      </c>
      <c r="B124" s="45">
        <v>4</v>
      </c>
      <c r="C124" s="46">
        <v>3</v>
      </c>
      <c r="D124" s="38">
        <v>382024</v>
      </c>
      <c r="E124" s="22" t="s">
        <v>87</v>
      </c>
      <c r="F124" s="293">
        <v>202.40056483878558</v>
      </c>
      <c r="G124" s="54">
        <v>122.51899044351875</v>
      </c>
      <c r="H124" s="54">
        <v>163.265306122449</v>
      </c>
      <c r="I124" s="54">
        <v>87.079312779477519</v>
      </c>
      <c r="J124" s="54">
        <v>36.755697133055619</v>
      </c>
      <c r="K124" s="54">
        <v>62.424969987995198</v>
      </c>
      <c r="L124" s="54">
        <v>115.32125205930808</v>
      </c>
      <c r="M124" s="54">
        <v>85.763293310463126</v>
      </c>
      <c r="N124" s="54">
        <v>100.84033613445379</v>
      </c>
      <c r="O124" s="54">
        <v>56.4838785596611</v>
      </c>
      <c r="P124" s="54">
        <v>29.4045577064445</v>
      </c>
      <c r="Q124" s="54">
        <v>43.217286914765907</v>
      </c>
      <c r="R124" s="54">
        <v>58.837373499646979</v>
      </c>
      <c r="S124" s="54">
        <v>56.358735604018626</v>
      </c>
      <c r="T124" s="54">
        <v>57.623049219687871</v>
      </c>
    </row>
    <row r="125" spans="1:20" ht="12.75">
      <c r="A125" s="45">
        <v>6</v>
      </c>
      <c r="B125" s="45">
        <v>4</v>
      </c>
      <c r="C125" s="46">
        <v>3</v>
      </c>
      <c r="D125" s="38">
        <v>378016</v>
      </c>
      <c r="E125" s="22" t="s">
        <v>80</v>
      </c>
      <c r="F125" s="293">
        <v>348.20457018498371</v>
      </c>
      <c r="G125" s="54">
        <v>341.1764705882353</v>
      </c>
      <c r="H125" s="54">
        <v>344.82758620689657</v>
      </c>
      <c r="I125" s="54">
        <v>221.25498730504171</v>
      </c>
      <c r="J125" s="54">
        <v>223.52941176470588</v>
      </c>
      <c r="K125" s="54">
        <v>222.34784247220651</v>
      </c>
      <c r="L125" s="54">
        <v>126.94958287994197</v>
      </c>
      <c r="M125" s="54">
        <v>117.64705882352941</v>
      </c>
      <c r="N125" s="54">
        <v>122.47974373469005</v>
      </c>
      <c r="O125" s="54">
        <v>50.779833151976788</v>
      </c>
      <c r="P125" s="54">
        <v>47.058823529411761</v>
      </c>
      <c r="Q125" s="54">
        <v>48.991897493876017</v>
      </c>
      <c r="R125" s="54">
        <v>76.169749727965183</v>
      </c>
      <c r="S125" s="54">
        <v>70.588235294117652</v>
      </c>
      <c r="T125" s="54">
        <v>73.487846240814022</v>
      </c>
    </row>
    <row r="126" spans="1:20" ht="12.75">
      <c r="A126" s="45">
        <v>6</v>
      </c>
      <c r="B126" s="45">
        <v>4</v>
      </c>
      <c r="C126" s="46">
        <v>3</v>
      </c>
      <c r="D126" s="38">
        <v>382028</v>
      </c>
      <c r="E126" s="22" t="s">
        <v>88</v>
      </c>
      <c r="F126" s="293">
        <v>329.92700729927009</v>
      </c>
      <c r="G126" s="54">
        <v>295.55050341019813</v>
      </c>
      <c r="H126" s="54">
        <v>313.65313653136531</v>
      </c>
      <c r="I126" s="54">
        <v>216.05839416058393</v>
      </c>
      <c r="J126" s="54">
        <v>175.38161740824944</v>
      </c>
      <c r="K126" s="54">
        <v>196.8019680196802</v>
      </c>
      <c r="L126" s="54">
        <v>113.86861313868613</v>
      </c>
      <c r="M126" s="54">
        <v>120.16888600194868</v>
      </c>
      <c r="N126" s="54">
        <v>116.85116851168512</v>
      </c>
      <c r="O126" s="54">
        <v>52.554744525547441</v>
      </c>
      <c r="P126" s="54">
        <v>61.708346865865543</v>
      </c>
      <c r="Q126" s="54">
        <v>56.888068880688806</v>
      </c>
      <c r="R126" s="54">
        <v>61.313868613138681</v>
      </c>
      <c r="S126" s="54">
        <v>58.460539136083142</v>
      </c>
      <c r="T126" s="54">
        <v>59.963099630996311</v>
      </c>
    </row>
    <row r="127" spans="1:20" ht="12.75">
      <c r="A127" s="45">
        <v>6</v>
      </c>
      <c r="B127" s="45">
        <v>4</v>
      </c>
      <c r="C127" s="46">
        <v>3</v>
      </c>
      <c r="D127" s="38">
        <v>382044</v>
      </c>
      <c r="E127" s="22" t="s">
        <v>90</v>
      </c>
      <c r="F127" s="293">
        <v>417.55130927105449</v>
      </c>
      <c r="G127" s="54">
        <v>286.00876062870395</v>
      </c>
      <c r="H127" s="54">
        <v>354.67980295566502</v>
      </c>
      <c r="I127" s="54">
        <v>334.98466619485731</v>
      </c>
      <c r="J127" s="54">
        <v>203.55578459160012</v>
      </c>
      <c r="K127" s="54">
        <v>272.16748768472905</v>
      </c>
      <c r="L127" s="54">
        <v>82.566643076197224</v>
      </c>
      <c r="M127" s="54">
        <v>82.452976037103838</v>
      </c>
      <c r="N127" s="54">
        <v>82.512315270935957</v>
      </c>
      <c r="O127" s="54">
        <v>18.87237556027365</v>
      </c>
      <c r="P127" s="54">
        <v>36.073177016232933</v>
      </c>
      <c r="Q127" s="54">
        <v>27.093596059113299</v>
      </c>
      <c r="R127" s="54">
        <v>63.69426751592357</v>
      </c>
      <c r="S127" s="54">
        <v>46.379799020870912</v>
      </c>
      <c r="T127" s="54">
        <v>55.418719211822662</v>
      </c>
    </row>
    <row r="128" spans="1:20" ht="12.75">
      <c r="A128" s="45">
        <v>6</v>
      </c>
      <c r="B128" s="45">
        <v>4</v>
      </c>
      <c r="C128" s="46">
        <v>3</v>
      </c>
      <c r="D128" s="38">
        <v>570028</v>
      </c>
      <c r="E128" s="22" t="s">
        <v>120</v>
      </c>
      <c r="F128" s="293">
        <v>959.08346972176764</v>
      </c>
      <c r="G128" s="54">
        <v>666.66666666666663</v>
      </c>
      <c r="H128" s="54">
        <v>818.72340425531922</v>
      </c>
      <c r="I128" s="54">
        <v>798.6906710310966</v>
      </c>
      <c r="J128" s="54">
        <v>553.19148936170211</v>
      </c>
      <c r="K128" s="54">
        <v>680.85106382978722</v>
      </c>
      <c r="L128" s="54">
        <v>160.39279869067104</v>
      </c>
      <c r="M128" s="54">
        <v>113.47517730496455</v>
      </c>
      <c r="N128" s="54">
        <v>137.87234042553192</v>
      </c>
      <c r="O128" s="54">
        <v>91.653027823240578</v>
      </c>
      <c r="P128" s="54">
        <v>46.099290780141843</v>
      </c>
      <c r="Q128" s="54">
        <v>69.787234042553195</v>
      </c>
      <c r="R128" s="54">
        <v>68.739770867430437</v>
      </c>
      <c r="S128" s="54">
        <v>67.375886524822704</v>
      </c>
      <c r="T128" s="54">
        <v>68.085106382978722</v>
      </c>
    </row>
    <row r="129" spans="1:20" ht="12.75">
      <c r="A129" s="45">
        <v>6</v>
      </c>
      <c r="B129" s="45">
        <v>4</v>
      </c>
      <c r="C129" s="46">
        <v>3</v>
      </c>
      <c r="D129" s="38">
        <v>378024</v>
      </c>
      <c r="E129" s="22" t="s">
        <v>81</v>
      </c>
      <c r="F129" s="293">
        <v>565.84002794271737</v>
      </c>
      <c r="G129" s="54">
        <v>590.84194977843424</v>
      </c>
      <c r="H129" s="54">
        <v>577.99317896248431</v>
      </c>
      <c r="I129" s="54">
        <v>447.0834788683199</v>
      </c>
      <c r="J129" s="54">
        <v>432.05317577548004</v>
      </c>
      <c r="K129" s="54">
        <v>439.77741877580331</v>
      </c>
      <c r="L129" s="54">
        <v>118.75654907439748</v>
      </c>
      <c r="M129" s="54">
        <v>158.78877400295423</v>
      </c>
      <c r="N129" s="54">
        <v>138.21576018668102</v>
      </c>
      <c r="O129" s="54">
        <v>62.871114215857496</v>
      </c>
      <c r="P129" s="54">
        <v>55.391432791728207</v>
      </c>
      <c r="Q129" s="54">
        <v>59.235325794291867</v>
      </c>
      <c r="R129" s="54">
        <v>55.885434858539988</v>
      </c>
      <c r="S129" s="54">
        <v>103.39734121122599</v>
      </c>
      <c r="T129" s="54">
        <v>78.980434392389171</v>
      </c>
    </row>
    <row r="130" spans="1:20" ht="12.75">
      <c r="A130" s="45">
        <v>6</v>
      </c>
      <c r="B130" s="45">
        <v>4</v>
      </c>
      <c r="C130" s="46">
        <v>3</v>
      </c>
      <c r="D130" s="38">
        <v>962052</v>
      </c>
      <c r="E130" s="22" t="s">
        <v>154</v>
      </c>
      <c r="F130" s="293">
        <v>416.34541249036238</v>
      </c>
      <c r="G130" s="54">
        <v>339.05579399141629</v>
      </c>
      <c r="H130" s="54">
        <v>379.77254264825342</v>
      </c>
      <c r="I130" s="54">
        <v>231.30300693909021</v>
      </c>
      <c r="J130" s="54">
        <v>223.17596566523605</v>
      </c>
      <c r="K130" s="54">
        <v>227.45735174654752</v>
      </c>
      <c r="L130" s="54">
        <v>185.04240555127217</v>
      </c>
      <c r="M130" s="54">
        <v>115.87982832618025</v>
      </c>
      <c r="N130" s="54">
        <v>152.31519090170593</v>
      </c>
      <c r="O130" s="54">
        <v>92.521202775636084</v>
      </c>
      <c r="P130" s="54">
        <v>68.669527896995703</v>
      </c>
      <c r="Q130" s="54">
        <v>81.234768480909821</v>
      </c>
      <c r="R130" s="54">
        <v>92.521202775636084</v>
      </c>
      <c r="S130" s="54">
        <v>47.210300429184542</v>
      </c>
      <c r="T130" s="54">
        <v>71.080422420796097</v>
      </c>
    </row>
    <row r="131" spans="1:20" ht="12.75">
      <c r="A131" s="45">
        <v>6</v>
      </c>
      <c r="B131" s="45">
        <v>4</v>
      </c>
      <c r="C131" s="46">
        <v>3</v>
      </c>
      <c r="D131" s="38">
        <v>770032</v>
      </c>
      <c r="E131" s="22" t="s">
        <v>131</v>
      </c>
      <c r="F131" s="293">
        <v>491.36786188579015</v>
      </c>
      <c r="G131" s="54">
        <v>427.27787209960388</v>
      </c>
      <c r="H131" s="54">
        <v>460.33703247020145</v>
      </c>
      <c r="I131" s="54">
        <v>286.85258964143429</v>
      </c>
      <c r="J131" s="54">
        <v>229.20203735144312</v>
      </c>
      <c r="K131" s="54">
        <v>258.93958076448826</v>
      </c>
      <c r="L131" s="54">
        <v>204.51527224435591</v>
      </c>
      <c r="M131" s="54">
        <v>198.07583474816073</v>
      </c>
      <c r="N131" s="54">
        <v>201.39745170571311</v>
      </c>
      <c r="O131" s="54">
        <v>114.20982735723771</v>
      </c>
      <c r="P131" s="54">
        <v>101.86757215619696</v>
      </c>
      <c r="Q131" s="54">
        <v>108.23400465817235</v>
      </c>
      <c r="R131" s="54">
        <v>90.305444887118185</v>
      </c>
      <c r="S131" s="54">
        <v>96.208262591963788</v>
      </c>
      <c r="T131" s="54">
        <v>93.163447047540757</v>
      </c>
    </row>
    <row r="132" spans="1:20" ht="12.75">
      <c r="A132" s="45">
        <v>6</v>
      </c>
      <c r="B132" s="45">
        <v>4</v>
      </c>
      <c r="C132" s="46">
        <v>3</v>
      </c>
      <c r="D132" s="38">
        <v>374036</v>
      </c>
      <c r="E132" s="22" t="s">
        <v>76</v>
      </c>
      <c r="F132" s="293">
        <v>510.06083294337856</v>
      </c>
      <c r="G132" s="54">
        <v>459.48616600790513</v>
      </c>
      <c r="H132" s="54">
        <v>485.46022590723379</v>
      </c>
      <c r="I132" s="54">
        <v>290.1263453439401</v>
      </c>
      <c r="J132" s="54">
        <v>261.85770750988144</v>
      </c>
      <c r="K132" s="54">
        <v>276.37587118481133</v>
      </c>
      <c r="L132" s="54">
        <v>219.93448759943846</v>
      </c>
      <c r="M132" s="54">
        <v>197.62845849802372</v>
      </c>
      <c r="N132" s="54">
        <v>209.08435472242249</v>
      </c>
      <c r="O132" s="54">
        <v>102.94805802526906</v>
      </c>
      <c r="P132" s="54">
        <v>128.45849802371541</v>
      </c>
      <c r="Q132" s="54">
        <v>115.35688536409516</v>
      </c>
      <c r="R132" s="54">
        <v>116.98642957416939</v>
      </c>
      <c r="S132" s="54">
        <v>69.169960474308297</v>
      </c>
      <c r="T132" s="54">
        <v>93.727469358327326</v>
      </c>
    </row>
    <row r="133" spans="1:20" ht="12.75">
      <c r="A133" s="45">
        <v>6</v>
      </c>
      <c r="B133" s="45">
        <v>4</v>
      </c>
      <c r="C133" s="46">
        <v>3</v>
      </c>
      <c r="D133" s="38">
        <v>754028</v>
      </c>
      <c r="E133" s="22" t="s">
        <v>269</v>
      </c>
      <c r="F133" s="293">
        <v>431.43297380585517</v>
      </c>
      <c r="G133" s="54">
        <v>393.38773802050639</v>
      </c>
      <c r="H133" s="54">
        <v>413.19827499749272</v>
      </c>
      <c r="I133" s="54">
        <v>323.57473035439136</v>
      </c>
      <c r="J133" s="54">
        <v>282.4858757062147</v>
      </c>
      <c r="K133" s="54">
        <v>303.88125564135993</v>
      </c>
      <c r="L133" s="54">
        <v>107.85824345146379</v>
      </c>
      <c r="M133" s="54">
        <v>110.90186231429169</v>
      </c>
      <c r="N133" s="54">
        <v>109.31701935613277</v>
      </c>
      <c r="O133" s="54">
        <v>42.372881355932201</v>
      </c>
      <c r="P133" s="54">
        <v>48.127223268466203</v>
      </c>
      <c r="Q133" s="54">
        <v>45.130879550697017</v>
      </c>
      <c r="R133" s="54">
        <v>65.485362095531585</v>
      </c>
      <c r="S133" s="54">
        <v>62.774639045825481</v>
      </c>
      <c r="T133" s="54">
        <v>64.186139805435758</v>
      </c>
    </row>
    <row r="134" spans="1:20" ht="12.75">
      <c r="A134" s="45">
        <v>6</v>
      </c>
      <c r="B134" s="45">
        <v>4</v>
      </c>
      <c r="C134" s="46">
        <v>3</v>
      </c>
      <c r="D134" s="38">
        <v>382048</v>
      </c>
      <c r="E134" s="22" t="s">
        <v>91</v>
      </c>
      <c r="F134" s="293">
        <v>321.42857142857139</v>
      </c>
      <c r="G134" s="54">
        <v>346.9387755102041</v>
      </c>
      <c r="H134" s="54">
        <v>333.33333333333331</v>
      </c>
      <c r="I134" s="54">
        <v>228.57142857142858</v>
      </c>
      <c r="J134" s="54">
        <v>208.16326530612244</v>
      </c>
      <c r="K134" s="54">
        <v>219.04761904761907</v>
      </c>
      <c r="L134" s="54">
        <v>92.857142857142861</v>
      </c>
      <c r="M134" s="54">
        <v>138.77551020408163</v>
      </c>
      <c r="N134" s="54">
        <v>114.28571428571429</v>
      </c>
      <c r="O134" s="54">
        <v>53.571428571428569</v>
      </c>
      <c r="P134" s="54">
        <v>65.306122448979593</v>
      </c>
      <c r="Q134" s="54">
        <v>59.047619047619051</v>
      </c>
      <c r="R134" s="54">
        <v>39.285714285714292</v>
      </c>
      <c r="S134" s="54">
        <v>73.469387755102034</v>
      </c>
      <c r="T134" s="54">
        <v>55.238095238095234</v>
      </c>
    </row>
    <row r="135" spans="1:20" ht="12.75">
      <c r="A135" s="45">
        <v>6</v>
      </c>
      <c r="B135" s="45">
        <v>4</v>
      </c>
      <c r="C135" s="46">
        <v>3</v>
      </c>
      <c r="D135" s="38">
        <v>170032</v>
      </c>
      <c r="E135" s="22" t="s">
        <v>51</v>
      </c>
      <c r="F135" s="293">
        <v>319.86531986531986</v>
      </c>
      <c r="G135" s="54">
        <v>304.72854640980734</v>
      </c>
      <c r="H135" s="54">
        <v>312.44635193133047</v>
      </c>
      <c r="I135" s="54">
        <v>191.91919191919192</v>
      </c>
      <c r="J135" s="54">
        <v>108.58143607705779</v>
      </c>
      <c r="K135" s="54">
        <v>151.07296137339057</v>
      </c>
      <c r="L135" s="54">
        <v>127.94612794612794</v>
      </c>
      <c r="M135" s="54">
        <v>196.14711033274955</v>
      </c>
      <c r="N135" s="54">
        <v>161.37339055793993</v>
      </c>
      <c r="O135" s="54">
        <v>60.606060606060609</v>
      </c>
      <c r="P135" s="54">
        <v>112.08406304728547</v>
      </c>
      <c r="Q135" s="54">
        <v>85.836909871244629</v>
      </c>
      <c r="R135" s="54">
        <v>67.340067340067336</v>
      </c>
      <c r="S135" s="54">
        <v>84.063047285464108</v>
      </c>
      <c r="T135" s="54">
        <v>75.536480686695285</v>
      </c>
    </row>
    <row r="136" spans="1:20" ht="12.75">
      <c r="A136" s="45">
        <v>6</v>
      </c>
      <c r="B136" s="45">
        <v>4</v>
      </c>
      <c r="C136" s="46">
        <v>3</v>
      </c>
      <c r="D136" s="38">
        <v>378028</v>
      </c>
      <c r="E136" s="22" t="s">
        <v>82</v>
      </c>
      <c r="F136" s="293">
        <v>452.06797050336644</v>
      </c>
      <c r="G136" s="54">
        <v>293.90934844192634</v>
      </c>
      <c r="H136" s="54">
        <v>376.91401648998817</v>
      </c>
      <c r="I136" s="54">
        <v>291.76017954472587</v>
      </c>
      <c r="J136" s="54">
        <v>194.75920679886687</v>
      </c>
      <c r="K136" s="54">
        <v>245.66717146222445</v>
      </c>
      <c r="L136" s="54">
        <v>160.3077909586406</v>
      </c>
      <c r="M136" s="54">
        <v>99.150141643059484</v>
      </c>
      <c r="N136" s="54">
        <v>131.24684502776375</v>
      </c>
      <c r="O136" s="54">
        <v>38.473869830073745</v>
      </c>
      <c r="P136" s="54">
        <v>38.951841359773368</v>
      </c>
      <c r="Q136" s="54">
        <v>38.700992764597004</v>
      </c>
      <c r="R136" s="54">
        <v>121.83392112856686</v>
      </c>
      <c r="S136" s="54">
        <v>60.198300283286116</v>
      </c>
      <c r="T136" s="54">
        <v>92.545852263166751</v>
      </c>
    </row>
    <row r="137" spans="1:20" ht="12.75">
      <c r="A137" s="45">
        <v>6</v>
      </c>
      <c r="B137" s="45">
        <v>4</v>
      </c>
      <c r="C137" s="46">
        <v>3</v>
      </c>
      <c r="D137" s="38">
        <v>958040</v>
      </c>
      <c r="E137" s="22" t="s">
        <v>147</v>
      </c>
      <c r="F137" s="293">
        <v>355.74667709147775</v>
      </c>
      <c r="G137" s="54">
        <v>257.56891098056934</v>
      </c>
      <c r="H137" s="54">
        <v>310.20750366799416</v>
      </c>
      <c r="I137" s="54">
        <v>285.37920250195464</v>
      </c>
      <c r="J137" s="54">
        <v>189.78761861726164</v>
      </c>
      <c r="K137" s="54">
        <v>241.03961433661706</v>
      </c>
      <c r="L137" s="54">
        <v>70.367474589523056</v>
      </c>
      <c r="M137" s="54">
        <v>67.781292363307728</v>
      </c>
      <c r="N137" s="54">
        <v>69.167889331377069</v>
      </c>
      <c r="O137" s="54">
        <v>43.002345582486313</v>
      </c>
      <c r="P137" s="54">
        <v>49.706281066425667</v>
      </c>
      <c r="Q137" s="54">
        <v>46.111926220918043</v>
      </c>
      <c r="R137" s="54">
        <v>27.365129007036749</v>
      </c>
      <c r="S137" s="54">
        <v>18.07501129688206</v>
      </c>
      <c r="T137" s="54">
        <v>23.055963110459022</v>
      </c>
    </row>
    <row r="138" spans="1:20" ht="12.75">
      <c r="A138" s="45">
        <v>6</v>
      </c>
      <c r="B138" s="45">
        <v>4</v>
      </c>
      <c r="C138" s="46">
        <v>3</v>
      </c>
      <c r="D138" s="38">
        <v>954028</v>
      </c>
      <c r="E138" s="22" t="s">
        <v>143</v>
      </c>
      <c r="F138" s="293">
        <v>405.05226480836239</v>
      </c>
      <c r="G138" s="54">
        <v>365.61264822134382</v>
      </c>
      <c r="H138" s="54">
        <v>386.57407407407402</v>
      </c>
      <c r="I138" s="54">
        <v>239.54703832752614</v>
      </c>
      <c r="J138" s="54">
        <v>256.91699604743081</v>
      </c>
      <c r="K138" s="54">
        <v>247.68518518518519</v>
      </c>
      <c r="L138" s="54">
        <v>165.50522648083623</v>
      </c>
      <c r="M138" s="54">
        <v>108.69565217391305</v>
      </c>
      <c r="N138" s="54">
        <v>138.88888888888889</v>
      </c>
      <c r="O138" s="54">
        <v>113.24041811846691</v>
      </c>
      <c r="P138" s="54">
        <v>103.75494071146245</v>
      </c>
      <c r="Q138" s="54">
        <v>108.79629629629629</v>
      </c>
      <c r="R138" s="54">
        <v>52.264808362369344</v>
      </c>
      <c r="S138" s="54">
        <v>4.9407114624505928</v>
      </c>
      <c r="T138" s="54">
        <v>30.092592592592592</v>
      </c>
    </row>
    <row r="139" spans="1:20" ht="12.75">
      <c r="A139" s="45">
        <v>6</v>
      </c>
      <c r="B139" s="45">
        <v>4</v>
      </c>
      <c r="C139" s="46">
        <v>3</v>
      </c>
      <c r="D139" s="38">
        <v>958044</v>
      </c>
      <c r="E139" s="22" t="s">
        <v>148</v>
      </c>
      <c r="F139" s="293">
        <v>172.59978425026966</v>
      </c>
      <c r="G139" s="54">
        <v>207.23436322532027</v>
      </c>
      <c r="H139" s="54">
        <v>189.51241950321989</v>
      </c>
      <c r="I139" s="54">
        <v>133.04566702624956</v>
      </c>
      <c r="J139" s="54">
        <v>124.34061793519217</v>
      </c>
      <c r="K139" s="54">
        <v>128.79484820607175</v>
      </c>
      <c r="L139" s="54">
        <v>39.554117224020139</v>
      </c>
      <c r="M139" s="54">
        <v>82.893745290128109</v>
      </c>
      <c r="N139" s="54">
        <v>60.717571297148112</v>
      </c>
      <c r="O139" s="54">
        <v>21.574973031283708</v>
      </c>
      <c r="P139" s="54">
        <v>26.375282592313486</v>
      </c>
      <c r="Q139" s="54">
        <v>23.919043238270469</v>
      </c>
      <c r="R139" s="54">
        <v>17.979144192736424</v>
      </c>
      <c r="S139" s="54">
        <v>56.51846269781462</v>
      </c>
      <c r="T139" s="54">
        <v>36.798528058877643</v>
      </c>
    </row>
    <row r="140" spans="1:20" ht="12.75">
      <c r="A140" s="45">
        <v>6</v>
      </c>
      <c r="B140" s="45">
        <v>4</v>
      </c>
      <c r="C140" s="46">
        <v>3</v>
      </c>
      <c r="D140" s="38">
        <v>754044</v>
      </c>
      <c r="E140" s="22" t="s">
        <v>220</v>
      </c>
      <c r="F140" s="293">
        <v>394.54806312769006</v>
      </c>
      <c r="G140" s="54">
        <v>459.4695554725439</v>
      </c>
      <c r="H140" s="54">
        <v>426.34949679780419</v>
      </c>
      <c r="I140" s="54">
        <v>290.53084648493541</v>
      </c>
      <c r="J140" s="54">
        <v>358.61038475905866</v>
      </c>
      <c r="K140" s="54">
        <v>323.87923147301007</v>
      </c>
      <c r="L140" s="54">
        <v>104.01721664275465</v>
      </c>
      <c r="M140" s="54">
        <v>100.85917071348524</v>
      </c>
      <c r="N140" s="54">
        <v>102.47026532479414</v>
      </c>
      <c r="O140" s="54">
        <v>50.215208034433282</v>
      </c>
      <c r="P140" s="54">
        <v>44.826298094882333</v>
      </c>
      <c r="Q140" s="54">
        <v>47.575480329368709</v>
      </c>
      <c r="R140" s="54">
        <v>53.80200860832138</v>
      </c>
      <c r="S140" s="54">
        <v>56.032872618602916</v>
      </c>
      <c r="T140" s="54">
        <v>54.894784995425432</v>
      </c>
    </row>
    <row r="141" spans="1:20" ht="12.75">
      <c r="A141" s="45">
        <v>6</v>
      </c>
      <c r="B141" s="45">
        <v>4</v>
      </c>
      <c r="C141" s="46">
        <v>3</v>
      </c>
      <c r="D141" s="38">
        <v>974044</v>
      </c>
      <c r="E141" s="22" t="s">
        <v>159</v>
      </c>
      <c r="F141" s="293">
        <v>1005.9676044330776</v>
      </c>
      <c r="G141" s="54">
        <v>884.13215449046072</v>
      </c>
      <c r="H141" s="54">
        <v>947.71968854282534</v>
      </c>
      <c r="I141" s="54">
        <v>643.64876385336754</v>
      </c>
      <c r="J141" s="54">
        <v>577.01256398324801</v>
      </c>
      <c r="K141" s="54">
        <v>611.79087875417133</v>
      </c>
      <c r="L141" s="54">
        <v>362.31884057971018</v>
      </c>
      <c r="M141" s="54">
        <v>307.11959050721265</v>
      </c>
      <c r="N141" s="54">
        <v>335.92880978865406</v>
      </c>
      <c r="O141" s="54">
        <v>166.24040920716115</v>
      </c>
      <c r="P141" s="54">
        <v>130.29315960912052</v>
      </c>
      <c r="Q141" s="54">
        <v>149.05450500556174</v>
      </c>
      <c r="R141" s="54">
        <v>196.07843137254901</v>
      </c>
      <c r="S141" s="54">
        <v>176.82643089809213</v>
      </c>
      <c r="T141" s="54">
        <v>186.87430478309233</v>
      </c>
    </row>
    <row r="142" spans="1:20" ht="12.75">
      <c r="A142" s="45">
        <v>6</v>
      </c>
      <c r="B142" s="45">
        <v>4</v>
      </c>
      <c r="C142" s="46">
        <v>3</v>
      </c>
      <c r="D142" s="38">
        <v>378032</v>
      </c>
      <c r="E142" s="22" t="s">
        <v>83</v>
      </c>
      <c r="F142" s="293">
        <v>746.92442882249566</v>
      </c>
      <c r="G142" s="54">
        <v>683.51149983803043</v>
      </c>
      <c r="H142" s="54">
        <v>716.81279803107225</v>
      </c>
      <c r="I142" s="54">
        <v>571.17750439367308</v>
      </c>
      <c r="J142" s="54">
        <v>498.86621315192747</v>
      </c>
      <c r="K142" s="54">
        <v>536.8404860790647</v>
      </c>
      <c r="L142" s="54">
        <v>175.74692442882252</v>
      </c>
      <c r="M142" s="54">
        <v>184.64528668610299</v>
      </c>
      <c r="N142" s="54">
        <v>179.9723119520074</v>
      </c>
      <c r="O142" s="54">
        <v>96.660808435852374</v>
      </c>
      <c r="P142" s="54">
        <v>100.42112082928409</v>
      </c>
      <c r="Q142" s="54">
        <v>98.446392862636529</v>
      </c>
      <c r="R142" s="54">
        <v>79.086115992970122</v>
      </c>
      <c r="S142" s="54">
        <v>84.224165856818928</v>
      </c>
      <c r="T142" s="54">
        <v>81.525919089370859</v>
      </c>
    </row>
    <row r="143" spans="1:20" ht="12.75">
      <c r="A143" s="45">
        <v>6</v>
      </c>
      <c r="B143" s="45">
        <v>4</v>
      </c>
      <c r="C143" s="46">
        <v>3</v>
      </c>
      <c r="D143" s="38">
        <v>954032</v>
      </c>
      <c r="E143" s="22" t="s">
        <v>144</v>
      </c>
      <c r="F143" s="293">
        <v>465.29366895499624</v>
      </c>
      <c r="G143" s="54">
        <v>529.9917830731307</v>
      </c>
      <c r="H143" s="54">
        <v>496.43987341772151</v>
      </c>
      <c r="I143" s="54">
        <v>316.55225019069417</v>
      </c>
      <c r="J143" s="54">
        <v>382.08709942481511</v>
      </c>
      <c r="K143" s="54">
        <v>348.1012658227848</v>
      </c>
      <c r="L143" s="54">
        <v>148.74141876430207</v>
      </c>
      <c r="M143" s="54">
        <v>147.90468364831554</v>
      </c>
      <c r="N143" s="54">
        <v>148.33860759493669</v>
      </c>
      <c r="O143" s="54">
        <v>99.160945842868031</v>
      </c>
      <c r="P143" s="54">
        <v>102.71158586688578</v>
      </c>
      <c r="Q143" s="54">
        <v>100.87025316455696</v>
      </c>
      <c r="R143" s="54">
        <v>49.580472921434016</v>
      </c>
      <c r="S143" s="54">
        <v>45.193097781429742</v>
      </c>
      <c r="T143" s="54">
        <v>47.468354430379748</v>
      </c>
    </row>
    <row r="144" spans="1:20" ht="12.75">
      <c r="A144" s="45">
        <v>6</v>
      </c>
      <c r="B144" s="45">
        <v>4</v>
      </c>
      <c r="C144" s="46">
        <v>3</v>
      </c>
      <c r="D144" s="38">
        <v>374048</v>
      </c>
      <c r="E144" s="22" t="s">
        <v>77</v>
      </c>
      <c r="F144" s="293">
        <v>349.62256654747716</v>
      </c>
      <c r="G144" s="54">
        <v>317.25888324873097</v>
      </c>
      <c r="H144" s="54">
        <v>333.94796148330261</v>
      </c>
      <c r="I144" s="54">
        <v>186.73023440603893</v>
      </c>
      <c r="J144" s="54">
        <v>114.21319796954315</v>
      </c>
      <c r="K144" s="54">
        <v>151.6082769924196</v>
      </c>
      <c r="L144" s="54">
        <v>162.8923321414382</v>
      </c>
      <c r="M144" s="54">
        <v>203.04568527918781</v>
      </c>
      <c r="N144" s="54">
        <v>182.339684490883</v>
      </c>
      <c r="O144" s="54">
        <v>103.29757647993644</v>
      </c>
      <c r="P144" s="54">
        <v>105.75296108291032</v>
      </c>
      <c r="Q144" s="54">
        <v>104.48678549477566</v>
      </c>
      <c r="R144" s="54">
        <v>59.594755661501786</v>
      </c>
      <c r="S144" s="54">
        <v>97.292724196277504</v>
      </c>
      <c r="T144" s="54">
        <v>77.852898996107356</v>
      </c>
    </row>
    <row r="145" spans="1:20" ht="12.75">
      <c r="A145" s="45">
        <v>6</v>
      </c>
      <c r="B145" s="45">
        <v>4</v>
      </c>
      <c r="C145" s="46">
        <v>3</v>
      </c>
      <c r="D145" s="38">
        <v>374052</v>
      </c>
      <c r="E145" s="22" t="s">
        <v>78</v>
      </c>
      <c r="F145" s="293">
        <v>254.80554313813141</v>
      </c>
      <c r="G145" s="54">
        <v>300.04918839153959</v>
      </c>
      <c r="H145" s="54">
        <v>276.34660421545669</v>
      </c>
      <c r="I145" s="54">
        <v>169.87036209208762</v>
      </c>
      <c r="J145" s="54">
        <v>172.15937038858829</v>
      </c>
      <c r="K145" s="54">
        <v>170.96018735362998</v>
      </c>
      <c r="L145" s="54">
        <v>84.935181046043809</v>
      </c>
      <c r="M145" s="54">
        <v>127.8898180029513</v>
      </c>
      <c r="N145" s="54">
        <v>105.38641686182669</v>
      </c>
      <c r="O145" s="54">
        <v>58.113544926240507</v>
      </c>
      <c r="P145" s="54">
        <v>49.188391539596658</v>
      </c>
      <c r="Q145" s="54">
        <v>53.86416861826698</v>
      </c>
      <c r="R145" s="54">
        <v>26.821636119803308</v>
      </c>
      <c r="S145" s="54">
        <v>78.70142646335465</v>
      </c>
      <c r="T145" s="54">
        <v>51.522248243559716</v>
      </c>
    </row>
    <row r="146" spans="1:20" ht="12.75">
      <c r="A146" s="48"/>
      <c r="B146" s="48"/>
      <c r="C146" s="48"/>
      <c r="D146" s="40"/>
      <c r="E146" s="42" t="s">
        <v>213</v>
      </c>
      <c r="F146" s="100">
        <v>439.15575672036465</v>
      </c>
      <c r="G146" s="100">
        <v>383.27769718789875</v>
      </c>
      <c r="H146" s="100">
        <v>412.25664237998285</v>
      </c>
      <c r="I146" s="100">
        <v>302.63947697149626</v>
      </c>
      <c r="J146" s="100">
        <v>253.68334585874828</v>
      </c>
      <c r="K146" s="100">
        <v>279.07250668865368</v>
      </c>
      <c r="L146" s="100">
        <v>136.51627974886844</v>
      </c>
      <c r="M146" s="100">
        <v>129.59435132915041</v>
      </c>
      <c r="N146" s="100">
        <v>133.18413569132915</v>
      </c>
      <c r="O146" s="100">
        <v>67.893123083661848</v>
      </c>
      <c r="P146" s="100">
        <v>66.239054826362789</v>
      </c>
      <c r="Q146" s="100">
        <v>67.09687189755843</v>
      </c>
      <c r="R146" s="100">
        <v>68.623156665206594</v>
      </c>
      <c r="S146" s="100">
        <v>63.355296502787631</v>
      </c>
      <c r="T146" s="100">
        <v>66.087263793770717</v>
      </c>
    </row>
    <row r="147" spans="1:20" ht="12.75">
      <c r="A147" s="45">
        <v>7</v>
      </c>
      <c r="B147" s="45">
        <v>1</v>
      </c>
      <c r="C147" s="46">
        <v>4</v>
      </c>
      <c r="D147" s="38">
        <v>362008</v>
      </c>
      <c r="E147" s="22" t="s">
        <v>63</v>
      </c>
      <c r="F147" s="293">
        <v>444.81981981981977</v>
      </c>
      <c r="G147" s="54">
        <v>428.46441947565546</v>
      </c>
      <c r="H147" s="54">
        <v>436.89672690325858</v>
      </c>
      <c r="I147" s="54">
        <v>309.68468468468467</v>
      </c>
      <c r="J147" s="54">
        <v>259.17602996254681</v>
      </c>
      <c r="K147" s="54">
        <v>285.21663400827345</v>
      </c>
      <c r="L147" s="54">
        <v>135.13513513513513</v>
      </c>
      <c r="M147" s="54">
        <v>169.28838951310863</v>
      </c>
      <c r="N147" s="54">
        <v>151.68009289498511</v>
      </c>
      <c r="O147" s="54">
        <v>50.675675675675677</v>
      </c>
      <c r="P147" s="54">
        <v>68.913857677902612</v>
      </c>
      <c r="Q147" s="54">
        <v>59.51084984396546</v>
      </c>
      <c r="R147" s="54">
        <v>84.459459459459467</v>
      </c>
      <c r="S147" s="54">
        <v>100.374531835206</v>
      </c>
      <c r="T147" s="54">
        <v>92.169243051019677</v>
      </c>
    </row>
    <row r="148" spans="1:20" ht="12.75">
      <c r="A148" s="45">
        <v>7</v>
      </c>
      <c r="B148" s="45">
        <v>1</v>
      </c>
      <c r="C148" s="46">
        <v>4</v>
      </c>
      <c r="D148" s="38">
        <v>562004</v>
      </c>
      <c r="E148" s="22" t="s">
        <v>104</v>
      </c>
      <c r="F148" s="293">
        <v>876.62792326004774</v>
      </c>
      <c r="G148" s="54">
        <v>789.98360411387694</v>
      </c>
      <c r="H148" s="54">
        <v>834.65703971119137</v>
      </c>
      <c r="I148" s="54">
        <v>562.94636605517439</v>
      </c>
      <c r="J148" s="54">
        <v>558.95066328812038</v>
      </c>
      <c r="K148" s="54">
        <v>561.01083032490976</v>
      </c>
      <c r="L148" s="54">
        <v>313.68155720487323</v>
      </c>
      <c r="M148" s="54">
        <v>231.03294082575644</v>
      </c>
      <c r="N148" s="54">
        <v>273.64620938628161</v>
      </c>
      <c r="O148" s="54">
        <v>135.83531718246743</v>
      </c>
      <c r="P148" s="54">
        <v>107.31852735131912</v>
      </c>
      <c r="Q148" s="54">
        <v>122.02166064981949</v>
      </c>
      <c r="R148" s="54">
        <v>177.84624002240582</v>
      </c>
      <c r="S148" s="54">
        <v>123.71441347443732</v>
      </c>
      <c r="T148" s="54">
        <v>151.62454873646209</v>
      </c>
    </row>
    <row r="149" spans="1:20" ht="12.75">
      <c r="A149" s="45">
        <v>7</v>
      </c>
      <c r="B149" s="45">
        <v>1</v>
      </c>
      <c r="C149" s="46">
        <v>4</v>
      </c>
      <c r="D149" s="38">
        <v>358008</v>
      </c>
      <c r="E149" s="22" t="s">
        <v>62</v>
      </c>
      <c r="F149" s="293">
        <v>415.16606642657064</v>
      </c>
      <c r="G149" s="54">
        <v>359.40349747881129</v>
      </c>
      <c r="H149" s="54">
        <v>388.2590464357819</v>
      </c>
      <c r="I149" s="54">
        <v>233.09323729491797</v>
      </c>
      <c r="J149" s="54">
        <v>187.7480956978865</v>
      </c>
      <c r="K149" s="54">
        <v>211.21292126106539</v>
      </c>
      <c r="L149" s="54">
        <v>182.07282913165267</v>
      </c>
      <c r="M149" s="54">
        <v>171.65540178092479</v>
      </c>
      <c r="N149" s="54">
        <v>177.04612517471656</v>
      </c>
      <c r="O149" s="54">
        <v>73.029211684673868</v>
      </c>
      <c r="P149" s="54">
        <v>91.191932196116298</v>
      </c>
      <c r="Q149" s="54">
        <v>81.793239115804724</v>
      </c>
      <c r="R149" s="54">
        <v>109.0436174469788</v>
      </c>
      <c r="S149" s="54">
        <v>80.463469584808493</v>
      </c>
      <c r="T149" s="54">
        <v>95.252886058911841</v>
      </c>
    </row>
    <row r="150" spans="1:20" ht="12.75">
      <c r="A150" s="45">
        <v>7</v>
      </c>
      <c r="B150" s="45">
        <v>1</v>
      </c>
      <c r="C150" s="46">
        <v>4</v>
      </c>
      <c r="D150" s="38">
        <v>334012</v>
      </c>
      <c r="E150" s="22" t="s">
        <v>58</v>
      </c>
      <c r="F150" s="293">
        <v>534.87152595700059</v>
      </c>
      <c r="G150" s="54">
        <v>403.21141837644956</v>
      </c>
      <c r="H150" s="54">
        <v>469.7156983930779</v>
      </c>
      <c r="I150" s="54">
        <v>321.62209403950357</v>
      </c>
      <c r="J150" s="54">
        <v>249.77698483496877</v>
      </c>
      <c r="K150" s="54">
        <v>286.06745541232561</v>
      </c>
      <c r="L150" s="54">
        <v>213.24943191749696</v>
      </c>
      <c r="M150" s="54">
        <v>153.43443354148081</v>
      </c>
      <c r="N150" s="54">
        <v>183.64824298075226</v>
      </c>
      <c r="O150" s="54">
        <v>117.1123929382975</v>
      </c>
      <c r="P150" s="54">
        <v>90.990187332738628</v>
      </c>
      <c r="Q150" s="54">
        <v>104.18506092177292</v>
      </c>
      <c r="R150" s="54">
        <v>96.137038979199446</v>
      </c>
      <c r="S150" s="54">
        <v>62.444246208742193</v>
      </c>
      <c r="T150" s="54">
        <v>79.463182058979328</v>
      </c>
    </row>
    <row r="151" spans="1:20" ht="12.75">
      <c r="A151" s="45">
        <v>7</v>
      </c>
      <c r="B151" s="45">
        <v>1</v>
      </c>
      <c r="C151" s="46">
        <v>4</v>
      </c>
      <c r="D151" s="38">
        <v>562014</v>
      </c>
      <c r="E151" s="22" t="s">
        <v>107</v>
      </c>
      <c r="F151" s="293">
        <v>808.99670277908615</v>
      </c>
      <c r="G151" s="54">
        <v>775.36773871852404</v>
      </c>
      <c r="H151" s="54">
        <v>792.66077267772789</v>
      </c>
      <c r="I151" s="54">
        <v>481.6297691945361</v>
      </c>
      <c r="J151" s="54">
        <v>445.0261780104712</v>
      </c>
      <c r="K151" s="54">
        <v>463.84885551653139</v>
      </c>
      <c r="L151" s="54">
        <v>327.36693358455022</v>
      </c>
      <c r="M151" s="54">
        <v>330.3415607080529</v>
      </c>
      <c r="N151" s="54">
        <v>328.81191716119656</v>
      </c>
      <c r="O151" s="54">
        <v>190.76778144135656</v>
      </c>
      <c r="P151" s="54">
        <v>194.46522064323111</v>
      </c>
      <c r="Q151" s="54">
        <v>192.56388518832503</v>
      </c>
      <c r="R151" s="54">
        <v>136.59915214319358</v>
      </c>
      <c r="S151" s="54">
        <v>135.87634006482173</v>
      </c>
      <c r="T151" s="54">
        <v>136.2480319728715</v>
      </c>
    </row>
    <row r="152" spans="1:20" ht="12.75">
      <c r="A152" s="45">
        <v>7</v>
      </c>
      <c r="B152" s="45">
        <v>1</v>
      </c>
      <c r="C152" s="46">
        <v>4</v>
      </c>
      <c r="D152" s="38">
        <v>562020</v>
      </c>
      <c r="E152" s="22" t="s">
        <v>109</v>
      </c>
      <c r="F152" s="293">
        <v>590.50683829444893</v>
      </c>
      <c r="G152" s="54">
        <v>582.59201116343968</v>
      </c>
      <c r="H152" s="54">
        <v>586.70907264814196</v>
      </c>
      <c r="I152" s="54">
        <v>415.12469831053903</v>
      </c>
      <c r="J152" s="54">
        <v>409.90755276469559</v>
      </c>
      <c r="K152" s="54">
        <v>412.621359223301</v>
      </c>
      <c r="L152" s="54">
        <v>175.38213998390989</v>
      </c>
      <c r="M152" s="54">
        <v>172.68445839874411</v>
      </c>
      <c r="N152" s="54">
        <v>174.08771342484096</v>
      </c>
      <c r="O152" s="54">
        <v>83.668543845534998</v>
      </c>
      <c r="P152" s="54">
        <v>78.492935635792776</v>
      </c>
      <c r="Q152" s="54">
        <v>81.185135587546029</v>
      </c>
      <c r="R152" s="54">
        <v>91.713596138374896</v>
      </c>
      <c r="S152" s="54">
        <v>94.191522762951323</v>
      </c>
      <c r="T152" s="54">
        <v>92.902577837294942</v>
      </c>
    </row>
    <row r="153" spans="1:20" ht="12.75">
      <c r="A153" s="45">
        <v>7</v>
      </c>
      <c r="B153" s="45">
        <v>1</v>
      </c>
      <c r="C153" s="46">
        <v>4</v>
      </c>
      <c r="D153" s="38">
        <v>978024</v>
      </c>
      <c r="E153" s="22" t="s">
        <v>162</v>
      </c>
      <c r="F153" s="293">
        <v>482.03626534519651</v>
      </c>
      <c r="G153" s="54">
        <v>372.55137603653407</v>
      </c>
      <c r="H153" s="54">
        <v>429.06976744186045</v>
      </c>
      <c r="I153" s="54">
        <v>193.7155085032098</v>
      </c>
      <c r="J153" s="54">
        <v>126.18675639947122</v>
      </c>
      <c r="K153" s="54">
        <v>161.04651162790699</v>
      </c>
      <c r="L153" s="54">
        <v>288.32075684198674</v>
      </c>
      <c r="M153" s="54">
        <v>246.36461963706287</v>
      </c>
      <c r="N153" s="54">
        <v>268.02325581395348</v>
      </c>
      <c r="O153" s="54">
        <v>176.82171415699966</v>
      </c>
      <c r="P153" s="54">
        <v>168.2490085326283</v>
      </c>
      <c r="Q153" s="54">
        <v>172.67441860465118</v>
      </c>
      <c r="R153" s="54">
        <v>111.49904268498705</v>
      </c>
      <c r="S153" s="54">
        <v>78.115611104434564</v>
      </c>
      <c r="T153" s="54">
        <v>95.348837209302332</v>
      </c>
    </row>
    <row r="154" spans="1:20" ht="12.75">
      <c r="A154" s="45">
        <v>7</v>
      </c>
      <c r="B154" s="45">
        <v>1</v>
      </c>
      <c r="C154" s="46">
        <v>4</v>
      </c>
      <c r="D154" s="38">
        <v>562024</v>
      </c>
      <c r="E154" s="22" t="s">
        <v>110</v>
      </c>
      <c r="F154" s="293">
        <v>630.56644104025645</v>
      </c>
      <c r="G154" s="54">
        <v>604.28352881183071</v>
      </c>
      <c r="H154" s="54">
        <v>617.891177374731</v>
      </c>
      <c r="I154" s="54">
        <v>394.25246407790047</v>
      </c>
      <c r="J154" s="54">
        <v>382.45792962774095</v>
      </c>
      <c r="K154" s="54">
        <v>388.56440209037817</v>
      </c>
      <c r="L154" s="54">
        <v>236.31397696235604</v>
      </c>
      <c r="M154" s="54">
        <v>221.82559918408975</v>
      </c>
      <c r="N154" s="54">
        <v>229.32677528435292</v>
      </c>
      <c r="O154" s="54">
        <v>102.12563828523928</v>
      </c>
      <c r="P154" s="54">
        <v>87.965323814380412</v>
      </c>
      <c r="Q154" s="54">
        <v>95.296649246849071</v>
      </c>
      <c r="R154" s="54">
        <v>134.18833867711672</v>
      </c>
      <c r="S154" s="54">
        <v>133.86027536970934</v>
      </c>
      <c r="T154" s="54">
        <v>134.03012603750383</v>
      </c>
    </row>
    <row r="155" spans="1:20" ht="12.75">
      <c r="A155" s="45">
        <v>7</v>
      </c>
      <c r="B155" s="45">
        <v>1</v>
      </c>
      <c r="C155" s="46">
        <v>4</v>
      </c>
      <c r="D155" s="38">
        <v>770024</v>
      </c>
      <c r="E155" s="22" t="s">
        <v>130</v>
      </c>
      <c r="F155" s="293">
        <v>568.30721694990063</v>
      </c>
      <c r="G155" s="54">
        <v>569.02644084318263</v>
      </c>
      <c r="H155" s="54">
        <v>568.64902426313051</v>
      </c>
      <c r="I155" s="54">
        <v>429.26506290002209</v>
      </c>
      <c r="J155" s="54">
        <v>432.55757280370415</v>
      </c>
      <c r="K155" s="54">
        <v>430.82981064334933</v>
      </c>
      <c r="L155" s="54">
        <v>139.04215404987863</v>
      </c>
      <c r="M155" s="54">
        <v>136.46886803947851</v>
      </c>
      <c r="N155" s="54">
        <v>137.81921361978112</v>
      </c>
      <c r="O155" s="54">
        <v>62.900022070183184</v>
      </c>
      <c r="P155" s="54">
        <v>73.108322164006339</v>
      </c>
      <c r="Q155" s="54">
        <v>67.751462157623493</v>
      </c>
      <c r="R155" s="54">
        <v>76.142131979695435</v>
      </c>
      <c r="S155" s="54">
        <v>63.360545875472155</v>
      </c>
      <c r="T155" s="54">
        <v>70.067751462157631</v>
      </c>
    </row>
    <row r="156" spans="1:20" ht="12.75">
      <c r="A156" s="45">
        <v>7</v>
      </c>
      <c r="B156" s="45">
        <v>1</v>
      </c>
      <c r="C156" s="46">
        <v>4</v>
      </c>
      <c r="D156" s="38">
        <v>562032</v>
      </c>
      <c r="E156" s="22" t="s">
        <v>112</v>
      </c>
      <c r="F156" s="293">
        <v>446.83857294242318</v>
      </c>
      <c r="G156" s="54">
        <v>410.36509006839418</v>
      </c>
      <c r="H156" s="54">
        <v>429.3941488136374</v>
      </c>
      <c r="I156" s="54">
        <v>280.81949841045571</v>
      </c>
      <c r="J156" s="54">
        <v>218.66872170311146</v>
      </c>
      <c r="K156" s="54">
        <v>251.09421792213777</v>
      </c>
      <c r="L156" s="54">
        <v>166.0190745319675</v>
      </c>
      <c r="M156" s="54">
        <v>191.69636836528275</v>
      </c>
      <c r="N156" s="54">
        <v>178.29993089149963</v>
      </c>
      <c r="O156" s="54">
        <v>85.658777817025793</v>
      </c>
      <c r="P156" s="54">
        <v>92.476640015412769</v>
      </c>
      <c r="Q156" s="54">
        <v>88.919603777931343</v>
      </c>
      <c r="R156" s="54">
        <v>80.360296714941711</v>
      </c>
      <c r="S156" s="54">
        <v>99.219728349869953</v>
      </c>
      <c r="T156" s="54">
        <v>89.380327113568299</v>
      </c>
    </row>
    <row r="157" spans="1:20" ht="12.75">
      <c r="A157" s="45">
        <v>7</v>
      </c>
      <c r="B157" s="45">
        <v>1</v>
      </c>
      <c r="C157" s="46">
        <v>4</v>
      </c>
      <c r="D157" s="38">
        <v>334032</v>
      </c>
      <c r="E157" s="22" t="s">
        <v>60</v>
      </c>
      <c r="F157" s="293">
        <v>226.59609659278863</v>
      </c>
      <c r="G157" s="54">
        <v>261.654689515386</v>
      </c>
      <c r="H157" s="54">
        <v>243.1796391527935</v>
      </c>
      <c r="I157" s="54">
        <v>145.55077737347005</v>
      </c>
      <c r="J157" s="54">
        <v>187.94914317302377</v>
      </c>
      <c r="K157" s="54">
        <v>165.60620587466227</v>
      </c>
      <c r="L157" s="54">
        <v>81.045319219318557</v>
      </c>
      <c r="M157" s="54">
        <v>73.705546342362268</v>
      </c>
      <c r="N157" s="54">
        <v>77.573433278131262</v>
      </c>
      <c r="O157" s="54">
        <v>18.193847171683757</v>
      </c>
      <c r="P157" s="54">
        <v>29.482218536944906</v>
      </c>
      <c r="Q157" s="54">
        <v>23.533513466399373</v>
      </c>
      <c r="R157" s="54">
        <v>62.8514720476348</v>
      </c>
      <c r="S157" s="54">
        <v>44.223327805417355</v>
      </c>
      <c r="T157" s="54">
        <v>54.039919811731892</v>
      </c>
    </row>
    <row r="158" spans="1:20" ht="12.75">
      <c r="A158" s="48"/>
      <c r="B158" s="48"/>
      <c r="C158" s="48"/>
      <c r="D158" s="40"/>
      <c r="E158" s="42" t="s">
        <v>214</v>
      </c>
      <c r="F158" s="100">
        <v>546.82639336659088</v>
      </c>
      <c r="G158" s="100">
        <v>504.83312055444105</v>
      </c>
      <c r="H158" s="100">
        <v>526.58720391922463</v>
      </c>
      <c r="I158" s="100">
        <v>339.92828135428329</v>
      </c>
      <c r="J158" s="100">
        <v>309.31971548422399</v>
      </c>
      <c r="K158" s="100">
        <v>325.17609554281961</v>
      </c>
      <c r="L158" s="100">
        <v>206.89811201230756</v>
      </c>
      <c r="M158" s="100">
        <v>195.51340507021703</v>
      </c>
      <c r="N158" s="100">
        <v>201.41110837640497</v>
      </c>
      <c r="O158" s="100">
        <v>101.24319860635062</v>
      </c>
      <c r="P158" s="100">
        <v>101.64751656635661</v>
      </c>
      <c r="Q158" s="100">
        <v>101.43806476565521</v>
      </c>
      <c r="R158" s="100">
        <v>105.65491340595693</v>
      </c>
      <c r="S158" s="100">
        <v>93.865888503860418</v>
      </c>
      <c r="T158" s="100">
        <v>99.973043610749741</v>
      </c>
    </row>
    <row r="159" spans="1:20" ht="12.75">
      <c r="A159" s="45">
        <v>8</v>
      </c>
      <c r="B159" s="45">
        <v>2</v>
      </c>
      <c r="C159" s="46">
        <v>4</v>
      </c>
      <c r="D159" s="38">
        <v>570004</v>
      </c>
      <c r="E159" s="22" t="s">
        <v>118</v>
      </c>
      <c r="F159" s="293">
        <v>761.56094206635714</v>
      </c>
      <c r="G159" s="54">
        <v>614.3220647037441</v>
      </c>
      <c r="H159" s="54">
        <v>689.99028182701647</v>
      </c>
      <c r="I159" s="54">
        <v>527.76345195117756</v>
      </c>
      <c r="J159" s="54">
        <v>419.84732824427482</v>
      </c>
      <c r="K159" s="54">
        <v>475.3070059192508</v>
      </c>
      <c r="L159" s="54">
        <v>233.79749011517964</v>
      </c>
      <c r="M159" s="54">
        <v>194.47473645946928</v>
      </c>
      <c r="N159" s="54">
        <v>214.68327590776568</v>
      </c>
      <c r="O159" s="54">
        <v>115.17964586556644</v>
      </c>
      <c r="P159" s="54">
        <v>90.876045074518345</v>
      </c>
      <c r="Q159" s="54">
        <v>103.36602173336868</v>
      </c>
      <c r="R159" s="54">
        <v>118.6178442496132</v>
      </c>
      <c r="S159" s="54">
        <v>103.59869138495092</v>
      </c>
      <c r="T159" s="54">
        <v>111.31725417439704</v>
      </c>
    </row>
    <row r="160" spans="1:20" ht="12.75">
      <c r="A160" s="45">
        <v>8</v>
      </c>
      <c r="B160" s="45">
        <v>2</v>
      </c>
      <c r="C160" s="46">
        <v>4</v>
      </c>
      <c r="D160" s="38">
        <v>766008</v>
      </c>
      <c r="E160" s="22" t="s">
        <v>125</v>
      </c>
      <c r="F160" s="293">
        <v>465.60846560846562</v>
      </c>
      <c r="G160" s="54">
        <v>397.73798303487274</v>
      </c>
      <c r="H160" s="54">
        <v>432.80182232346237</v>
      </c>
      <c r="I160" s="54">
        <v>324.51499118165782</v>
      </c>
      <c r="J160" s="54">
        <v>269.55702167766259</v>
      </c>
      <c r="K160" s="54">
        <v>297.94988610478362</v>
      </c>
      <c r="L160" s="54">
        <v>141.09347442680775</v>
      </c>
      <c r="M160" s="54">
        <v>128.18096135721018</v>
      </c>
      <c r="N160" s="54">
        <v>134.85193621867882</v>
      </c>
      <c r="O160" s="54">
        <v>70.546737213403873</v>
      </c>
      <c r="P160" s="54">
        <v>47.125353440150796</v>
      </c>
      <c r="Q160" s="54">
        <v>59.2255125284738</v>
      </c>
      <c r="R160" s="54">
        <v>70.546737213403873</v>
      </c>
      <c r="S160" s="54">
        <v>81.055607917059376</v>
      </c>
      <c r="T160" s="54">
        <v>75.626423690205016</v>
      </c>
    </row>
    <row r="161" spans="1:20" ht="12.75">
      <c r="A161" s="45">
        <v>8</v>
      </c>
      <c r="B161" s="45">
        <v>2</v>
      </c>
      <c r="C161" s="46">
        <v>4</v>
      </c>
      <c r="D161" s="38">
        <v>766020</v>
      </c>
      <c r="E161" s="22" t="s">
        <v>126</v>
      </c>
      <c r="F161" s="293">
        <v>633.20369470102082</v>
      </c>
      <c r="G161" s="54">
        <v>608.18713450292398</v>
      </c>
      <c r="H161" s="54">
        <v>621.11411166237519</v>
      </c>
      <c r="I161" s="54">
        <v>427.80748663101599</v>
      </c>
      <c r="J161" s="54">
        <v>428.84990253411303</v>
      </c>
      <c r="K161" s="54">
        <v>428.31124788042456</v>
      </c>
      <c r="L161" s="54">
        <v>205.39620807000486</v>
      </c>
      <c r="M161" s="54">
        <v>179.3372319688109</v>
      </c>
      <c r="N161" s="54">
        <v>192.80286378195063</v>
      </c>
      <c r="O161" s="54">
        <v>86.290714632960615</v>
      </c>
      <c r="P161" s="54">
        <v>85.769980506822606</v>
      </c>
      <c r="Q161" s="54">
        <v>86.039062990642464</v>
      </c>
      <c r="R161" s="54">
        <v>119.10549343704423</v>
      </c>
      <c r="S161" s="54">
        <v>93.567251461988306</v>
      </c>
      <c r="T161" s="54">
        <v>106.76380079130817</v>
      </c>
    </row>
    <row r="162" spans="1:20" ht="12.75">
      <c r="A162" s="45">
        <v>8</v>
      </c>
      <c r="B162" s="45">
        <v>2</v>
      </c>
      <c r="C162" s="46">
        <v>4</v>
      </c>
      <c r="D162" s="38">
        <v>562012</v>
      </c>
      <c r="E162" s="22" t="s">
        <v>106</v>
      </c>
      <c r="F162" s="293">
        <v>389.36111872772142</v>
      </c>
      <c r="G162" s="54">
        <v>379.72834818168542</v>
      </c>
      <c r="H162" s="54">
        <v>384.6969804115692</v>
      </c>
      <c r="I162" s="54">
        <v>246.77817384151356</v>
      </c>
      <c r="J162" s="54">
        <v>221.99503432160071</v>
      </c>
      <c r="K162" s="54">
        <v>234.77830422176649</v>
      </c>
      <c r="L162" s="54">
        <v>142.58294488620783</v>
      </c>
      <c r="M162" s="54">
        <v>157.73331386008471</v>
      </c>
      <c r="N162" s="54">
        <v>149.91867618980271</v>
      </c>
      <c r="O162" s="54">
        <v>80.888401425829457</v>
      </c>
      <c r="P162" s="54">
        <v>80.327150576894979</v>
      </c>
      <c r="Q162" s="54">
        <v>80.616646630365608</v>
      </c>
      <c r="R162" s="54">
        <v>61.694543460378391</v>
      </c>
      <c r="S162" s="54">
        <v>77.406163283189713</v>
      </c>
      <c r="T162" s="54">
        <v>69.302029559437102</v>
      </c>
    </row>
    <row r="163" spans="1:20" ht="12.75">
      <c r="A163" s="45">
        <v>8</v>
      </c>
      <c r="B163" s="45">
        <v>2</v>
      </c>
      <c r="C163" s="46">
        <v>4</v>
      </c>
      <c r="D163" s="38">
        <v>758012</v>
      </c>
      <c r="E163" s="22" t="s">
        <v>123</v>
      </c>
      <c r="F163" s="293">
        <v>697.45003445899374</v>
      </c>
      <c r="G163" s="54">
        <v>672.07074428887256</v>
      </c>
      <c r="H163" s="54">
        <v>685.18518518518522</v>
      </c>
      <c r="I163" s="54">
        <v>501.72294968986904</v>
      </c>
      <c r="J163" s="54">
        <v>437.73028739867351</v>
      </c>
      <c r="K163" s="54">
        <v>470.79772079772079</v>
      </c>
      <c r="L163" s="54">
        <v>195.72708476912473</v>
      </c>
      <c r="M163" s="54">
        <v>234.34045689019896</v>
      </c>
      <c r="N163" s="54">
        <v>214.38746438746441</v>
      </c>
      <c r="O163" s="54">
        <v>73.053066850447976</v>
      </c>
      <c r="P163" s="54">
        <v>84.00884303610907</v>
      </c>
      <c r="Q163" s="54">
        <v>78.347578347578349</v>
      </c>
      <c r="R163" s="54">
        <v>122.67401791867678</v>
      </c>
      <c r="S163" s="54">
        <v>150.33161385408991</v>
      </c>
      <c r="T163" s="54">
        <v>136.03988603988606</v>
      </c>
    </row>
    <row r="164" spans="1:20" ht="12.75">
      <c r="A164" s="45">
        <v>8</v>
      </c>
      <c r="B164" s="45">
        <v>2</v>
      </c>
      <c r="C164" s="46">
        <v>4</v>
      </c>
      <c r="D164" s="38">
        <v>962024</v>
      </c>
      <c r="E164" s="22" t="s">
        <v>151</v>
      </c>
      <c r="F164" s="293">
        <v>268.35551738943752</v>
      </c>
      <c r="G164" s="54">
        <v>253.64836692147324</v>
      </c>
      <c r="H164" s="54">
        <v>261.28133704735376</v>
      </c>
      <c r="I164" s="54">
        <v>155.64620008587377</v>
      </c>
      <c r="J164" s="54">
        <v>112.3465369469539</v>
      </c>
      <c r="K164" s="54">
        <v>134.81894150417827</v>
      </c>
      <c r="L164" s="54">
        <v>112.70931730356375</v>
      </c>
      <c r="M164" s="54">
        <v>141.30182997451934</v>
      </c>
      <c r="N164" s="54">
        <v>126.46239554317549</v>
      </c>
      <c r="O164" s="54">
        <v>74.066122799484759</v>
      </c>
      <c r="P164" s="54">
        <v>99.6062080148251</v>
      </c>
      <c r="Q164" s="54">
        <v>86.350974930362128</v>
      </c>
      <c r="R164" s="54">
        <v>38.643194504079005</v>
      </c>
      <c r="S164" s="54">
        <v>41.695621959694229</v>
      </c>
      <c r="T164" s="54">
        <v>40.111420612813376</v>
      </c>
    </row>
    <row r="165" spans="1:20" ht="12.75">
      <c r="A165" s="45">
        <v>8</v>
      </c>
      <c r="B165" s="45">
        <v>2</v>
      </c>
      <c r="C165" s="46">
        <v>4</v>
      </c>
      <c r="D165" s="38">
        <v>362032</v>
      </c>
      <c r="E165" s="22" t="s">
        <v>68</v>
      </c>
      <c r="F165" s="293">
        <v>585.57942262963468</v>
      </c>
      <c r="G165" s="54">
        <v>569.40017386264844</v>
      </c>
      <c r="H165" s="54">
        <v>577.72148335796214</v>
      </c>
      <c r="I165" s="54">
        <v>426.87098098235055</v>
      </c>
      <c r="J165" s="54">
        <v>396.98638075920024</v>
      </c>
      <c r="K165" s="54">
        <v>412.35662514953202</v>
      </c>
      <c r="L165" s="54">
        <v>158.70844164728416</v>
      </c>
      <c r="M165" s="54">
        <v>172.41379310344828</v>
      </c>
      <c r="N165" s="54">
        <v>165.36485820843009</v>
      </c>
      <c r="O165" s="54">
        <v>60.199753728280207</v>
      </c>
      <c r="P165" s="54">
        <v>66.647348594610264</v>
      </c>
      <c r="Q165" s="54">
        <v>63.331222292590247</v>
      </c>
      <c r="R165" s="54">
        <v>98.508687919003961</v>
      </c>
      <c r="S165" s="54">
        <v>105.76644450883802</v>
      </c>
      <c r="T165" s="54">
        <v>102.03363591583985</v>
      </c>
    </row>
    <row r="166" spans="1:20" ht="12.75">
      <c r="A166" s="45">
        <v>8</v>
      </c>
      <c r="B166" s="45">
        <v>2</v>
      </c>
      <c r="C166" s="46">
        <v>4</v>
      </c>
      <c r="D166" s="38">
        <v>962032</v>
      </c>
      <c r="E166" s="22" t="s">
        <v>152</v>
      </c>
      <c r="F166" s="293">
        <v>562.97315898141778</v>
      </c>
      <c r="G166" s="54">
        <v>510.03957203576135</v>
      </c>
      <c r="H166" s="54">
        <v>537.33674048835894</v>
      </c>
      <c r="I166" s="54">
        <v>379.90364762560222</v>
      </c>
      <c r="J166" s="54">
        <v>359.07958376080904</v>
      </c>
      <c r="K166" s="54">
        <v>369.81828506530383</v>
      </c>
      <c r="L166" s="54">
        <v>183.06951135581554</v>
      </c>
      <c r="M166" s="54">
        <v>150.95998827495237</v>
      </c>
      <c r="N166" s="54">
        <v>167.51845542305509</v>
      </c>
      <c r="O166" s="54">
        <v>61.940812112869928</v>
      </c>
      <c r="P166" s="54">
        <v>51.297083394401291</v>
      </c>
      <c r="Q166" s="54">
        <v>56.785917092561043</v>
      </c>
      <c r="R166" s="54">
        <v>121.12869924294563</v>
      </c>
      <c r="S166" s="54">
        <v>99.662904880551082</v>
      </c>
      <c r="T166" s="54">
        <v>110.73253833049404</v>
      </c>
    </row>
    <row r="167" spans="1:20" ht="12.75">
      <c r="A167" s="45">
        <v>8</v>
      </c>
      <c r="B167" s="45">
        <v>2</v>
      </c>
      <c r="C167" s="46">
        <v>4</v>
      </c>
      <c r="D167" s="38">
        <v>170024</v>
      </c>
      <c r="E167" s="22" t="s">
        <v>50</v>
      </c>
      <c r="F167" s="293">
        <v>688.57895250170679</v>
      </c>
      <c r="G167" s="54">
        <v>490.58997673926831</v>
      </c>
      <c r="H167" s="54">
        <v>593.57719040129871</v>
      </c>
      <c r="I167" s="54">
        <v>453.52579732761143</v>
      </c>
      <c r="J167" s="54">
        <v>307.67604144639455</v>
      </c>
      <c r="K167" s="54">
        <v>383.54218456699306</v>
      </c>
      <c r="L167" s="54">
        <v>235.05315517409537</v>
      </c>
      <c r="M167" s="54">
        <v>182.91393529287376</v>
      </c>
      <c r="N167" s="54">
        <v>210.03500583430574</v>
      </c>
      <c r="O167" s="54">
        <v>81.927240807568509</v>
      </c>
      <c r="P167" s="54">
        <v>57.094523155001056</v>
      </c>
      <c r="Q167" s="54">
        <v>70.01166861143524</v>
      </c>
      <c r="R167" s="54">
        <v>153.12591436652687</v>
      </c>
      <c r="S167" s="54">
        <v>125.8194121378727</v>
      </c>
      <c r="T167" s="54">
        <v>140.02333722287048</v>
      </c>
    </row>
    <row r="168" spans="1:20" ht="12.75">
      <c r="A168" s="45">
        <v>8</v>
      </c>
      <c r="B168" s="45">
        <v>2</v>
      </c>
      <c r="C168" s="46">
        <v>4</v>
      </c>
      <c r="D168" s="38">
        <v>162024</v>
      </c>
      <c r="E168" s="22" t="s">
        <v>44</v>
      </c>
      <c r="F168" s="293">
        <v>493.81232728583439</v>
      </c>
      <c r="G168" s="54">
        <v>427.3613145659512</v>
      </c>
      <c r="H168" s="54">
        <v>461.55748601106751</v>
      </c>
      <c r="I168" s="54">
        <v>342.424606512075</v>
      </c>
      <c r="J168" s="54">
        <v>303.80230558563147</v>
      </c>
      <c r="K168" s="54">
        <v>323.67762079945595</v>
      </c>
      <c r="L168" s="54">
        <v>151.38772077375947</v>
      </c>
      <c r="M168" s="54">
        <v>123.55900898031973</v>
      </c>
      <c r="N168" s="54">
        <v>137.87986521161159</v>
      </c>
      <c r="O168" s="54">
        <v>61.87672714165565</v>
      </c>
      <c r="P168" s="54">
        <v>54.136679192408124</v>
      </c>
      <c r="Q168" s="54">
        <v>58.119763811172604</v>
      </c>
      <c r="R168" s="54">
        <v>89.510993632103805</v>
      </c>
      <c r="S168" s="54">
        <v>69.422329787911593</v>
      </c>
      <c r="T168" s="54">
        <v>79.760101400438984</v>
      </c>
    </row>
    <row r="169" spans="1:20" ht="12.75">
      <c r="A169" s="45">
        <v>8</v>
      </c>
      <c r="B169" s="45">
        <v>2</v>
      </c>
      <c r="C169" s="46">
        <v>4</v>
      </c>
      <c r="D169" s="38">
        <v>774032</v>
      </c>
      <c r="E169" s="22" t="s">
        <v>132</v>
      </c>
      <c r="F169" s="293">
        <v>630.10283577438463</v>
      </c>
      <c r="G169" s="116">
        <v>562.07009498853586</v>
      </c>
      <c r="H169" s="116">
        <v>596.93388693708073</v>
      </c>
      <c r="I169" s="116">
        <v>414.45933312558429</v>
      </c>
      <c r="J169" s="116">
        <v>371.43792990501146</v>
      </c>
      <c r="K169" s="116">
        <v>393.48450974129673</v>
      </c>
      <c r="L169" s="116">
        <v>215.64350264880025</v>
      </c>
      <c r="M169" s="116">
        <v>190.6321650835244</v>
      </c>
      <c r="N169" s="116">
        <v>203.44937719578411</v>
      </c>
      <c r="O169" s="116">
        <v>91.617326269865998</v>
      </c>
      <c r="P169" s="116">
        <v>79.266295447101214</v>
      </c>
      <c r="Q169" s="116">
        <v>85.595656339827528</v>
      </c>
      <c r="R169" s="116">
        <v>124.02617637893425</v>
      </c>
      <c r="S169" s="116">
        <v>111.36586963642318</v>
      </c>
      <c r="T169" s="116">
        <v>117.85372085595657</v>
      </c>
    </row>
    <row r="170" spans="1:20" ht="12.75">
      <c r="A170" s="45">
        <v>8</v>
      </c>
      <c r="B170" s="45">
        <v>2</v>
      </c>
      <c r="C170" s="46">
        <v>4</v>
      </c>
      <c r="D170" s="38">
        <v>970040</v>
      </c>
      <c r="E170" s="22" t="s">
        <v>156</v>
      </c>
      <c r="F170" s="293">
        <v>558.79158850824365</v>
      </c>
      <c r="G170" s="54">
        <v>484.00328137817883</v>
      </c>
      <c r="H170" s="54">
        <v>522.10653387656555</v>
      </c>
      <c r="I170" s="54">
        <v>366.27505183137527</v>
      </c>
      <c r="J170" s="54">
        <v>298.40032813781789</v>
      </c>
      <c r="K170" s="54">
        <v>332.98123836829132</v>
      </c>
      <c r="L170" s="54">
        <v>192.51653667686841</v>
      </c>
      <c r="M170" s="54">
        <v>185.60295324036093</v>
      </c>
      <c r="N170" s="54">
        <v>189.12529550827423</v>
      </c>
      <c r="O170" s="54">
        <v>88.853786158554655</v>
      </c>
      <c r="P170" s="54">
        <v>94.339622641509436</v>
      </c>
      <c r="Q170" s="54">
        <v>91.544690910919968</v>
      </c>
      <c r="R170" s="54">
        <v>103.66275051831376</v>
      </c>
      <c r="S170" s="54">
        <v>91.26333059885151</v>
      </c>
      <c r="T170" s="54">
        <v>97.580604597354252</v>
      </c>
    </row>
    <row r="171" spans="1:20" ht="12.75">
      <c r="A171" s="45">
        <v>8</v>
      </c>
      <c r="B171" s="45">
        <v>2</v>
      </c>
      <c r="C171" s="46">
        <v>4</v>
      </c>
      <c r="D171" s="38">
        <v>382068</v>
      </c>
      <c r="E171" s="22" t="s">
        <v>94</v>
      </c>
      <c r="F171" s="293">
        <v>585.70198105081829</v>
      </c>
      <c r="G171" s="54">
        <v>445.92790387182913</v>
      </c>
      <c r="H171" s="54">
        <v>518.66555676506368</v>
      </c>
      <c r="I171" s="54">
        <v>369.13990402362498</v>
      </c>
      <c r="J171" s="54">
        <v>273.69826435246995</v>
      </c>
      <c r="K171" s="54">
        <v>323.36556316834219</v>
      </c>
      <c r="L171" s="54">
        <v>216.56207702719331</v>
      </c>
      <c r="M171" s="54">
        <v>172.22963951935913</v>
      </c>
      <c r="N171" s="54">
        <v>195.29999359672152</v>
      </c>
      <c r="O171" s="54">
        <v>65.214716377507074</v>
      </c>
      <c r="P171" s="54">
        <v>60.080106809078771</v>
      </c>
      <c r="Q171" s="54">
        <v>62.752129090094122</v>
      </c>
      <c r="R171" s="54">
        <v>151.34736064968624</v>
      </c>
      <c r="S171" s="54">
        <v>112.14953271028037</v>
      </c>
      <c r="T171" s="54">
        <v>132.54786450662738</v>
      </c>
    </row>
    <row r="172" spans="1:20" ht="12.75">
      <c r="A172" s="45">
        <v>8</v>
      </c>
      <c r="B172" s="45">
        <v>2</v>
      </c>
      <c r="C172" s="46">
        <v>4</v>
      </c>
      <c r="D172" s="38">
        <v>978036</v>
      </c>
      <c r="E172" s="22" t="s">
        <v>165</v>
      </c>
      <c r="F172" s="293">
        <v>521.39269010912869</v>
      </c>
      <c r="G172" s="54">
        <v>436.02573266619009</v>
      </c>
      <c r="H172" s="54">
        <v>479.37373559679827</v>
      </c>
      <c r="I172" s="54">
        <v>275.42005889485534</v>
      </c>
      <c r="J172" s="54">
        <v>216.22587562544678</v>
      </c>
      <c r="K172" s="54">
        <v>246.28375406807987</v>
      </c>
      <c r="L172" s="54">
        <v>245.97263121427335</v>
      </c>
      <c r="M172" s="54">
        <v>219.79985704074338</v>
      </c>
      <c r="N172" s="54">
        <v>233.08998152871845</v>
      </c>
      <c r="O172" s="54">
        <v>109.12870258098043</v>
      </c>
      <c r="P172" s="54">
        <v>112.58041458184417</v>
      </c>
      <c r="Q172" s="54">
        <v>110.82768933063593</v>
      </c>
      <c r="R172" s="54">
        <v>136.8439286332929</v>
      </c>
      <c r="S172" s="54">
        <v>107.21944245889922</v>
      </c>
      <c r="T172" s="54">
        <v>122.26229219808249</v>
      </c>
    </row>
    <row r="173" spans="1:20" ht="12.75">
      <c r="A173" s="45">
        <v>8</v>
      </c>
      <c r="B173" s="45">
        <v>2</v>
      </c>
      <c r="C173" s="46">
        <v>4</v>
      </c>
      <c r="D173" s="38">
        <v>166032</v>
      </c>
      <c r="E173" s="22" t="s">
        <v>46</v>
      </c>
      <c r="F173" s="293">
        <v>413.68544295563942</v>
      </c>
      <c r="G173" s="54">
        <v>352.20627325890484</v>
      </c>
      <c r="H173" s="54">
        <v>383.27526132404176</v>
      </c>
      <c r="I173" s="54">
        <v>214.64810719396382</v>
      </c>
      <c r="J173" s="54">
        <v>186.07123870281765</v>
      </c>
      <c r="K173" s="54">
        <v>200.51278679902703</v>
      </c>
      <c r="L173" s="54">
        <v>199.03733576167554</v>
      </c>
      <c r="M173" s="54">
        <v>166.13503455608719</v>
      </c>
      <c r="N173" s="54">
        <v>182.7624745250148</v>
      </c>
      <c r="O173" s="54">
        <v>83.257447638870815</v>
      </c>
      <c r="P173" s="54">
        <v>82.402977139819242</v>
      </c>
      <c r="Q173" s="54">
        <v>82.834790612057077</v>
      </c>
      <c r="R173" s="54">
        <v>115.77988812280473</v>
      </c>
      <c r="S173" s="54">
        <v>83.732057416267949</v>
      </c>
      <c r="T173" s="54">
        <v>99.927683912957733</v>
      </c>
    </row>
    <row r="174" spans="1:20" ht="12.75">
      <c r="A174" s="45">
        <v>8</v>
      </c>
      <c r="B174" s="45">
        <v>2</v>
      </c>
      <c r="C174" s="46">
        <v>4</v>
      </c>
      <c r="D174" s="38">
        <v>170048</v>
      </c>
      <c r="E174" s="22" t="s">
        <v>53</v>
      </c>
      <c r="F174" s="293">
        <v>528.63436123348015</v>
      </c>
      <c r="G174" s="54">
        <v>473.77622377622379</v>
      </c>
      <c r="H174" s="54">
        <v>502.15208034433289</v>
      </c>
      <c r="I174" s="54">
        <v>323.05433186490455</v>
      </c>
      <c r="J174" s="54">
        <v>215.03496503496501</v>
      </c>
      <c r="K174" s="54">
        <v>270.90893746307705</v>
      </c>
      <c r="L174" s="54">
        <v>205.58002936857562</v>
      </c>
      <c r="M174" s="54">
        <v>258.74125874125872</v>
      </c>
      <c r="N174" s="54">
        <v>231.24314288125578</v>
      </c>
      <c r="O174" s="54">
        <v>83.210964268232985</v>
      </c>
      <c r="P174" s="54">
        <v>127.62237762237761</v>
      </c>
      <c r="Q174" s="54">
        <v>104.65018144991139</v>
      </c>
      <c r="R174" s="54">
        <v>122.36906510034264</v>
      </c>
      <c r="S174" s="54">
        <v>131.11888111888112</v>
      </c>
      <c r="T174" s="54">
        <v>126.59296143134442</v>
      </c>
    </row>
    <row r="175" spans="1:20" ht="12.75">
      <c r="A175" s="45">
        <v>8</v>
      </c>
      <c r="B175" s="45">
        <v>2</v>
      </c>
      <c r="C175" s="46">
        <v>4</v>
      </c>
      <c r="D175" s="38">
        <v>954036</v>
      </c>
      <c r="E175" s="22" t="s">
        <v>145</v>
      </c>
      <c r="F175" s="293">
        <v>797.51833051325434</v>
      </c>
      <c r="G175" s="54">
        <v>700.86874853251936</v>
      </c>
      <c r="H175" s="54">
        <v>750.15820054075823</v>
      </c>
      <c r="I175" s="54">
        <v>561.75972927241958</v>
      </c>
      <c r="J175" s="54">
        <v>474.28973937544026</v>
      </c>
      <c r="K175" s="54">
        <v>518.89777368693558</v>
      </c>
      <c r="L175" s="54">
        <v>235.75860124083474</v>
      </c>
      <c r="M175" s="54">
        <v>226.57900915707913</v>
      </c>
      <c r="N175" s="54">
        <v>231.26042685382271</v>
      </c>
      <c r="O175" s="54">
        <v>111.67512690355329</v>
      </c>
      <c r="P175" s="54">
        <v>119.74641934726462</v>
      </c>
      <c r="Q175" s="54">
        <v>115.63021342691135</v>
      </c>
      <c r="R175" s="54">
        <v>124.08347433728144</v>
      </c>
      <c r="S175" s="54">
        <v>106.83258980981452</v>
      </c>
      <c r="T175" s="54">
        <v>115.63021342691135</v>
      </c>
    </row>
    <row r="176" spans="1:20" ht="12.75">
      <c r="A176" s="48"/>
      <c r="B176" s="48"/>
      <c r="C176" s="48"/>
      <c r="D176" s="40"/>
      <c r="E176" s="42" t="s">
        <v>215</v>
      </c>
      <c r="F176" s="100">
        <v>563.97488633903436</v>
      </c>
      <c r="G176" s="100">
        <v>492.34143509393118</v>
      </c>
      <c r="H176" s="100">
        <v>529.1916818933264</v>
      </c>
      <c r="I176" s="100">
        <v>372.84856029443603</v>
      </c>
      <c r="J176" s="100">
        <v>314.51364349864173</v>
      </c>
      <c r="K176" s="100">
        <v>344.52275298007487</v>
      </c>
      <c r="L176" s="100">
        <v>191.12632604459841</v>
      </c>
      <c r="M176" s="100">
        <v>177.82779159528948</v>
      </c>
      <c r="N176" s="100">
        <v>184.66892891325153</v>
      </c>
      <c r="O176" s="100">
        <v>81.321714656852137</v>
      </c>
      <c r="P176" s="100">
        <v>80.061927937097266</v>
      </c>
      <c r="Q176" s="100">
        <v>80.709997389715483</v>
      </c>
      <c r="R176" s="100">
        <v>109.80461138774626</v>
      </c>
      <c r="S176" s="100">
        <v>97.765863658192188</v>
      </c>
      <c r="T176" s="100">
        <v>103.95893152353607</v>
      </c>
    </row>
    <row r="177" spans="1:20" ht="12.75">
      <c r="A177" s="45">
        <v>9</v>
      </c>
      <c r="B177" s="45">
        <v>3</v>
      </c>
      <c r="C177" s="46">
        <v>4</v>
      </c>
      <c r="D177" s="38">
        <v>958004</v>
      </c>
      <c r="E177" s="22" t="s">
        <v>146</v>
      </c>
      <c r="F177" s="293">
        <v>446.52551574375678</v>
      </c>
      <c r="G177" s="54">
        <v>393.54187689202826</v>
      </c>
      <c r="H177" s="54">
        <v>420.83187696609576</v>
      </c>
      <c r="I177" s="54">
        <v>249.728555917481</v>
      </c>
      <c r="J177" s="54">
        <v>221.99798183652877</v>
      </c>
      <c r="K177" s="54">
        <v>236.28102062216007</v>
      </c>
      <c r="L177" s="54">
        <v>196.79695982627578</v>
      </c>
      <c r="M177" s="54">
        <v>171.54389505549949</v>
      </c>
      <c r="N177" s="54">
        <v>184.55085634393569</v>
      </c>
      <c r="O177" s="54">
        <v>76.004343105320302</v>
      </c>
      <c r="P177" s="54">
        <v>67.75263082023929</v>
      </c>
      <c r="Q177" s="54">
        <v>72.00279622509612</v>
      </c>
      <c r="R177" s="54">
        <v>120.79261672095548</v>
      </c>
      <c r="S177" s="54">
        <v>103.7912642352602</v>
      </c>
      <c r="T177" s="54">
        <v>112.54806011883956</v>
      </c>
    </row>
    <row r="178" spans="1:20" ht="12.75">
      <c r="A178" s="45">
        <v>9</v>
      </c>
      <c r="B178" s="45">
        <v>3</v>
      </c>
      <c r="C178" s="46">
        <v>4</v>
      </c>
      <c r="D178" s="38">
        <v>378004</v>
      </c>
      <c r="E178" s="22" t="s">
        <v>79</v>
      </c>
      <c r="F178" s="293">
        <v>381.60469667318978</v>
      </c>
      <c r="G178" s="54">
        <v>337.33562035448824</v>
      </c>
      <c r="H178" s="54">
        <v>360.23187338976811</v>
      </c>
      <c r="I178" s="54">
        <v>257.96121686532643</v>
      </c>
      <c r="J178" s="54">
        <v>224.89041356965885</v>
      </c>
      <c r="K178" s="54">
        <v>241.99484725800514</v>
      </c>
      <c r="L178" s="54">
        <v>123.64347980786337</v>
      </c>
      <c r="M178" s="54">
        <v>112.44520678482942</v>
      </c>
      <c r="N178" s="54">
        <v>118.23702613176297</v>
      </c>
      <c r="O178" s="54">
        <v>39.138943248532286</v>
      </c>
      <c r="P178" s="54">
        <v>45.740423098913666</v>
      </c>
      <c r="Q178" s="54">
        <v>42.326094957673909</v>
      </c>
      <c r="R178" s="54">
        <v>84.504536559331086</v>
      </c>
      <c r="S178" s="54">
        <v>66.704783685915757</v>
      </c>
      <c r="T178" s="54">
        <v>75.910931174089072</v>
      </c>
    </row>
    <row r="179" spans="1:20" ht="12.75">
      <c r="A179" s="45">
        <v>9</v>
      </c>
      <c r="B179" s="45">
        <v>3</v>
      </c>
      <c r="C179" s="46">
        <v>4</v>
      </c>
      <c r="D179" s="38">
        <v>554008</v>
      </c>
      <c r="E179" s="22" t="s">
        <v>99</v>
      </c>
      <c r="F179" s="293">
        <v>559.27214343055925</v>
      </c>
      <c r="G179" s="54">
        <v>464.81876332622602</v>
      </c>
      <c r="H179" s="54">
        <v>513.47439520297746</v>
      </c>
      <c r="I179" s="54">
        <v>394.70163232539471</v>
      </c>
      <c r="J179" s="54">
        <v>302.77185501066094</v>
      </c>
      <c r="K179" s="54">
        <v>350.12750706458058</v>
      </c>
      <c r="L179" s="54">
        <v>164.57051110516457</v>
      </c>
      <c r="M179" s="54">
        <v>162.04690831556502</v>
      </c>
      <c r="N179" s="54">
        <v>163.34688813839688</v>
      </c>
      <c r="O179" s="54">
        <v>103.02381589510303</v>
      </c>
      <c r="P179" s="54">
        <v>109.45273631840797</v>
      </c>
      <c r="Q179" s="54">
        <v>106.1410159211524</v>
      </c>
      <c r="R179" s="54">
        <v>61.546695210061543</v>
      </c>
      <c r="S179" s="54">
        <v>52.594171997157069</v>
      </c>
      <c r="T179" s="54">
        <v>57.205872217244469</v>
      </c>
    </row>
    <row r="180" spans="1:20" ht="12.75">
      <c r="A180" s="45">
        <v>9</v>
      </c>
      <c r="B180" s="45">
        <v>3</v>
      </c>
      <c r="C180" s="46">
        <v>4</v>
      </c>
      <c r="D180" s="38">
        <v>170008</v>
      </c>
      <c r="E180" s="22" t="s">
        <v>48</v>
      </c>
      <c r="F180" s="293">
        <v>782.47011952191235</v>
      </c>
      <c r="G180" s="54">
        <v>611.05389632681079</v>
      </c>
      <c r="H180" s="54">
        <v>699.94215354102971</v>
      </c>
      <c r="I180" s="54">
        <v>473.30677290836655</v>
      </c>
      <c r="J180" s="54">
        <v>339.8558187435633</v>
      </c>
      <c r="K180" s="54">
        <v>409.0571027187836</v>
      </c>
      <c r="L180" s="54">
        <v>309.1633466135458</v>
      </c>
      <c r="M180" s="54">
        <v>271.19807758324748</v>
      </c>
      <c r="N180" s="54">
        <v>290.88505082224611</v>
      </c>
      <c r="O180" s="54">
        <v>117.92828685258964</v>
      </c>
      <c r="P180" s="54">
        <v>125.30037761757639</v>
      </c>
      <c r="Q180" s="54">
        <v>121.47756383769936</v>
      </c>
      <c r="R180" s="54">
        <v>191.23505976095618</v>
      </c>
      <c r="S180" s="54">
        <v>145.89769996567114</v>
      </c>
      <c r="T180" s="54">
        <v>169.40748698454675</v>
      </c>
    </row>
    <row r="181" spans="1:20" ht="12.75">
      <c r="A181" s="45">
        <v>9</v>
      </c>
      <c r="B181" s="45">
        <v>3</v>
      </c>
      <c r="C181" s="46">
        <v>4</v>
      </c>
      <c r="D181" s="38">
        <v>162004</v>
      </c>
      <c r="E181" s="22" t="s">
        <v>40</v>
      </c>
      <c r="F181" s="293">
        <v>335.78656853725852</v>
      </c>
      <c r="G181" s="54">
        <v>342.62680550890155</v>
      </c>
      <c r="H181" s="54">
        <v>339.05097787752482</v>
      </c>
      <c r="I181" s="54">
        <v>213.12480834099969</v>
      </c>
      <c r="J181" s="54">
        <v>241.85421565334229</v>
      </c>
      <c r="K181" s="54">
        <v>226.83552420647644</v>
      </c>
      <c r="L181" s="54">
        <v>122.66176019625881</v>
      </c>
      <c r="M181" s="54">
        <v>100.77258985555929</v>
      </c>
      <c r="N181" s="54">
        <v>112.21545367104841</v>
      </c>
      <c r="O181" s="54">
        <v>68.99724011039558</v>
      </c>
      <c r="P181" s="54">
        <v>65.502183406113531</v>
      </c>
      <c r="Q181" s="54">
        <v>67.329272202629042</v>
      </c>
      <c r="R181" s="54">
        <v>53.664520085863231</v>
      </c>
      <c r="S181" s="54">
        <v>35.270406449445751</v>
      </c>
      <c r="T181" s="54">
        <v>44.886181468419366</v>
      </c>
    </row>
    <row r="182" spans="1:20" ht="12.75">
      <c r="A182" s="45">
        <v>9</v>
      </c>
      <c r="B182" s="45">
        <v>3</v>
      </c>
      <c r="C182" s="46">
        <v>4</v>
      </c>
      <c r="D182" s="38">
        <v>362024</v>
      </c>
      <c r="E182" s="22" t="s">
        <v>66</v>
      </c>
      <c r="F182" s="293">
        <v>743.01675977653633</v>
      </c>
      <c r="G182" s="54">
        <v>699.53898576869108</v>
      </c>
      <c r="H182" s="54">
        <v>722.07742060044404</v>
      </c>
      <c r="I182" s="54">
        <v>594.04096834264431</v>
      </c>
      <c r="J182" s="54">
        <v>541.19061936259777</v>
      </c>
      <c r="K182" s="54">
        <v>568.58770151559031</v>
      </c>
      <c r="L182" s="54">
        <v>148.975791433892</v>
      </c>
      <c r="M182" s="54">
        <v>158.34836640609342</v>
      </c>
      <c r="N182" s="54">
        <v>153.48971908485376</v>
      </c>
      <c r="O182" s="54">
        <v>55.865921787709496</v>
      </c>
      <c r="P182" s="54">
        <v>64.141110442974551</v>
      </c>
      <c r="Q182" s="54">
        <v>59.851337001641085</v>
      </c>
      <c r="R182" s="54">
        <v>93.109869646182503</v>
      </c>
      <c r="S182" s="54">
        <v>94.207255963118868</v>
      </c>
      <c r="T182" s="54">
        <v>93.638382083212662</v>
      </c>
    </row>
    <row r="183" spans="1:20" ht="12.75">
      <c r="A183" s="45">
        <v>9</v>
      </c>
      <c r="B183" s="45">
        <v>3</v>
      </c>
      <c r="C183" s="46">
        <v>4</v>
      </c>
      <c r="D183" s="38">
        <v>162008</v>
      </c>
      <c r="E183" s="22" t="s">
        <v>41</v>
      </c>
      <c r="F183" s="293">
        <v>383.25471698113205</v>
      </c>
      <c r="G183" s="54">
        <v>422.64627030436839</v>
      </c>
      <c r="H183" s="54">
        <v>402.28571428571428</v>
      </c>
      <c r="I183" s="54">
        <v>256.4858490566038</v>
      </c>
      <c r="J183" s="54">
        <v>312.25358776218263</v>
      </c>
      <c r="K183" s="54">
        <v>283.42857142857144</v>
      </c>
      <c r="L183" s="54">
        <v>126.76886792452831</v>
      </c>
      <c r="M183" s="54">
        <v>110.39268254218578</v>
      </c>
      <c r="N183" s="54">
        <v>118.85714285714286</v>
      </c>
      <c r="O183" s="54">
        <v>63.384433962264154</v>
      </c>
      <c r="P183" s="54">
        <v>53.619302949061662</v>
      </c>
      <c r="Q183" s="54">
        <v>58.666666666666664</v>
      </c>
      <c r="R183" s="54">
        <v>63.384433962264154</v>
      </c>
      <c r="S183" s="54">
        <v>56.773379593124112</v>
      </c>
      <c r="T183" s="54">
        <v>60.19047619047619</v>
      </c>
    </row>
    <row r="184" spans="1:20" ht="12.75">
      <c r="A184" s="45">
        <v>9</v>
      </c>
      <c r="B184" s="45">
        <v>3</v>
      </c>
      <c r="C184" s="46">
        <v>4</v>
      </c>
      <c r="D184" s="38">
        <v>754008</v>
      </c>
      <c r="E184" s="22" t="s">
        <v>121</v>
      </c>
      <c r="F184" s="293">
        <v>411.3809351214208</v>
      </c>
      <c r="G184" s="54">
        <v>319.69186326432356</v>
      </c>
      <c r="H184" s="54">
        <v>366.92964847579481</v>
      </c>
      <c r="I184" s="54">
        <v>281.80500181225079</v>
      </c>
      <c r="J184" s="54">
        <v>226.28791526239769</v>
      </c>
      <c r="K184" s="54">
        <v>254.89006115494141</v>
      </c>
      <c r="L184" s="54">
        <v>129.57593330916998</v>
      </c>
      <c r="M184" s="54">
        <v>93.403948001925855</v>
      </c>
      <c r="N184" s="54">
        <v>112.03958732085337</v>
      </c>
      <c r="O184" s="54">
        <v>53.461399057629578</v>
      </c>
      <c r="P184" s="54">
        <v>31.776600866634571</v>
      </c>
      <c r="Q184" s="54">
        <v>42.948508472993794</v>
      </c>
      <c r="R184" s="54">
        <v>76.114534251540405</v>
      </c>
      <c r="S184" s="54">
        <v>61.627347135291288</v>
      </c>
      <c r="T184" s="54">
        <v>69.091078847859578</v>
      </c>
    </row>
    <row r="185" spans="1:20" ht="12.75">
      <c r="A185" s="45">
        <v>9</v>
      </c>
      <c r="B185" s="45">
        <v>3</v>
      </c>
      <c r="C185" s="46">
        <v>4</v>
      </c>
      <c r="D185" s="38">
        <v>954016</v>
      </c>
      <c r="E185" s="22" t="s">
        <v>140</v>
      </c>
      <c r="F185" s="293">
        <v>683.31668331668334</v>
      </c>
      <c r="G185" s="54">
        <v>594.51219512195121</v>
      </c>
      <c r="H185" s="54">
        <v>640.82525789309159</v>
      </c>
      <c r="I185" s="54">
        <v>479.52047952047951</v>
      </c>
      <c r="J185" s="54">
        <v>418.11846689895475</v>
      </c>
      <c r="K185" s="54">
        <v>450.14066895904972</v>
      </c>
      <c r="L185" s="54">
        <v>203.79620379620383</v>
      </c>
      <c r="M185" s="54">
        <v>176.39372822299651</v>
      </c>
      <c r="N185" s="54">
        <v>190.68458893404187</v>
      </c>
      <c r="O185" s="54">
        <v>85.914085914085916</v>
      </c>
      <c r="P185" s="54">
        <v>87.108013937282223</v>
      </c>
      <c r="Q185" s="54">
        <v>86.485360008335931</v>
      </c>
      <c r="R185" s="54">
        <v>117.8821178821179</v>
      </c>
      <c r="S185" s="54">
        <v>89.285714285714278</v>
      </c>
      <c r="T185" s="54">
        <v>104.19922892570595</v>
      </c>
    </row>
    <row r="186" spans="1:20" ht="12.75">
      <c r="A186" s="45">
        <v>9</v>
      </c>
      <c r="B186" s="45">
        <v>3</v>
      </c>
      <c r="C186" s="46">
        <v>4</v>
      </c>
      <c r="D186" s="38">
        <v>158016</v>
      </c>
      <c r="E186" s="22" t="s">
        <v>33</v>
      </c>
      <c r="F186" s="293">
        <v>315.83026545243172</v>
      </c>
      <c r="G186" s="54">
        <v>217.94871794871793</v>
      </c>
      <c r="H186" s="54">
        <v>269.28157707550042</v>
      </c>
      <c r="I186" s="54">
        <v>184.072854098043</v>
      </c>
      <c r="J186" s="54">
        <v>102.56410256410257</v>
      </c>
      <c r="K186" s="54">
        <v>145.31043593130778</v>
      </c>
      <c r="L186" s="54">
        <v>131.75741135438867</v>
      </c>
      <c r="M186" s="54">
        <v>115.38461538461539</v>
      </c>
      <c r="N186" s="54">
        <v>123.97114114419267</v>
      </c>
      <c r="O186" s="54">
        <v>62.003487696182908</v>
      </c>
      <c r="P186" s="54">
        <v>61.965811965811966</v>
      </c>
      <c r="Q186" s="54">
        <v>61.985570572096336</v>
      </c>
      <c r="R186" s="54">
        <v>69.753923658205778</v>
      </c>
      <c r="S186" s="54">
        <v>53.418803418803421</v>
      </c>
      <c r="T186" s="54">
        <v>61.985570572096336</v>
      </c>
    </row>
    <row r="187" spans="1:20" ht="12.75">
      <c r="A187" s="45">
        <v>9</v>
      </c>
      <c r="B187" s="45">
        <v>3</v>
      </c>
      <c r="C187" s="46">
        <v>4</v>
      </c>
      <c r="D187" s="38">
        <v>362028</v>
      </c>
      <c r="E187" s="22" t="s">
        <v>67</v>
      </c>
      <c r="F187" s="293">
        <v>409.99359385009609</v>
      </c>
      <c r="G187" s="54">
        <v>353.8205980066445</v>
      </c>
      <c r="H187" s="54">
        <v>382.42009132420088</v>
      </c>
      <c r="I187" s="54">
        <v>297.88597053171043</v>
      </c>
      <c r="J187" s="54">
        <v>267.44186046511629</v>
      </c>
      <c r="K187" s="54">
        <v>282.941943900848</v>
      </c>
      <c r="L187" s="54">
        <v>112.10762331838565</v>
      </c>
      <c r="M187" s="54">
        <v>86.378737541528238</v>
      </c>
      <c r="N187" s="54">
        <v>99.478147423352894</v>
      </c>
      <c r="O187" s="54">
        <v>52.850736707238951</v>
      </c>
      <c r="P187" s="54">
        <v>39.86710963455149</v>
      </c>
      <c r="Q187" s="54">
        <v>46.477495107632095</v>
      </c>
      <c r="R187" s="54">
        <v>59.256886611146697</v>
      </c>
      <c r="S187" s="54">
        <v>46.511627906976742</v>
      </c>
      <c r="T187" s="54">
        <v>53.000652315720806</v>
      </c>
    </row>
    <row r="188" spans="1:20" ht="12.75">
      <c r="A188" s="45">
        <v>9</v>
      </c>
      <c r="B188" s="45">
        <v>3</v>
      </c>
      <c r="C188" s="46">
        <v>4</v>
      </c>
      <c r="D188" s="38">
        <v>974028</v>
      </c>
      <c r="E188" s="22" t="s">
        <v>157</v>
      </c>
      <c r="F188" s="293">
        <v>493.93169630256847</v>
      </c>
      <c r="G188" s="54">
        <v>407.3445455948156</v>
      </c>
      <c r="H188" s="54">
        <v>452.56873295496422</v>
      </c>
      <c r="I188" s="54">
        <v>364.09822184589331</v>
      </c>
      <c r="J188" s="54">
        <v>311.68029625057864</v>
      </c>
      <c r="K188" s="54">
        <v>339.05800840274196</v>
      </c>
      <c r="L188" s="54">
        <v>129.83347445667513</v>
      </c>
      <c r="M188" s="54">
        <v>95.664249344237007</v>
      </c>
      <c r="N188" s="54">
        <v>113.5107245522223</v>
      </c>
      <c r="O188" s="54">
        <v>63.505503810330225</v>
      </c>
      <c r="P188" s="54">
        <v>50.91806819935195</v>
      </c>
      <c r="Q188" s="54">
        <v>57.49244490307364</v>
      </c>
      <c r="R188" s="54">
        <v>66.327970646344909</v>
      </c>
      <c r="S188" s="54">
        <v>44.74618114488505</v>
      </c>
      <c r="T188" s="54">
        <v>56.018279649148667</v>
      </c>
    </row>
    <row r="189" spans="1:20" ht="12.75">
      <c r="A189" s="45">
        <v>9</v>
      </c>
      <c r="B189" s="45">
        <v>3</v>
      </c>
      <c r="C189" s="46">
        <v>4</v>
      </c>
      <c r="D189" s="38">
        <v>962040</v>
      </c>
      <c r="E189" s="22" t="s">
        <v>153</v>
      </c>
      <c r="F189" s="293">
        <v>605.32195815559612</v>
      </c>
      <c r="G189" s="54">
        <v>512.76684805357888</v>
      </c>
      <c r="H189" s="54">
        <v>559.73610967941454</v>
      </c>
      <c r="I189" s="54">
        <v>434.69429209831407</v>
      </c>
      <c r="J189" s="54">
        <v>336.96107157806608</v>
      </c>
      <c r="K189" s="54">
        <v>386.55808679517577</v>
      </c>
      <c r="L189" s="54">
        <v>170.62766605728214</v>
      </c>
      <c r="M189" s="54">
        <v>175.80577647551277</v>
      </c>
      <c r="N189" s="54">
        <v>173.17802288423874</v>
      </c>
      <c r="O189" s="54">
        <v>89.37639650619542</v>
      </c>
      <c r="P189" s="54">
        <v>96.274591879447456</v>
      </c>
      <c r="Q189" s="54">
        <v>92.773940830842179</v>
      </c>
      <c r="R189" s="54">
        <v>81.25126955108675</v>
      </c>
      <c r="S189" s="54">
        <v>79.531184596065302</v>
      </c>
      <c r="T189" s="54">
        <v>80.40408205339655</v>
      </c>
    </row>
    <row r="190" spans="1:20" ht="12.75">
      <c r="A190" s="45">
        <v>9</v>
      </c>
      <c r="B190" s="45">
        <v>3</v>
      </c>
      <c r="C190" s="46">
        <v>4</v>
      </c>
      <c r="D190" s="38">
        <v>158028</v>
      </c>
      <c r="E190" s="22" t="s">
        <v>37</v>
      </c>
      <c r="F190" s="293">
        <v>289.90694345025054</v>
      </c>
      <c r="G190" s="54">
        <v>225.71148184494604</v>
      </c>
      <c r="H190" s="54">
        <v>258.25571549534294</v>
      </c>
      <c r="I190" s="54">
        <v>178.95490336435219</v>
      </c>
      <c r="J190" s="54">
        <v>134.93621197252207</v>
      </c>
      <c r="K190" s="54">
        <v>157.25172372081769</v>
      </c>
      <c r="L190" s="54">
        <v>110.95204008589835</v>
      </c>
      <c r="M190" s="54">
        <v>90.775269872423948</v>
      </c>
      <c r="N190" s="54">
        <v>101.00399177452523</v>
      </c>
      <c r="O190" s="54">
        <v>41.756144118348843</v>
      </c>
      <c r="P190" s="54">
        <v>24.533856722276742</v>
      </c>
      <c r="Q190" s="54">
        <v>33.264787710172975</v>
      </c>
      <c r="R190" s="54">
        <v>69.195895967549518</v>
      </c>
      <c r="S190" s="54">
        <v>66.241413150147196</v>
      </c>
      <c r="T190" s="54">
        <v>67.739204064352236</v>
      </c>
    </row>
    <row r="191" spans="1:20" ht="12.75">
      <c r="A191" s="45">
        <v>9</v>
      </c>
      <c r="B191" s="45">
        <v>3</v>
      </c>
      <c r="C191" s="46">
        <v>4</v>
      </c>
      <c r="D191" s="38">
        <v>566076</v>
      </c>
      <c r="E191" s="22" t="s">
        <v>117</v>
      </c>
      <c r="F191" s="293">
        <v>420.45316854477164</v>
      </c>
      <c r="G191" s="54">
        <v>370.94082916185346</v>
      </c>
      <c r="H191" s="54">
        <v>396.40987284966343</v>
      </c>
      <c r="I191" s="54">
        <v>238.7010783957349</v>
      </c>
      <c r="J191" s="54">
        <v>211.78282633808243</v>
      </c>
      <c r="K191" s="54">
        <v>225.62951882323611</v>
      </c>
      <c r="L191" s="54">
        <v>181.75209014903669</v>
      </c>
      <c r="M191" s="54">
        <v>159.15800282377103</v>
      </c>
      <c r="N191" s="54">
        <v>170.78035402642735</v>
      </c>
      <c r="O191" s="54">
        <v>89.66436447352477</v>
      </c>
      <c r="P191" s="54">
        <v>92.41432422025413</v>
      </c>
      <c r="Q191" s="54">
        <v>90.999750685614572</v>
      </c>
      <c r="R191" s="54">
        <v>92.087725675511933</v>
      </c>
      <c r="S191" s="54">
        <v>66.743678603516884</v>
      </c>
      <c r="T191" s="54">
        <v>79.780603340812775</v>
      </c>
    </row>
    <row r="192" spans="1:20" ht="12.75">
      <c r="A192" s="45">
        <v>9</v>
      </c>
      <c r="B192" s="45">
        <v>3</v>
      </c>
      <c r="C192" s="46">
        <v>4</v>
      </c>
      <c r="D192" s="38">
        <v>382056</v>
      </c>
      <c r="E192" s="22" t="s">
        <v>92</v>
      </c>
      <c r="F192" s="293">
        <v>498.02110817941951</v>
      </c>
      <c r="G192" s="54">
        <v>413.41795104261109</v>
      </c>
      <c r="H192" s="54">
        <v>457.72519215821745</v>
      </c>
      <c r="I192" s="54">
        <v>343.00791556728228</v>
      </c>
      <c r="J192" s="54">
        <v>290.11786038077969</v>
      </c>
      <c r="K192" s="54">
        <v>317.81673719664906</v>
      </c>
      <c r="L192" s="54">
        <v>155.0131926121372</v>
      </c>
      <c r="M192" s="54">
        <v>123.30009066183136</v>
      </c>
      <c r="N192" s="54">
        <v>139.90845496156837</v>
      </c>
      <c r="O192" s="54">
        <v>65.963060686015837</v>
      </c>
      <c r="P192" s="54">
        <v>61.650045330915681</v>
      </c>
      <c r="Q192" s="54">
        <v>63.90880041454357</v>
      </c>
      <c r="R192" s="54">
        <v>89.050131926121381</v>
      </c>
      <c r="S192" s="54">
        <v>61.650045330915681</v>
      </c>
      <c r="T192" s="54">
        <v>75.99965454702479</v>
      </c>
    </row>
    <row r="193" spans="1:20" ht="12.75">
      <c r="A193" s="45">
        <v>9</v>
      </c>
      <c r="B193" s="45">
        <v>3</v>
      </c>
      <c r="C193" s="46">
        <v>4</v>
      </c>
      <c r="D193" s="38">
        <v>158032</v>
      </c>
      <c r="E193" s="22" t="s">
        <v>38</v>
      </c>
      <c r="F193" s="293">
        <v>408.30291970802921</v>
      </c>
      <c r="G193" s="54">
        <v>353.91659448088109</v>
      </c>
      <c r="H193" s="54">
        <v>382.21852928957213</v>
      </c>
      <c r="I193" s="54">
        <v>272.58211678832117</v>
      </c>
      <c r="J193" s="54">
        <v>210.37000371241183</v>
      </c>
      <c r="K193" s="54">
        <v>242.74437652086175</v>
      </c>
      <c r="L193" s="54">
        <v>135.72080291970804</v>
      </c>
      <c r="M193" s="54">
        <v>143.54659076846926</v>
      </c>
      <c r="N193" s="54">
        <v>139.4741527687103</v>
      </c>
      <c r="O193" s="54">
        <v>61.587591240875916</v>
      </c>
      <c r="P193" s="54">
        <v>66.823412943942571</v>
      </c>
      <c r="Q193" s="54">
        <v>64.098759570300913</v>
      </c>
      <c r="R193" s="54">
        <v>74.133211678832112</v>
      </c>
      <c r="S193" s="54">
        <v>76.723177824526672</v>
      </c>
      <c r="T193" s="54">
        <v>75.375393198409398</v>
      </c>
    </row>
    <row r="194" spans="1:20" ht="12.75">
      <c r="A194" s="48"/>
      <c r="B194" s="48"/>
      <c r="C194" s="48"/>
      <c r="D194" s="40"/>
      <c r="E194" s="42" t="s">
        <v>218</v>
      </c>
      <c r="F194" s="100">
        <v>463.93400952794838</v>
      </c>
      <c r="G194" s="100">
        <v>398.6812917028347</v>
      </c>
      <c r="H194" s="100">
        <v>432.40059658994613</v>
      </c>
      <c r="I194" s="100">
        <v>311.25724640652032</v>
      </c>
      <c r="J194" s="100">
        <v>264.53078008960904</v>
      </c>
      <c r="K194" s="100">
        <v>288.6766550286431</v>
      </c>
      <c r="L194" s="100">
        <v>152.67676312142802</v>
      </c>
      <c r="M194" s="100">
        <v>134.15051161322566</v>
      </c>
      <c r="N194" s="100">
        <v>143.72394156130301</v>
      </c>
      <c r="O194" s="100">
        <v>67.892781882138792</v>
      </c>
      <c r="P194" s="100">
        <v>64.444853618118202</v>
      </c>
      <c r="Q194" s="100">
        <v>66.226568590895226</v>
      </c>
      <c r="R194" s="100">
        <v>84.783981239289261</v>
      </c>
      <c r="S194" s="100">
        <v>69.705657995107458</v>
      </c>
      <c r="T194" s="100">
        <v>77.497372970407781</v>
      </c>
    </row>
    <row r="195" spans="1:20" ht="12.75">
      <c r="A195" s="45">
        <v>10</v>
      </c>
      <c r="B195" s="45">
        <v>4</v>
      </c>
      <c r="C195" s="46">
        <v>4</v>
      </c>
      <c r="D195" s="38">
        <v>566028</v>
      </c>
      <c r="E195" s="22" t="s">
        <v>116</v>
      </c>
      <c r="F195" s="293">
        <v>513.17614424410544</v>
      </c>
      <c r="G195" s="54">
        <v>499.71820402028931</v>
      </c>
      <c r="H195" s="54">
        <v>506.71715805608147</v>
      </c>
      <c r="I195" s="54">
        <v>308.59916782246881</v>
      </c>
      <c r="J195" s="54">
        <v>302.46101822280667</v>
      </c>
      <c r="K195" s="54">
        <v>305.6532323505545</v>
      </c>
      <c r="L195" s="54">
        <v>204.57697642163663</v>
      </c>
      <c r="M195" s="54">
        <v>197.25718579748263</v>
      </c>
      <c r="N195" s="54">
        <v>201.063925705527</v>
      </c>
      <c r="O195" s="54">
        <v>98.821081830790575</v>
      </c>
      <c r="P195" s="54">
        <v>103.32519256058613</v>
      </c>
      <c r="Q195" s="54">
        <v>100.98277882968172</v>
      </c>
      <c r="R195" s="54">
        <v>105.75589459084605</v>
      </c>
      <c r="S195" s="54">
        <v>93.931993236896488</v>
      </c>
      <c r="T195" s="54">
        <v>100.08114687584528</v>
      </c>
    </row>
    <row r="196" spans="1:20" ht="12.75">
      <c r="A196" s="45">
        <v>10</v>
      </c>
      <c r="B196" s="45">
        <v>4</v>
      </c>
      <c r="C196" s="46">
        <v>4</v>
      </c>
      <c r="D196" s="38">
        <v>158020</v>
      </c>
      <c r="E196" s="22" t="s">
        <v>34</v>
      </c>
      <c r="F196" s="293">
        <v>343.99308556611925</v>
      </c>
      <c r="G196" s="54">
        <v>302.43728873865859</v>
      </c>
      <c r="H196" s="54">
        <v>323.5139400315623</v>
      </c>
      <c r="I196" s="54">
        <v>214.34745030250647</v>
      </c>
      <c r="J196" s="54">
        <v>160.11385874399573</v>
      </c>
      <c r="K196" s="54">
        <v>187.62055058741015</v>
      </c>
      <c r="L196" s="54">
        <v>129.6456352636128</v>
      </c>
      <c r="M196" s="54">
        <v>142.32342999466289</v>
      </c>
      <c r="N196" s="54">
        <v>135.89338944415221</v>
      </c>
      <c r="O196" s="54">
        <v>63.958513396715645</v>
      </c>
      <c r="P196" s="54">
        <v>69.382672122398148</v>
      </c>
      <c r="Q196" s="54">
        <v>66.631597404874626</v>
      </c>
      <c r="R196" s="54">
        <v>65.687121866897144</v>
      </c>
      <c r="S196" s="54">
        <v>72.940757872264726</v>
      </c>
      <c r="T196" s="54">
        <v>69.26179203927758</v>
      </c>
    </row>
    <row r="197" spans="1:20" ht="12.75">
      <c r="A197" s="45">
        <v>10</v>
      </c>
      <c r="B197" s="45">
        <v>4</v>
      </c>
      <c r="C197" s="46">
        <v>4</v>
      </c>
      <c r="D197" s="38">
        <v>162022</v>
      </c>
      <c r="E197" s="22" t="s">
        <v>43</v>
      </c>
      <c r="F197" s="293">
        <v>337.24832214765098</v>
      </c>
      <c r="G197" s="54">
        <v>318.07739883371619</v>
      </c>
      <c r="H197" s="54">
        <v>327.91117996385231</v>
      </c>
      <c r="I197" s="54">
        <v>298.65771812080538</v>
      </c>
      <c r="J197" s="54">
        <v>242.09224244566178</v>
      </c>
      <c r="K197" s="54">
        <v>271.10766847405114</v>
      </c>
      <c r="L197" s="54">
        <v>38.590604026845639</v>
      </c>
      <c r="M197" s="54">
        <v>75.985156388054421</v>
      </c>
      <c r="N197" s="54">
        <v>56.803511489801188</v>
      </c>
      <c r="O197" s="54">
        <v>13.422818791946307</v>
      </c>
      <c r="P197" s="54">
        <v>28.273546562996998</v>
      </c>
      <c r="Q197" s="54">
        <v>20.655822359927704</v>
      </c>
      <c r="R197" s="54">
        <v>25.167785234899327</v>
      </c>
      <c r="S197" s="54">
        <v>47.711609825057437</v>
      </c>
      <c r="T197" s="54">
        <v>36.147689129873484</v>
      </c>
    </row>
    <row r="198" spans="1:20" ht="12.75">
      <c r="A198" s="45">
        <v>10</v>
      </c>
      <c r="B198" s="45">
        <v>4</v>
      </c>
      <c r="C198" s="46">
        <v>4</v>
      </c>
      <c r="D198" s="38">
        <v>362036</v>
      </c>
      <c r="E198" s="22" t="s">
        <v>69</v>
      </c>
      <c r="F198" s="293">
        <v>409.69316596931662</v>
      </c>
      <c r="G198" s="54">
        <v>372.72897546356995</v>
      </c>
      <c r="H198" s="54">
        <v>391.87358916478559</v>
      </c>
      <c r="I198" s="54">
        <v>324.26778242677824</v>
      </c>
      <c r="J198" s="54">
        <v>260.3483798464132</v>
      </c>
      <c r="K198" s="54">
        <v>293.45372460496617</v>
      </c>
      <c r="L198" s="54">
        <v>85.425383542538356</v>
      </c>
      <c r="M198" s="54">
        <v>112.38059561715677</v>
      </c>
      <c r="N198" s="54">
        <v>98.419864559819416</v>
      </c>
      <c r="O198" s="54">
        <v>54.044630404463042</v>
      </c>
      <c r="P198" s="54">
        <v>39.333208466004876</v>
      </c>
      <c r="Q198" s="54">
        <v>46.95259593679458</v>
      </c>
      <c r="R198" s="54">
        <v>31.380753138075313</v>
      </c>
      <c r="S198" s="54">
        <v>73.047387151151895</v>
      </c>
      <c r="T198" s="54">
        <v>51.467268623024829</v>
      </c>
    </row>
    <row r="199" spans="1:20" ht="12.75">
      <c r="A199" s="45">
        <v>10</v>
      </c>
      <c r="B199" s="45">
        <v>4</v>
      </c>
      <c r="C199" s="46">
        <v>4</v>
      </c>
      <c r="D199" s="38">
        <v>166036</v>
      </c>
      <c r="E199" s="22" t="s">
        <v>47</v>
      </c>
      <c r="F199" s="293">
        <v>319.32426864441697</v>
      </c>
      <c r="G199" s="54">
        <v>281.38528138528142</v>
      </c>
      <c r="H199" s="54">
        <v>300.82330588980369</v>
      </c>
      <c r="I199" s="54">
        <v>222.49690976514216</v>
      </c>
      <c r="J199" s="54">
        <v>173.16017316017317</v>
      </c>
      <c r="K199" s="54">
        <v>198.43782985011612</v>
      </c>
      <c r="L199" s="54">
        <v>96.827358879274826</v>
      </c>
      <c r="M199" s="54">
        <v>108.22510822510822</v>
      </c>
      <c r="N199" s="54">
        <v>102.38547603968756</v>
      </c>
      <c r="O199" s="54">
        <v>43.263288009888747</v>
      </c>
      <c r="P199" s="54">
        <v>51.948051948051948</v>
      </c>
      <c r="Q199" s="54">
        <v>47.498416719442687</v>
      </c>
      <c r="R199" s="54">
        <v>53.564070869386072</v>
      </c>
      <c r="S199" s="54">
        <v>56.277056277056282</v>
      </c>
      <c r="T199" s="54">
        <v>54.88705932024488</v>
      </c>
    </row>
    <row r="200" spans="1:20" ht="12.75">
      <c r="A200" s="48"/>
      <c r="B200" s="48"/>
      <c r="C200" s="48"/>
      <c r="D200" s="40"/>
      <c r="E200" s="42" t="s">
        <v>288</v>
      </c>
      <c r="F200" s="100">
        <v>386.43561185638544</v>
      </c>
      <c r="G200" s="100">
        <v>355.77140275581655</v>
      </c>
      <c r="H200" s="100">
        <v>371.53571755236442</v>
      </c>
      <c r="I200" s="100">
        <v>275.41543607444044</v>
      </c>
      <c r="J200" s="100">
        <v>228.52194864844515</v>
      </c>
      <c r="K200" s="100">
        <v>252.6296533430897</v>
      </c>
      <c r="L200" s="100">
        <v>111.02017578194499</v>
      </c>
      <c r="M200" s="100">
        <v>127.24945410737143</v>
      </c>
      <c r="N200" s="100">
        <v>118.90606420927467</v>
      </c>
      <c r="O200" s="100">
        <v>54.798420097498486</v>
      </c>
      <c r="P200" s="100">
        <v>58.354039605451391</v>
      </c>
      <c r="Q200" s="100">
        <v>56.52611360102442</v>
      </c>
      <c r="R200" s="100">
        <v>56.221755684446499</v>
      </c>
      <c r="S200" s="100">
        <v>68.89541450192003</v>
      </c>
      <c r="T200" s="100">
        <v>62.379950608250255</v>
      </c>
    </row>
    <row r="201" spans="1:20" ht="12.75">
      <c r="E201" s="6" t="s">
        <v>179</v>
      </c>
      <c r="F201" s="274">
        <v>515.3507286400436</v>
      </c>
      <c r="G201" s="274">
        <v>460.2625971656197</v>
      </c>
      <c r="H201" s="277">
        <v>488.65470877067537</v>
      </c>
      <c r="I201" s="274">
        <v>345.37716897154752</v>
      </c>
      <c r="J201" s="274">
        <v>300.05423465450332</v>
      </c>
      <c r="K201" s="277">
        <v>323.41341883731718</v>
      </c>
      <c r="L201" s="278">
        <v>169.97355966849602</v>
      </c>
      <c r="M201" s="278">
        <v>160.20836251111638</v>
      </c>
      <c r="N201" s="277">
        <v>165.2412899333583</v>
      </c>
      <c r="O201" s="274">
        <v>73.294831644074875</v>
      </c>
      <c r="P201" s="274">
        <v>74.487638129786234</v>
      </c>
      <c r="Q201" s="279">
        <v>73.872872408765645</v>
      </c>
      <c r="R201" s="274">
        <v>96.678728024421133</v>
      </c>
      <c r="S201" s="274">
        <v>85.720724381330143</v>
      </c>
      <c r="T201" s="274">
        <v>91.36841752459263</v>
      </c>
    </row>
    <row r="202" spans="1:20" ht="12.75">
      <c r="E202" s="8" t="s">
        <v>200</v>
      </c>
      <c r="F202" s="274">
        <v>530.51293359083934</v>
      </c>
      <c r="G202" s="274">
        <v>476.04060454117257</v>
      </c>
      <c r="H202" s="278">
        <v>504.11067396036805</v>
      </c>
      <c r="I202" s="274">
        <v>360.02169538263456</v>
      </c>
      <c r="J202" s="274">
        <v>314.51489472697131</v>
      </c>
      <c r="K202" s="278">
        <v>337.96494864857385</v>
      </c>
      <c r="L202" s="278">
        <v>170.49123820820469</v>
      </c>
      <c r="M202" s="278">
        <v>161.52570981420124</v>
      </c>
      <c r="N202" s="278">
        <v>166.14572531179425</v>
      </c>
      <c r="O202" s="274">
        <v>69.769917425751615</v>
      </c>
      <c r="P202" s="274">
        <v>70.695791450109837</v>
      </c>
      <c r="Q202" s="274">
        <v>70.218680436305576</v>
      </c>
      <c r="R202" s="274">
        <v>100.72132078245311</v>
      </c>
      <c r="S202" s="274">
        <v>90.829918364091398</v>
      </c>
      <c r="T202" s="274">
        <v>95.927044875488662</v>
      </c>
    </row>
    <row r="203" spans="1:20" ht="12.75">
      <c r="E203" s="8" t="s">
        <v>201</v>
      </c>
      <c r="F203" s="274">
        <v>497.93806511103713</v>
      </c>
      <c r="G203" s="274">
        <v>442.12938589699917</v>
      </c>
      <c r="H203" s="278">
        <v>470.89834993521094</v>
      </c>
      <c r="I203" s="274">
        <v>328.55902070317683</v>
      </c>
      <c r="J203" s="274">
        <v>283.43501285187824</v>
      </c>
      <c r="K203" s="278">
        <v>306.69610731632952</v>
      </c>
      <c r="L203" s="278">
        <v>169.37904440786025</v>
      </c>
      <c r="M203" s="278">
        <v>158.69437304512093</v>
      </c>
      <c r="N203" s="278">
        <v>164.20224261888143</v>
      </c>
      <c r="O203" s="274">
        <v>77.342933186789651</v>
      </c>
      <c r="P203" s="274">
        <v>78.845498745780546</v>
      </c>
      <c r="Q203" s="274">
        <v>78.07093724136152</v>
      </c>
      <c r="R203" s="274">
        <v>92.036111221070627</v>
      </c>
      <c r="S203" s="274">
        <v>79.84887429934038</v>
      </c>
      <c r="T203" s="274">
        <v>86.131305377519922</v>
      </c>
    </row>
    <row r="204" spans="1:20" ht="12.75">
      <c r="A204" s="23" t="s">
        <v>379</v>
      </c>
      <c r="B204" s="23"/>
      <c r="C204" s="23"/>
      <c r="D204" s="23"/>
      <c r="E204" s="23"/>
      <c r="F204" s="150"/>
      <c r="G204" s="23"/>
      <c r="H204" s="23"/>
      <c r="I204" s="23"/>
      <c r="J204" s="23"/>
      <c r="K204" s="23"/>
      <c r="L204" s="102"/>
      <c r="M204" s="102"/>
      <c r="N204" s="102"/>
      <c r="O204" s="101"/>
      <c r="P204" s="101"/>
      <c r="Q204" s="101"/>
      <c r="R204" s="101"/>
      <c r="S204" s="101"/>
      <c r="T204" s="101"/>
    </row>
    <row r="205" spans="1:20" ht="12">
      <c r="A205" s="17" t="s">
        <v>366</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69"/>
  <sheetViews>
    <sheetView zoomScale="80" zoomScaleNormal="80" workbookViewId="0">
      <pane ySplit="5" topLeftCell="A6" activePane="bottomLeft" state="frozen"/>
      <selection activeCell="T221" sqref="T221"/>
      <selection pane="bottomLeft" activeCell="R62" sqref="R62"/>
    </sheetView>
  </sheetViews>
  <sheetFormatPr baseColWidth="10" defaultColWidth="11.42578125" defaultRowHeight="11.25"/>
  <cols>
    <col min="1" max="1" width="9.42578125" style="237" customWidth="1"/>
    <col min="2" max="2" width="40.5703125" style="236" customWidth="1"/>
    <col min="3" max="12" width="12.5703125" style="236" customWidth="1"/>
    <col min="13" max="16384" width="11.42578125" style="236"/>
  </cols>
  <sheetData>
    <row r="1" spans="1:16" ht="18" customHeight="1">
      <c r="A1" s="160" t="s">
        <v>384</v>
      </c>
    </row>
    <row r="2" spans="1:16" ht="13.5" customHeight="1">
      <c r="A2" s="294"/>
    </row>
    <row r="3" spans="1:16" ht="26.25" customHeight="1">
      <c r="A3" s="375" t="s">
        <v>246</v>
      </c>
      <c r="B3" s="377" t="s">
        <v>0</v>
      </c>
      <c r="C3" s="379" t="s">
        <v>182</v>
      </c>
      <c r="D3" s="379"/>
      <c r="E3" s="379"/>
      <c r="F3" s="379"/>
      <c r="G3" s="388"/>
      <c r="H3" s="378" t="s">
        <v>303</v>
      </c>
      <c r="I3" s="379"/>
      <c r="J3" s="379"/>
      <c r="K3" s="379"/>
      <c r="L3" s="379"/>
    </row>
    <row r="4" spans="1:16" ht="16.5" customHeight="1">
      <c r="A4" s="376"/>
      <c r="B4" s="376"/>
      <c r="C4" s="380" t="s">
        <v>1</v>
      </c>
      <c r="D4" s="382" t="s">
        <v>4</v>
      </c>
      <c r="E4" s="383"/>
      <c r="F4" s="384" t="s">
        <v>5</v>
      </c>
      <c r="G4" s="385"/>
      <c r="H4" s="386" t="s">
        <v>1</v>
      </c>
      <c r="I4" s="382" t="s">
        <v>4</v>
      </c>
      <c r="J4" s="383"/>
      <c r="K4" s="384" t="s">
        <v>5</v>
      </c>
      <c r="L4" s="384"/>
    </row>
    <row r="5" spans="1:16" s="242" customFormat="1" ht="68.25" customHeight="1">
      <c r="A5" s="376"/>
      <c r="B5" s="376"/>
      <c r="C5" s="381"/>
      <c r="D5" s="240" t="s">
        <v>2</v>
      </c>
      <c r="E5" s="240" t="s">
        <v>3</v>
      </c>
      <c r="F5" s="240" t="s">
        <v>183</v>
      </c>
      <c r="G5" s="295" t="s">
        <v>373</v>
      </c>
      <c r="H5" s="387"/>
      <c r="I5" s="240" t="s">
        <v>2</v>
      </c>
      <c r="J5" s="240" t="s">
        <v>3</v>
      </c>
      <c r="K5" s="240" t="s">
        <v>183</v>
      </c>
      <c r="L5" s="240" t="s">
        <v>191</v>
      </c>
      <c r="M5" s="296"/>
      <c r="N5" s="152"/>
      <c r="O5" s="152"/>
      <c r="P5" s="152"/>
    </row>
    <row r="6" spans="1:16" ht="12.75">
      <c r="A6" s="265">
        <v>55334000</v>
      </c>
      <c r="B6" s="243" t="s">
        <v>257</v>
      </c>
      <c r="C6" s="243">
        <v>667</v>
      </c>
      <c r="D6" s="243">
        <v>347</v>
      </c>
      <c r="E6" s="243">
        <v>320</v>
      </c>
      <c r="F6" s="243">
        <v>359</v>
      </c>
      <c r="G6" s="243">
        <v>308</v>
      </c>
      <c r="H6" s="297">
        <v>108.32142393140185</v>
      </c>
      <c r="I6" s="297">
        <v>109.02350131959282</v>
      </c>
      <c r="J6" s="297">
        <v>107.57025682398816</v>
      </c>
      <c r="K6" s="297">
        <v>121.92222788249279</v>
      </c>
      <c r="L6" s="297">
        <v>95.857583019513868</v>
      </c>
    </row>
    <row r="7" spans="1:16" ht="12.75">
      <c r="A7" s="265">
        <v>55334002</v>
      </c>
      <c r="B7" s="251" t="s">
        <v>249</v>
      </c>
      <c r="C7" s="243">
        <v>602</v>
      </c>
      <c r="D7" s="243">
        <v>290</v>
      </c>
      <c r="E7" s="243">
        <v>312</v>
      </c>
      <c r="F7" s="243">
        <v>348</v>
      </c>
      <c r="G7" s="243">
        <v>254</v>
      </c>
      <c r="H7" s="297">
        <v>130.92364237402404</v>
      </c>
      <c r="I7" s="297">
        <v>118.55122230398169</v>
      </c>
      <c r="J7" s="297">
        <v>144.98815000697059</v>
      </c>
      <c r="K7" s="297">
        <v>175.81973424948214</v>
      </c>
      <c r="L7" s="297">
        <v>96.990988238888036</v>
      </c>
    </row>
    <row r="8" spans="1:16" ht="12.75">
      <c r="A8" s="265">
        <v>55711000</v>
      </c>
      <c r="B8" s="243" t="s">
        <v>367</v>
      </c>
      <c r="C8" s="243">
        <v>727</v>
      </c>
      <c r="D8" s="243">
        <v>346</v>
      </c>
      <c r="E8" s="243">
        <v>381</v>
      </c>
      <c r="F8" s="243">
        <v>392</v>
      </c>
      <c r="G8" s="243">
        <v>335</v>
      </c>
      <c r="H8" s="297">
        <v>105.068431777781</v>
      </c>
      <c r="I8" s="297">
        <v>98.429676832043697</v>
      </c>
      <c r="J8" s="297">
        <v>111.92385652595401</v>
      </c>
      <c r="K8" s="297">
        <v>119.78975675345312</v>
      </c>
      <c r="L8" s="297">
        <v>91.858839013957052</v>
      </c>
    </row>
    <row r="9" spans="1:16" ht="12.75">
      <c r="A9" s="265">
        <v>55911000</v>
      </c>
      <c r="B9" s="243" t="s">
        <v>133</v>
      </c>
      <c r="C9" s="243">
        <v>525</v>
      </c>
      <c r="D9" s="243">
        <v>272</v>
      </c>
      <c r="E9" s="243">
        <v>253</v>
      </c>
      <c r="F9" s="243">
        <v>286</v>
      </c>
      <c r="G9" s="243">
        <v>239</v>
      </c>
      <c r="H9" s="297">
        <v>80.591928526472529</v>
      </c>
      <c r="I9" s="297">
        <v>81.111707520725233</v>
      </c>
      <c r="J9" s="297">
        <v>80.040494795786017</v>
      </c>
      <c r="K9" s="297">
        <v>90.961134787863358</v>
      </c>
      <c r="L9" s="297">
        <v>70.917776920566155</v>
      </c>
    </row>
    <row r="10" spans="1:16" ht="12.75">
      <c r="A10" s="265">
        <v>55314000</v>
      </c>
      <c r="B10" s="243" t="s">
        <v>54</v>
      </c>
      <c r="C10" s="243">
        <v>627</v>
      </c>
      <c r="D10" s="243">
        <v>316</v>
      </c>
      <c r="E10" s="243">
        <v>311</v>
      </c>
      <c r="F10" s="243">
        <v>284</v>
      </c>
      <c r="G10" s="243">
        <v>343</v>
      </c>
      <c r="H10" s="297">
        <v>91.488771832547826</v>
      </c>
      <c r="I10" s="297">
        <v>90.324424753465763</v>
      </c>
      <c r="J10" s="297">
        <v>92.70299272683917</v>
      </c>
      <c r="K10" s="297">
        <v>89.238020424194815</v>
      </c>
      <c r="L10" s="297">
        <v>93.440122044241036</v>
      </c>
    </row>
    <row r="11" spans="1:16" ht="12.75">
      <c r="A11" s="265">
        <v>55554000</v>
      </c>
      <c r="B11" s="243" t="s">
        <v>264</v>
      </c>
      <c r="C11" s="243">
        <v>979</v>
      </c>
      <c r="D11" s="243">
        <v>518</v>
      </c>
      <c r="E11" s="243">
        <v>461</v>
      </c>
      <c r="F11" s="243">
        <v>467</v>
      </c>
      <c r="G11" s="243">
        <v>512</v>
      </c>
      <c r="H11" s="297">
        <v>121.33305241240843</v>
      </c>
      <c r="I11" s="297">
        <v>124.73211490765489</v>
      </c>
      <c r="J11" s="297">
        <v>117.72817815005874</v>
      </c>
      <c r="K11" s="297">
        <v>121.46907350569631</v>
      </c>
      <c r="L11" s="297">
        <v>121.20925167491299</v>
      </c>
    </row>
    <row r="12" spans="1:16" ht="12.75">
      <c r="A12" s="265">
        <v>55512000</v>
      </c>
      <c r="B12" s="243" t="s">
        <v>95</v>
      </c>
      <c r="C12" s="243">
        <v>190</v>
      </c>
      <c r="D12" s="243">
        <v>100</v>
      </c>
      <c r="E12" s="243">
        <v>90</v>
      </c>
      <c r="F12" s="243">
        <v>92</v>
      </c>
      <c r="G12" s="243">
        <v>98</v>
      </c>
      <c r="H12" s="297">
        <v>85.662759242560867</v>
      </c>
      <c r="I12" s="297">
        <v>87.404947120006995</v>
      </c>
      <c r="J12" s="297">
        <v>83.806685911164919</v>
      </c>
      <c r="K12" s="297">
        <v>86.158456639820187</v>
      </c>
      <c r="L12" s="297">
        <v>85.202573465484264</v>
      </c>
    </row>
    <row r="13" spans="1:16" ht="12.75">
      <c r="A13" s="265">
        <v>55558000</v>
      </c>
      <c r="B13" s="243" t="s">
        <v>265</v>
      </c>
      <c r="C13" s="246">
        <v>260</v>
      </c>
      <c r="D13" s="246">
        <v>141</v>
      </c>
      <c r="E13" s="246">
        <v>119</v>
      </c>
      <c r="F13" s="246">
        <v>161</v>
      </c>
      <c r="G13" s="246">
        <v>99</v>
      </c>
      <c r="H13" s="297">
        <v>57.246025804747021</v>
      </c>
      <c r="I13" s="297">
        <v>59.966826861736067</v>
      </c>
      <c r="J13" s="297">
        <v>54.325496461994973</v>
      </c>
      <c r="K13" s="297">
        <v>73.475721066082514</v>
      </c>
      <c r="L13" s="297">
        <v>42.116906321790182</v>
      </c>
    </row>
    <row r="14" spans="1:16" ht="12.75">
      <c r="A14" s="265">
        <v>55913000</v>
      </c>
      <c r="B14" s="243" t="s">
        <v>134</v>
      </c>
      <c r="C14" s="246">
        <v>1062</v>
      </c>
      <c r="D14" s="243">
        <v>596</v>
      </c>
      <c r="E14" s="243">
        <v>466</v>
      </c>
      <c r="F14" s="243">
        <v>620</v>
      </c>
      <c r="G14" s="243">
        <v>442</v>
      </c>
      <c r="H14" s="297">
        <v>91.168971644904587</v>
      </c>
      <c r="I14" s="297">
        <v>99.993289041003948</v>
      </c>
      <c r="J14" s="297">
        <v>81.922542763215731</v>
      </c>
      <c r="K14" s="297">
        <v>108.69565217391305</v>
      </c>
      <c r="L14" s="297">
        <v>74.35194374821269</v>
      </c>
    </row>
    <row r="15" spans="1:16" ht="12.75">
      <c r="A15" s="265">
        <v>55112000</v>
      </c>
      <c r="B15" s="243" t="s">
        <v>16</v>
      </c>
      <c r="C15" s="243">
        <v>512</v>
      </c>
      <c r="D15" s="243">
        <v>269</v>
      </c>
      <c r="E15" s="243">
        <v>243</v>
      </c>
      <c r="F15" s="243">
        <v>242</v>
      </c>
      <c r="G15" s="243">
        <v>270</v>
      </c>
      <c r="H15" s="297">
        <v>49.945372249102547</v>
      </c>
      <c r="I15" s="297">
        <v>50.914184048150808</v>
      </c>
      <c r="J15" s="297">
        <v>48.91501268166995</v>
      </c>
      <c r="K15" s="297">
        <v>48.291826309067694</v>
      </c>
      <c r="L15" s="297">
        <v>51.526717557251906</v>
      </c>
    </row>
    <row r="16" spans="1:16" ht="12.75">
      <c r="A16" s="265">
        <v>55358000</v>
      </c>
      <c r="B16" s="243" t="s">
        <v>258</v>
      </c>
      <c r="C16" s="246">
        <v>743</v>
      </c>
      <c r="D16" s="246">
        <v>359</v>
      </c>
      <c r="E16" s="243">
        <v>384</v>
      </c>
      <c r="F16" s="243">
        <v>361</v>
      </c>
      <c r="G16" s="246">
        <v>382</v>
      </c>
      <c r="H16" s="297">
        <v>139.03182949420855</v>
      </c>
      <c r="I16" s="297">
        <v>129.21570744699997</v>
      </c>
      <c r="J16" s="297">
        <v>149.66092446800218</v>
      </c>
      <c r="K16" s="297">
        <v>139.66804658180834</v>
      </c>
      <c r="L16" s="297">
        <v>138.43589186054939</v>
      </c>
    </row>
    <row r="17" spans="1:12" ht="12.75">
      <c r="A17" s="265">
        <v>55111000</v>
      </c>
      <c r="B17" s="243" t="s">
        <v>15</v>
      </c>
      <c r="C17" s="246">
        <v>1248</v>
      </c>
      <c r="D17" s="243">
        <v>616</v>
      </c>
      <c r="E17" s="243">
        <v>632</v>
      </c>
      <c r="F17" s="243">
        <v>651</v>
      </c>
      <c r="G17" s="243">
        <v>597</v>
      </c>
      <c r="H17" s="297">
        <v>107.54541380855538</v>
      </c>
      <c r="I17" s="297">
        <v>103.71767241379311</v>
      </c>
      <c r="J17" s="297">
        <v>111.55828567393914</v>
      </c>
      <c r="K17" s="297">
        <v>111.35057471264368</v>
      </c>
      <c r="L17" s="297">
        <v>103.68183397012851</v>
      </c>
    </row>
    <row r="18" spans="1:12" ht="12.75">
      <c r="A18" s="265">
        <v>55954000</v>
      </c>
      <c r="B18" s="243" t="s">
        <v>331</v>
      </c>
      <c r="C18" s="246">
        <v>615</v>
      </c>
      <c r="D18" s="243">
        <v>339</v>
      </c>
      <c r="E18" s="243">
        <v>276</v>
      </c>
      <c r="F18" s="243">
        <v>317</v>
      </c>
      <c r="G18" s="243">
        <v>298</v>
      </c>
      <c r="H18" s="297">
        <v>103.57196988834437</v>
      </c>
      <c r="I18" s="297">
        <v>110.75535807631992</v>
      </c>
      <c r="J18" s="297">
        <v>95.929929442841754</v>
      </c>
      <c r="K18" s="297">
        <v>108.97215537985562</v>
      </c>
      <c r="L18" s="297">
        <v>98.385552510812502</v>
      </c>
    </row>
    <row r="19" spans="1:12" ht="12.75">
      <c r="A19" s="265">
        <v>55113000</v>
      </c>
      <c r="B19" s="243" t="s">
        <v>17</v>
      </c>
      <c r="C19" s="246">
        <v>939</v>
      </c>
      <c r="D19" s="243">
        <v>447</v>
      </c>
      <c r="E19" s="243">
        <v>492</v>
      </c>
      <c r="F19" s="243">
        <v>489</v>
      </c>
      <c r="G19" s="243">
        <v>450</v>
      </c>
      <c r="H19" s="297">
        <v>83.284551114895436</v>
      </c>
      <c r="I19" s="297">
        <v>77.223412341925226</v>
      </c>
      <c r="J19" s="297">
        <v>89.679559622325101</v>
      </c>
      <c r="K19" s="297">
        <v>86.968893947747517</v>
      </c>
      <c r="L19" s="297">
        <v>79.619243086395727</v>
      </c>
    </row>
    <row r="20" spans="1:12" ht="12.75">
      <c r="A20" s="265">
        <v>55366000</v>
      </c>
      <c r="B20" s="243" t="s">
        <v>259</v>
      </c>
      <c r="C20" s="243">
        <v>272</v>
      </c>
      <c r="D20" s="243">
        <v>138</v>
      </c>
      <c r="E20" s="243">
        <v>134</v>
      </c>
      <c r="F20" s="243">
        <v>141</v>
      </c>
      <c r="G20" s="243">
        <v>131</v>
      </c>
      <c r="H20" s="297">
        <v>70.242491542494122</v>
      </c>
      <c r="I20" s="297">
        <v>69.602057799969742</v>
      </c>
      <c r="J20" s="297">
        <v>70.914479254868752</v>
      </c>
      <c r="K20" s="297">
        <v>75.863553212095127</v>
      </c>
      <c r="L20" s="297">
        <v>65.0543775140289</v>
      </c>
    </row>
    <row r="21" spans="1:12" ht="12.75">
      <c r="A21" s="265">
        <v>55513000</v>
      </c>
      <c r="B21" s="243" t="s">
        <v>96</v>
      </c>
      <c r="C21" s="243">
        <v>708</v>
      </c>
      <c r="D21" s="243">
        <v>467</v>
      </c>
      <c r="E21" s="243">
        <v>241</v>
      </c>
      <c r="F21" s="243">
        <v>294</v>
      </c>
      <c r="G21" s="243">
        <v>414</v>
      </c>
      <c r="H21" s="297">
        <v>125.69906790945407</v>
      </c>
      <c r="I21" s="297">
        <v>159.87675453611777</v>
      </c>
      <c r="J21" s="297">
        <v>88.880693343167991</v>
      </c>
      <c r="K21" s="297">
        <v>106.36373503129408</v>
      </c>
      <c r="L21" s="297">
        <v>144.33133454190491</v>
      </c>
    </row>
    <row r="22" spans="1:12" ht="12.75">
      <c r="A22" s="265">
        <v>55754000</v>
      </c>
      <c r="B22" s="243" t="s">
        <v>268</v>
      </c>
      <c r="C22" s="243">
        <v>573</v>
      </c>
      <c r="D22" s="243">
        <v>312</v>
      </c>
      <c r="E22" s="243">
        <v>261</v>
      </c>
      <c r="F22" s="243">
        <v>319</v>
      </c>
      <c r="G22" s="243">
        <v>254</v>
      </c>
      <c r="H22" s="297">
        <v>73.706281112926263</v>
      </c>
      <c r="I22" s="297">
        <v>77.503974562798092</v>
      </c>
      <c r="J22" s="297">
        <v>69.627851140456187</v>
      </c>
      <c r="K22" s="297">
        <v>86.899670380560636</v>
      </c>
      <c r="L22" s="297">
        <v>61.902905049717297</v>
      </c>
    </row>
    <row r="23" spans="1:12" ht="12.75">
      <c r="A23" s="265">
        <v>55914000</v>
      </c>
      <c r="B23" s="243" t="s">
        <v>135</v>
      </c>
      <c r="C23" s="243">
        <v>142</v>
      </c>
      <c r="D23" s="243">
        <v>73</v>
      </c>
      <c r="E23" s="243">
        <v>69</v>
      </c>
      <c r="F23" s="243">
        <v>73</v>
      </c>
      <c r="G23" s="243">
        <v>69</v>
      </c>
      <c r="H23" s="297">
        <v>35.433562071116654</v>
      </c>
      <c r="I23" s="297">
        <v>35.483400573567295</v>
      </c>
      <c r="J23" s="297">
        <v>35.380986565480463</v>
      </c>
      <c r="K23" s="297">
        <v>37.603667645392264</v>
      </c>
      <c r="L23" s="297">
        <v>33.394637498790047</v>
      </c>
    </row>
    <row r="24" spans="1:12" ht="12.75">
      <c r="A24" s="265">
        <v>55915000</v>
      </c>
      <c r="B24" s="243" t="s">
        <v>136</v>
      </c>
      <c r="C24" s="243">
        <v>526</v>
      </c>
      <c r="D24" s="243">
        <v>274</v>
      </c>
      <c r="E24" s="243">
        <v>252</v>
      </c>
      <c r="F24" s="243">
        <v>228</v>
      </c>
      <c r="G24" s="243">
        <v>298</v>
      </c>
      <c r="H24" s="297">
        <v>140.37522350617812</v>
      </c>
      <c r="I24" s="297">
        <v>142.20469171683621</v>
      </c>
      <c r="J24" s="297">
        <v>138.43871889249024</v>
      </c>
      <c r="K24" s="297">
        <v>131.62452372705232</v>
      </c>
      <c r="L24" s="297">
        <v>147.89815871755422</v>
      </c>
    </row>
    <row r="25" spans="1:12" ht="12.75">
      <c r="A25" s="265">
        <v>55370000</v>
      </c>
      <c r="B25" s="243" t="s">
        <v>260</v>
      </c>
      <c r="C25" s="243">
        <v>347</v>
      </c>
      <c r="D25" s="243">
        <v>179</v>
      </c>
      <c r="E25" s="243">
        <v>168</v>
      </c>
      <c r="F25" s="243">
        <v>191</v>
      </c>
      <c r="G25" s="243">
        <v>156</v>
      </c>
      <c r="H25" s="297">
        <v>67.092034029389012</v>
      </c>
      <c r="I25" s="297">
        <v>66.776094904125941</v>
      </c>
      <c r="J25" s="297">
        <v>67.431965962912415</v>
      </c>
      <c r="K25" s="297">
        <v>78.13778432335134</v>
      </c>
      <c r="L25" s="297">
        <v>57.19313682358117</v>
      </c>
    </row>
    <row r="26" spans="1:12" ht="12.75">
      <c r="A26" s="265">
        <v>55758000</v>
      </c>
      <c r="B26" s="243" t="s">
        <v>270</v>
      </c>
      <c r="C26" s="243">
        <v>220</v>
      </c>
      <c r="D26" s="243">
        <v>73</v>
      </c>
      <c r="E26" s="243">
        <v>147</v>
      </c>
      <c r="F26" s="243">
        <v>71</v>
      </c>
      <c r="G26" s="243">
        <v>149</v>
      </c>
      <c r="H26" s="297">
        <v>43.115274565907576</v>
      </c>
      <c r="I26" s="297">
        <v>27.625354777672658</v>
      </c>
      <c r="J26" s="297">
        <v>59.753668550058947</v>
      </c>
      <c r="K26" s="297">
        <v>29.51937468817562</v>
      </c>
      <c r="L26" s="297">
        <v>55.238377697041599</v>
      </c>
    </row>
    <row r="27" spans="1:12" ht="12.75">
      <c r="A27" s="265">
        <v>55916000</v>
      </c>
      <c r="B27" s="243" t="s">
        <v>137</v>
      </c>
      <c r="C27" s="243">
        <v>272</v>
      </c>
      <c r="D27" s="243">
        <v>162</v>
      </c>
      <c r="E27" s="243">
        <v>110</v>
      </c>
      <c r="F27" s="243">
        <v>173</v>
      </c>
      <c r="G27" s="243">
        <v>99</v>
      </c>
      <c r="H27" s="297">
        <v>87.319422150882815</v>
      </c>
      <c r="I27" s="297">
        <v>101.73323285606632</v>
      </c>
      <c r="J27" s="297">
        <v>72.244844345198999</v>
      </c>
      <c r="K27" s="297">
        <v>115.78876915869085</v>
      </c>
      <c r="L27" s="297">
        <v>61.077179344808435</v>
      </c>
    </row>
    <row r="28" spans="1:12" ht="12.75">
      <c r="A28" s="265">
        <v>55958000</v>
      </c>
      <c r="B28" s="243" t="s">
        <v>275</v>
      </c>
      <c r="C28" s="243">
        <v>623</v>
      </c>
      <c r="D28" s="243">
        <v>350</v>
      </c>
      <c r="E28" s="243">
        <v>273</v>
      </c>
      <c r="F28" s="243">
        <v>329</v>
      </c>
      <c r="G28" s="243">
        <v>294</v>
      </c>
      <c r="H28" s="297">
        <v>124.35129740518961</v>
      </c>
      <c r="I28" s="297">
        <v>134.50157558988548</v>
      </c>
      <c r="J28" s="297">
        <v>113.38151009220036</v>
      </c>
      <c r="K28" s="297">
        <v>142.44274148157771</v>
      </c>
      <c r="L28" s="297">
        <v>108.87679146761469</v>
      </c>
    </row>
    <row r="29" spans="1:12" ht="12.75">
      <c r="A29" s="265">
        <v>55762000</v>
      </c>
      <c r="B29" s="243" t="s">
        <v>271</v>
      </c>
      <c r="C29" s="246">
        <v>124</v>
      </c>
      <c r="D29" s="246">
        <v>53</v>
      </c>
      <c r="E29" s="243">
        <v>71</v>
      </c>
      <c r="F29" s="243">
        <v>56</v>
      </c>
      <c r="G29" s="243">
        <v>68</v>
      </c>
      <c r="H29" s="297">
        <v>44.540229885057471</v>
      </c>
      <c r="I29" s="297">
        <v>36.754507628294036</v>
      </c>
      <c r="J29" s="297">
        <v>52.906110283159464</v>
      </c>
      <c r="K29" s="297">
        <v>43.894027277002664</v>
      </c>
      <c r="L29" s="297">
        <v>45.08685850682933</v>
      </c>
    </row>
    <row r="30" spans="1:12" ht="12.75">
      <c r="A30" s="265">
        <v>55154000</v>
      </c>
      <c r="B30" s="243" t="s">
        <v>252</v>
      </c>
      <c r="C30" s="246">
        <v>698</v>
      </c>
      <c r="D30" s="243">
        <v>377</v>
      </c>
      <c r="E30" s="243">
        <v>321</v>
      </c>
      <c r="F30" s="243">
        <v>356</v>
      </c>
      <c r="G30" s="243">
        <v>342</v>
      </c>
      <c r="H30" s="297">
        <v>112.53889686084194</v>
      </c>
      <c r="I30" s="297">
        <v>117.4454828660436</v>
      </c>
      <c r="J30" s="297">
        <v>107.27534003943455</v>
      </c>
      <c r="K30" s="297">
        <v>121.20799428007219</v>
      </c>
      <c r="L30" s="297">
        <v>104.74090407938257</v>
      </c>
    </row>
    <row r="31" spans="1:12" ht="12.75">
      <c r="A31" s="265">
        <v>55315000</v>
      </c>
      <c r="B31" s="243" t="s">
        <v>55</v>
      </c>
      <c r="C31" s="246">
        <v>1867</v>
      </c>
      <c r="D31" s="243">
        <v>854</v>
      </c>
      <c r="E31" s="243">
        <v>1013</v>
      </c>
      <c r="F31" s="243">
        <v>992</v>
      </c>
      <c r="G31" s="243">
        <v>875</v>
      </c>
      <c r="H31" s="297">
        <v>91.278882163705518</v>
      </c>
      <c r="I31" s="297">
        <v>81.644359464627144</v>
      </c>
      <c r="J31" s="297">
        <v>101.36284496387759</v>
      </c>
      <c r="K31" s="297">
        <v>98.047936743266618</v>
      </c>
      <c r="L31" s="297">
        <v>84.653115718390538</v>
      </c>
    </row>
    <row r="32" spans="1:12" ht="12.75">
      <c r="A32" s="265">
        <v>55114000</v>
      </c>
      <c r="B32" s="243" t="s">
        <v>18</v>
      </c>
      <c r="C32" s="243">
        <v>818</v>
      </c>
      <c r="D32" s="243">
        <v>391</v>
      </c>
      <c r="E32" s="243">
        <v>427</v>
      </c>
      <c r="F32" s="243">
        <v>327</v>
      </c>
      <c r="G32" s="243">
        <v>491</v>
      </c>
      <c r="H32" s="297">
        <v>182.36539962100102</v>
      </c>
      <c r="I32" s="297">
        <v>168.05639130061033</v>
      </c>
      <c r="J32" s="297">
        <v>197.78590949094448</v>
      </c>
      <c r="K32" s="297">
        <v>152.76804484933427</v>
      </c>
      <c r="L32" s="297">
        <v>209.3816631130064</v>
      </c>
    </row>
    <row r="33" spans="1:12" ht="12.75">
      <c r="A33" s="265">
        <v>55316000</v>
      </c>
      <c r="B33" s="243" t="s">
        <v>56</v>
      </c>
      <c r="C33" s="243">
        <v>356</v>
      </c>
      <c r="D33" s="243">
        <v>172</v>
      </c>
      <c r="E33" s="243">
        <v>184</v>
      </c>
      <c r="F33" s="243">
        <v>177</v>
      </c>
      <c r="G33" s="243">
        <v>179</v>
      </c>
      <c r="H33" s="297">
        <v>106.62832839129003</v>
      </c>
      <c r="I33" s="297">
        <v>99.353049907578566</v>
      </c>
      <c r="J33" s="297">
        <v>114.46345256609642</v>
      </c>
      <c r="K33" s="297">
        <v>109.50937325991463</v>
      </c>
      <c r="L33" s="297">
        <v>103.92475615420344</v>
      </c>
    </row>
    <row r="34" spans="1:12" ht="12.75">
      <c r="A34" s="265">
        <v>55766000</v>
      </c>
      <c r="B34" s="243" t="s">
        <v>272</v>
      </c>
      <c r="C34" s="246">
        <v>482</v>
      </c>
      <c r="D34" s="243">
        <v>239</v>
      </c>
      <c r="E34" s="243">
        <v>243</v>
      </c>
      <c r="F34" s="243">
        <v>248</v>
      </c>
      <c r="G34" s="243">
        <v>234</v>
      </c>
      <c r="H34" s="297">
        <v>65.510492551919114</v>
      </c>
      <c r="I34" s="297">
        <v>62.906324849314345</v>
      </c>
      <c r="J34" s="297">
        <v>68.291037855155551</v>
      </c>
      <c r="K34" s="297">
        <v>71.143750537881175</v>
      </c>
      <c r="L34" s="297">
        <v>60.438567037735361</v>
      </c>
    </row>
    <row r="35" spans="1:12" ht="12.75">
      <c r="A35" s="265">
        <v>55962000</v>
      </c>
      <c r="B35" s="243" t="s">
        <v>276</v>
      </c>
      <c r="C35" s="246">
        <v>1175</v>
      </c>
      <c r="D35" s="243">
        <v>598</v>
      </c>
      <c r="E35" s="243">
        <v>577</v>
      </c>
      <c r="F35" s="243">
        <v>569</v>
      </c>
      <c r="G35" s="243">
        <v>606</v>
      </c>
      <c r="H35" s="297">
        <v>145.09755495183995</v>
      </c>
      <c r="I35" s="297">
        <v>142.39112317546491</v>
      </c>
      <c r="J35" s="297">
        <v>148.01323653900417</v>
      </c>
      <c r="K35" s="297">
        <v>149.28505837596748</v>
      </c>
      <c r="L35" s="297">
        <v>141.37408141840663</v>
      </c>
    </row>
    <row r="36" spans="1:12" ht="12.75">
      <c r="A36" s="265">
        <v>55158000</v>
      </c>
      <c r="B36" s="243" t="s">
        <v>328</v>
      </c>
      <c r="C36" s="246">
        <v>1056</v>
      </c>
      <c r="D36" s="243">
        <v>594</v>
      </c>
      <c r="E36" s="243">
        <v>462</v>
      </c>
      <c r="F36" s="243">
        <v>574</v>
      </c>
      <c r="G36" s="243">
        <v>482</v>
      </c>
      <c r="H36" s="297">
        <v>110.0630569597165</v>
      </c>
      <c r="I36" s="297">
        <v>120.47215349044741</v>
      </c>
      <c r="J36" s="297">
        <v>99.058727674264034</v>
      </c>
      <c r="K36" s="297">
        <v>123.78693120552082</v>
      </c>
      <c r="L36" s="297">
        <v>97.226424609178011</v>
      </c>
    </row>
    <row r="37" spans="1:12" ht="12.75">
      <c r="A37" s="265">
        <v>55770000</v>
      </c>
      <c r="B37" s="243" t="s">
        <v>273</v>
      </c>
      <c r="C37" s="243">
        <v>393</v>
      </c>
      <c r="D37" s="243">
        <v>202</v>
      </c>
      <c r="E37" s="243">
        <v>191</v>
      </c>
      <c r="F37" s="243">
        <v>197</v>
      </c>
      <c r="G37" s="243">
        <v>196</v>
      </c>
      <c r="H37" s="297">
        <v>60.784162091098906</v>
      </c>
      <c r="I37" s="297">
        <v>60.129785080669173</v>
      </c>
      <c r="J37" s="297">
        <v>61.491903029522547</v>
      </c>
      <c r="K37" s="297">
        <v>64.571110164213835</v>
      </c>
      <c r="L37" s="297">
        <v>57.400574005740062</v>
      </c>
    </row>
    <row r="38" spans="1:12" ht="12.75">
      <c r="A38" s="265">
        <v>55116000</v>
      </c>
      <c r="B38" s="243" t="s">
        <v>19</v>
      </c>
      <c r="C38" s="243">
        <v>545</v>
      </c>
      <c r="D38" s="243">
        <v>264</v>
      </c>
      <c r="E38" s="243">
        <v>281</v>
      </c>
      <c r="F38" s="243">
        <v>304</v>
      </c>
      <c r="G38" s="243">
        <v>241</v>
      </c>
      <c r="H38" s="297">
        <v>103.93622701960484</v>
      </c>
      <c r="I38" s="297">
        <v>97.230406599882144</v>
      </c>
      <c r="J38" s="297">
        <v>111.13747824711281</v>
      </c>
      <c r="K38" s="297">
        <v>120.00157896814433</v>
      </c>
      <c r="L38" s="297">
        <v>88.920045751392834</v>
      </c>
    </row>
    <row r="39" spans="1:12" ht="12.75">
      <c r="A39" s="265">
        <v>55117000</v>
      </c>
      <c r="B39" s="243" t="s">
        <v>20</v>
      </c>
      <c r="C39" s="243">
        <v>201</v>
      </c>
      <c r="D39" s="243">
        <v>110</v>
      </c>
      <c r="E39" s="243">
        <v>91</v>
      </c>
      <c r="F39" s="243">
        <v>106</v>
      </c>
      <c r="G39" s="243">
        <v>95</v>
      </c>
      <c r="H39" s="297">
        <v>61.226354747327058</v>
      </c>
      <c r="I39" s="297">
        <v>64.827911362564819</v>
      </c>
      <c r="J39" s="297">
        <v>57.373431687787658</v>
      </c>
      <c r="K39" s="297">
        <v>64.994788153780121</v>
      </c>
      <c r="L39" s="297">
        <v>57.506053268765136</v>
      </c>
    </row>
    <row r="40" spans="1:12" ht="12.75">
      <c r="A40" s="265">
        <v>55515000</v>
      </c>
      <c r="B40" s="243" t="s">
        <v>97</v>
      </c>
      <c r="C40" s="243">
        <v>545</v>
      </c>
      <c r="D40" s="243">
        <v>271</v>
      </c>
      <c r="E40" s="243">
        <v>274</v>
      </c>
      <c r="F40" s="243">
        <v>353</v>
      </c>
      <c r="G40" s="243">
        <v>192</v>
      </c>
      <c r="H40" s="297">
        <v>91.027525387493327</v>
      </c>
      <c r="I40" s="297">
        <v>90.327311512565828</v>
      </c>
      <c r="J40" s="297">
        <v>91.730833612320041</v>
      </c>
      <c r="K40" s="297">
        <v>129.25668253387039</v>
      </c>
      <c r="L40" s="297">
        <v>58.964437073889812</v>
      </c>
    </row>
    <row r="41" spans="1:12" ht="12.75">
      <c r="A41" s="265">
        <v>55162000</v>
      </c>
      <c r="B41" s="243" t="s">
        <v>253</v>
      </c>
      <c r="C41" s="243">
        <v>895</v>
      </c>
      <c r="D41" s="243">
        <v>444</v>
      </c>
      <c r="E41" s="243">
        <v>451</v>
      </c>
      <c r="F41" s="243">
        <v>425</v>
      </c>
      <c r="G41" s="243">
        <v>470</v>
      </c>
      <c r="H41" s="297">
        <v>96.97166693753725</v>
      </c>
      <c r="I41" s="297">
        <v>93.140339836375077</v>
      </c>
      <c r="J41" s="297">
        <v>101.06442577030812</v>
      </c>
      <c r="K41" s="297">
        <v>94.333340732026727</v>
      </c>
      <c r="L41" s="297">
        <v>99.487743956648742</v>
      </c>
    </row>
    <row r="42" spans="1:12" ht="12.75">
      <c r="A42" s="265">
        <v>55374000</v>
      </c>
      <c r="B42" s="243" t="s">
        <v>261</v>
      </c>
      <c r="C42" s="243">
        <v>769</v>
      </c>
      <c r="D42" s="243">
        <v>361</v>
      </c>
      <c r="E42" s="243">
        <v>408</v>
      </c>
      <c r="F42" s="243">
        <v>407</v>
      </c>
      <c r="G42" s="243">
        <v>362</v>
      </c>
      <c r="H42" s="297">
        <v>136.49514545874084</v>
      </c>
      <c r="I42" s="297">
        <v>125</v>
      </c>
      <c r="J42" s="297">
        <v>148.58516333442586</v>
      </c>
      <c r="K42" s="297">
        <v>150.07928020944726</v>
      </c>
      <c r="L42" s="297">
        <v>123.88774811772758</v>
      </c>
    </row>
    <row r="43" spans="1:12" ht="12.75">
      <c r="A43" s="265">
        <v>55119000</v>
      </c>
      <c r="B43" s="243" t="s">
        <v>21</v>
      </c>
      <c r="C43" s="246">
        <v>668</v>
      </c>
      <c r="D43" s="243">
        <v>295</v>
      </c>
      <c r="E43" s="243">
        <v>373</v>
      </c>
      <c r="F43" s="243">
        <v>318</v>
      </c>
      <c r="G43" s="243">
        <v>350</v>
      </c>
      <c r="H43" s="297">
        <v>166.03698548419169</v>
      </c>
      <c r="I43" s="297">
        <v>143.35698318592671</v>
      </c>
      <c r="J43" s="297">
        <v>189.78325022896104</v>
      </c>
      <c r="K43" s="297">
        <v>160.94746431825084</v>
      </c>
      <c r="L43" s="297">
        <v>170.94852007424052</v>
      </c>
    </row>
    <row r="44" spans="1:12" ht="12.75">
      <c r="A44" s="265">
        <v>55966000</v>
      </c>
      <c r="B44" s="243" t="s">
        <v>277</v>
      </c>
      <c r="C44" s="243">
        <v>276</v>
      </c>
      <c r="D44" s="243">
        <v>157</v>
      </c>
      <c r="E44" s="243">
        <v>119</v>
      </c>
      <c r="F44" s="243">
        <v>149</v>
      </c>
      <c r="G44" s="243">
        <v>127</v>
      </c>
      <c r="H44" s="297">
        <v>103.26635986081492</v>
      </c>
      <c r="I44" s="297">
        <v>112.4722401318146</v>
      </c>
      <c r="J44" s="297">
        <v>93.201754385964904</v>
      </c>
      <c r="K44" s="297">
        <v>117.91706236150681</v>
      </c>
      <c r="L44" s="297">
        <v>90.128450784188502</v>
      </c>
    </row>
    <row r="45" spans="1:12" ht="12.75">
      <c r="A45" s="265">
        <v>55774000</v>
      </c>
      <c r="B45" s="243" t="s">
        <v>274</v>
      </c>
      <c r="C45" s="243">
        <v>739</v>
      </c>
      <c r="D45" s="243">
        <v>381</v>
      </c>
      <c r="E45" s="243">
        <v>358</v>
      </c>
      <c r="F45" s="243">
        <v>417</v>
      </c>
      <c r="G45" s="243">
        <v>322</v>
      </c>
      <c r="H45" s="297">
        <v>112.69710556013054</v>
      </c>
      <c r="I45" s="297">
        <v>112.7953105571674</v>
      </c>
      <c r="J45" s="297">
        <v>112.59277896590767</v>
      </c>
      <c r="K45" s="297">
        <v>134.66382484014727</v>
      </c>
      <c r="L45" s="297">
        <v>93.042071197411005</v>
      </c>
    </row>
    <row r="46" spans="1:12" ht="12.75">
      <c r="A46" s="265">
        <v>55562000</v>
      </c>
      <c r="B46" s="243" t="s">
        <v>330</v>
      </c>
      <c r="C46" s="246">
        <v>1871</v>
      </c>
      <c r="D46" s="246">
        <v>1031</v>
      </c>
      <c r="E46" s="243">
        <v>840</v>
      </c>
      <c r="F46" s="246">
        <v>932</v>
      </c>
      <c r="G46" s="243">
        <v>939</v>
      </c>
      <c r="H46" s="297">
        <v>156.85123863017142</v>
      </c>
      <c r="I46" s="297">
        <v>167.40274079366111</v>
      </c>
      <c r="J46" s="297">
        <v>145.58815882974852</v>
      </c>
      <c r="K46" s="297">
        <v>161.382486883344</v>
      </c>
      <c r="L46" s="297">
        <v>152.59856339584618</v>
      </c>
    </row>
    <row r="47" spans="1:12" ht="12.75">
      <c r="A47" s="265">
        <v>55120000</v>
      </c>
      <c r="B47" s="243" t="s">
        <v>22</v>
      </c>
      <c r="C47" s="243">
        <v>97</v>
      </c>
      <c r="D47" s="243">
        <v>54</v>
      </c>
      <c r="E47" s="243">
        <v>43</v>
      </c>
      <c r="F47" s="243">
        <v>54</v>
      </c>
      <c r="G47" s="243">
        <v>43</v>
      </c>
      <c r="H47" s="297">
        <v>43.002172274681911</v>
      </c>
      <c r="I47" s="297">
        <v>46.85466377440347</v>
      </c>
      <c r="J47" s="297">
        <v>38.977519941986948</v>
      </c>
      <c r="K47" s="297">
        <v>49.764998617638923</v>
      </c>
      <c r="L47" s="297">
        <v>36.733299162822483</v>
      </c>
    </row>
    <row r="48" spans="1:12" ht="12.75">
      <c r="A48" s="265">
        <v>55362000</v>
      </c>
      <c r="B48" s="243" t="s">
        <v>329</v>
      </c>
      <c r="C48" s="246">
        <v>1573</v>
      </c>
      <c r="D48" s="243">
        <v>827</v>
      </c>
      <c r="E48" s="243">
        <v>746</v>
      </c>
      <c r="F48" s="243">
        <v>788</v>
      </c>
      <c r="G48" s="243">
        <v>785</v>
      </c>
      <c r="H48" s="297">
        <v>162.2469082319935</v>
      </c>
      <c r="I48" s="297">
        <v>165.58545571039565</v>
      </c>
      <c r="J48" s="297">
        <v>158.69976811964173</v>
      </c>
      <c r="K48" s="297">
        <v>165.60188298587761</v>
      </c>
      <c r="L48" s="297">
        <v>159.01310592095933</v>
      </c>
    </row>
    <row r="49" spans="1:12" ht="12.75">
      <c r="A49" s="265">
        <v>55378000</v>
      </c>
      <c r="B49" s="243" t="s">
        <v>262</v>
      </c>
      <c r="C49" s="243">
        <v>470</v>
      </c>
      <c r="D49" s="243">
        <v>237</v>
      </c>
      <c r="E49" s="243">
        <v>233</v>
      </c>
      <c r="F49" s="243">
        <v>237</v>
      </c>
      <c r="G49" s="243">
        <v>233</v>
      </c>
      <c r="H49" s="297">
        <v>84.057659977823093</v>
      </c>
      <c r="I49" s="297">
        <v>81.88508447638462</v>
      </c>
      <c r="J49" s="297">
        <v>86.38908457231841</v>
      </c>
      <c r="K49" s="297">
        <v>89.24200775690025</v>
      </c>
      <c r="L49" s="297">
        <v>79.367782811595191</v>
      </c>
    </row>
    <row r="50" spans="1:12" ht="12.75">
      <c r="A50" s="265">
        <v>55382000</v>
      </c>
      <c r="B50" s="243" t="s">
        <v>263</v>
      </c>
      <c r="C50" s="246">
        <v>979</v>
      </c>
      <c r="D50" s="243">
        <v>530</v>
      </c>
      <c r="E50" s="243">
        <v>449</v>
      </c>
      <c r="F50" s="243">
        <v>548</v>
      </c>
      <c r="G50" s="243">
        <v>431</v>
      </c>
      <c r="H50" s="297">
        <v>79.000032277847708</v>
      </c>
      <c r="I50" s="297">
        <v>82.137432972755178</v>
      </c>
      <c r="J50" s="297">
        <v>75.591770766692491</v>
      </c>
      <c r="K50" s="297">
        <v>93.548882705406371</v>
      </c>
      <c r="L50" s="297">
        <v>65.957609610528735</v>
      </c>
    </row>
    <row r="51" spans="1:12" ht="12.75">
      <c r="A51" s="265">
        <v>55970000</v>
      </c>
      <c r="B51" s="243" t="s">
        <v>278</v>
      </c>
      <c r="C51" s="246">
        <v>235</v>
      </c>
      <c r="D51" s="243">
        <v>117</v>
      </c>
      <c r="E51" s="243">
        <v>118</v>
      </c>
      <c r="F51" s="243">
        <v>131</v>
      </c>
      <c r="G51" s="243">
        <v>104</v>
      </c>
      <c r="H51" s="297">
        <v>43.518518518518512</v>
      </c>
      <c r="I51" s="297">
        <v>41.983637146548013</v>
      </c>
      <c r="J51" s="297">
        <v>45.155365069646408</v>
      </c>
      <c r="K51" s="297">
        <v>50.382677589323492</v>
      </c>
      <c r="L51" s="297">
        <v>37.144183720847174</v>
      </c>
    </row>
    <row r="52" spans="1:12" ht="12.75">
      <c r="A52" s="265">
        <v>55974000</v>
      </c>
      <c r="B52" s="243" t="s">
        <v>279</v>
      </c>
      <c r="C52" s="243">
        <v>572</v>
      </c>
      <c r="D52" s="243">
        <v>301</v>
      </c>
      <c r="E52" s="243">
        <v>271</v>
      </c>
      <c r="F52" s="243">
        <v>296</v>
      </c>
      <c r="G52" s="243">
        <v>276</v>
      </c>
      <c r="H52" s="297">
        <v>94.33806672933882</v>
      </c>
      <c r="I52" s="297">
        <v>95.543423057389532</v>
      </c>
      <c r="J52" s="297">
        <v>93.034433039239246</v>
      </c>
      <c r="K52" s="297">
        <v>103.3122753132526</v>
      </c>
      <c r="L52" s="297">
        <v>86.298542930398341</v>
      </c>
    </row>
    <row r="53" spans="1:12" ht="12.75">
      <c r="A53" s="265">
        <v>55122000</v>
      </c>
      <c r="B53" s="243" t="s">
        <v>23</v>
      </c>
      <c r="C53" s="243">
        <v>340</v>
      </c>
      <c r="D53" s="243">
        <v>176</v>
      </c>
      <c r="E53" s="243">
        <v>164</v>
      </c>
      <c r="F53" s="243">
        <v>115</v>
      </c>
      <c r="G53" s="243">
        <v>225</v>
      </c>
      <c r="H53" s="297">
        <v>105.94540695500436</v>
      </c>
      <c r="I53" s="297">
        <v>106.52463382157124</v>
      </c>
      <c r="J53" s="297">
        <v>105.33076429030187</v>
      </c>
      <c r="K53" s="297">
        <v>74.757849574205295</v>
      </c>
      <c r="L53" s="297">
        <v>134.65796875935126</v>
      </c>
    </row>
    <row r="54" spans="1:12" ht="12.75">
      <c r="A54" s="265">
        <v>55566000</v>
      </c>
      <c r="B54" s="243" t="s">
        <v>266</v>
      </c>
      <c r="C54" s="246">
        <v>1510</v>
      </c>
      <c r="D54" s="243">
        <v>757</v>
      </c>
      <c r="E54" s="243">
        <v>753</v>
      </c>
      <c r="F54" s="243">
        <v>784</v>
      </c>
      <c r="G54" s="243">
        <v>726</v>
      </c>
      <c r="H54" s="297">
        <v>157.24252837654899</v>
      </c>
      <c r="I54" s="297">
        <v>152.57175104804901</v>
      </c>
      <c r="J54" s="297">
        <v>162.23553238247081</v>
      </c>
      <c r="K54" s="297">
        <v>172.47068658292451</v>
      </c>
      <c r="L54" s="297">
        <v>143.55486128962096</v>
      </c>
    </row>
    <row r="55" spans="1:12" ht="12.75">
      <c r="A55" s="265">
        <v>55978000</v>
      </c>
      <c r="B55" s="243" t="s">
        <v>280</v>
      </c>
      <c r="C55" s="246">
        <v>971</v>
      </c>
      <c r="D55" s="243">
        <v>512</v>
      </c>
      <c r="E55" s="243">
        <v>459</v>
      </c>
      <c r="F55" s="243">
        <v>500</v>
      </c>
      <c r="G55" s="243">
        <v>471</v>
      </c>
      <c r="H55" s="297">
        <v>127.36096537250788</v>
      </c>
      <c r="I55" s="297">
        <v>129.94923857868019</v>
      </c>
      <c r="J55" s="297">
        <v>124.59283387622149</v>
      </c>
      <c r="K55" s="297">
        <v>137.03886422189333</v>
      </c>
      <c r="L55" s="297">
        <v>118.47864365849976</v>
      </c>
    </row>
    <row r="56" spans="1:12" ht="12.75">
      <c r="A56" s="265">
        <v>55166000</v>
      </c>
      <c r="B56" s="243" t="s">
        <v>254</v>
      </c>
      <c r="C56" s="243">
        <v>468</v>
      </c>
      <c r="D56" s="243">
        <v>211</v>
      </c>
      <c r="E56" s="243">
        <v>257</v>
      </c>
      <c r="F56" s="243">
        <v>237</v>
      </c>
      <c r="G56" s="243">
        <v>231</v>
      </c>
      <c r="H56" s="297">
        <v>82.583377448385392</v>
      </c>
      <c r="I56" s="297">
        <v>72.650896945907803</v>
      </c>
      <c r="J56" s="297">
        <v>93.024939370905273</v>
      </c>
      <c r="K56" s="297">
        <v>88.287885561019223</v>
      </c>
      <c r="L56" s="297">
        <v>77.449205391269359</v>
      </c>
    </row>
    <row r="57" spans="1:12" ht="12.75">
      <c r="A57" s="265">
        <v>55570000</v>
      </c>
      <c r="B57" s="243" t="s">
        <v>267</v>
      </c>
      <c r="C57" s="243">
        <v>639</v>
      </c>
      <c r="D57" s="243">
        <v>327</v>
      </c>
      <c r="E57" s="243">
        <v>312</v>
      </c>
      <c r="F57" s="243">
        <v>373</v>
      </c>
      <c r="G57" s="243">
        <v>266</v>
      </c>
      <c r="H57" s="297">
        <v>109.43654735399898</v>
      </c>
      <c r="I57" s="297">
        <v>108.55132120568318</v>
      </c>
      <c r="J57" s="297">
        <v>110.37996179155169</v>
      </c>
      <c r="K57" s="297">
        <v>136.49504153401398</v>
      </c>
      <c r="L57" s="297">
        <v>85.632424427775803</v>
      </c>
    </row>
    <row r="58" spans="1:12" ht="12.75">
      <c r="A58" s="265">
        <v>55170000</v>
      </c>
      <c r="B58" s="243" t="s">
        <v>256</v>
      </c>
      <c r="C58" s="246">
        <v>920</v>
      </c>
      <c r="D58" s="243">
        <v>461</v>
      </c>
      <c r="E58" s="243">
        <v>459</v>
      </c>
      <c r="F58" s="243">
        <v>455</v>
      </c>
      <c r="G58" s="243">
        <v>465</v>
      </c>
      <c r="H58" s="297">
        <v>106.44205849685302</v>
      </c>
      <c r="I58" s="297">
        <v>103.30069240594258</v>
      </c>
      <c r="J58" s="297">
        <v>109.79547900968784</v>
      </c>
      <c r="K58" s="297">
        <v>109.64912280701753</v>
      </c>
      <c r="L58" s="297">
        <v>103.4805056079758</v>
      </c>
    </row>
    <row r="59" spans="1:12" ht="12.75">
      <c r="A59" s="265">
        <v>55124000</v>
      </c>
      <c r="B59" s="243" t="s">
        <v>24</v>
      </c>
      <c r="C59" s="243">
        <v>299</v>
      </c>
      <c r="D59" s="243">
        <v>156</v>
      </c>
      <c r="E59" s="243">
        <v>143</v>
      </c>
      <c r="F59" s="243">
        <v>134</v>
      </c>
      <c r="G59" s="243">
        <v>165</v>
      </c>
      <c r="H59" s="297">
        <v>40.697990962051506</v>
      </c>
      <c r="I59" s="297">
        <v>41.465100207325499</v>
      </c>
      <c r="J59" s="297">
        <v>39.892875076717068</v>
      </c>
      <c r="K59" s="297">
        <v>37.918447041512209</v>
      </c>
      <c r="L59" s="297">
        <v>43.274148286081463</v>
      </c>
    </row>
    <row r="60" spans="1:12" ht="12.75">
      <c r="B60" s="205" t="s">
        <v>179</v>
      </c>
      <c r="C60" s="205">
        <v>35930</v>
      </c>
      <c r="D60" s="205">
        <v>18444</v>
      </c>
      <c r="E60" s="205">
        <v>17486</v>
      </c>
      <c r="F60" s="205">
        <v>18447</v>
      </c>
      <c r="G60" s="205">
        <v>17483</v>
      </c>
      <c r="H60" s="274">
        <v>100.35359770301145</v>
      </c>
      <c r="I60" s="274">
        <v>99.951931596548391</v>
      </c>
      <c r="J60" s="274">
        <v>100.78078306541646</v>
      </c>
      <c r="K60" s="277">
        <v>107.32706332744732</v>
      </c>
      <c r="L60" s="274">
        <v>93.915098773887706</v>
      </c>
    </row>
    <row r="61" spans="1:12" ht="12.75">
      <c r="B61" s="205" t="s">
        <v>200</v>
      </c>
      <c r="C61" s="205">
        <v>16886</v>
      </c>
      <c r="D61" s="205">
        <v>8659</v>
      </c>
      <c r="E61" s="205">
        <v>8227</v>
      </c>
      <c r="F61" s="205">
        <v>8619</v>
      </c>
      <c r="G61" s="205">
        <v>8267</v>
      </c>
      <c r="H61" s="274">
        <v>88.216102808381521</v>
      </c>
      <c r="I61" s="274">
        <v>87.785195435859237</v>
      </c>
      <c r="J61" s="274">
        <v>88.674230257669393</v>
      </c>
      <c r="K61" s="278">
        <v>93.134881871385474</v>
      </c>
      <c r="L61" s="274">
        <v>83.612226176786194</v>
      </c>
    </row>
    <row r="62" spans="1:12" ht="12.75">
      <c r="B62" s="205" t="s">
        <v>201</v>
      </c>
      <c r="C62" s="205">
        <v>19044</v>
      </c>
      <c r="D62" s="205">
        <v>9785</v>
      </c>
      <c r="E62" s="205">
        <v>9259</v>
      </c>
      <c r="F62" s="205">
        <v>9828</v>
      </c>
      <c r="G62" s="205">
        <v>9216</v>
      </c>
      <c r="H62" s="274">
        <v>114.29758062918886</v>
      </c>
      <c r="I62" s="274">
        <v>113.92452223885844</v>
      </c>
      <c r="J62" s="274">
        <v>114.69449691864607</v>
      </c>
      <c r="K62" s="278">
        <v>123.88240499260715</v>
      </c>
      <c r="L62" s="274">
        <v>105.58587788883237</v>
      </c>
    </row>
    <row r="63" spans="1:12" ht="12.75">
      <c r="A63" s="298" t="s">
        <v>369</v>
      </c>
      <c r="B63" s="299"/>
      <c r="C63" s="205"/>
      <c r="D63" s="205"/>
      <c r="E63" s="205"/>
      <c r="F63" s="205"/>
      <c r="G63" s="205"/>
      <c r="H63" s="274"/>
      <c r="I63" s="274"/>
      <c r="J63" s="274"/>
      <c r="K63" s="274"/>
      <c r="L63" s="274"/>
    </row>
    <row r="64" spans="1:12" ht="12.75">
      <c r="A64" s="298" t="s">
        <v>377</v>
      </c>
      <c r="B64" s="299"/>
      <c r="C64" s="205"/>
      <c r="D64" s="205"/>
      <c r="E64" s="205"/>
      <c r="F64" s="205"/>
      <c r="G64" s="205"/>
      <c r="H64" s="274"/>
      <c r="I64" s="274"/>
      <c r="J64" s="274"/>
      <c r="K64" s="274"/>
      <c r="L64" s="274"/>
    </row>
    <row r="65" spans="1:12" ht="12.75">
      <c r="A65" s="220">
        <v>1</v>
      </c>
      <c r="B65" s="299" t="s">
        <v>372</v>
      </c>
      <c r="C65" s="205"/>
      <c r="D65" s="205"/>
      <c r="E65" s="205"/>
      <c r="F65" s="205"/>
      <c r="G65" s="205"/>
      <c r="H65" s="274"/>
      <c r="I65" s="274"/>
      <c r="J65" s="274"/>
      <c r="K65" s="274"/>
      <c r="L65" s="274"/>
    </row>
    <row r="66" spans="1:12" ht="12">
      <c r="A66" s="235" t="s">
        <v>366</v>
      </c>
    </row>
    <row r="67" spans="1:12">
      <c r="C67" s="254"/>
      <c r="D67" s="254"/>
      <c r="E67" s="254"/>
    </row>
    <row r="68" spans="1:12">
      <c r="C68" s="254"/>
      <c r="D68" s="254"/>
      <c r="E68" s="254"/>
      <c r="F68" s="254"/>
      <c r="G68" s="254"/>
    </row>
    <row r="69" spans="1:12" ht="12.75">
      <c r="C69" s="254"/>
      <c r="G69" s="151"/>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212"/>
  <sheetViews>
    <sheetView zoomScale="80" zoomScaleNormal="80" workbookViewId="0">
      <pane ySplit="5" topLeftCell="A6" activePane="bottomLeft" state="frozen"/>
      <selection activeCell="L42" sqref="L42"/>
      <selection pane="bottomLeft" activeCell="S34" sqref="S34"/>
    </sheetView>
  </sheetViews>
  <sheetFormatPr baseColWidth="10" defaultColWidth="11.42578125" defaultRowHeight="11.25"/>
  <cols>
    <col min="1" max="3" width="11.42578125" style="1"/>
    <col min="4" max="4" width="9.42578125" style="2" customWidth="1"/>
    <col min="5" max="5" width="40.5703125" style="1" customWidth="1"/>
    <col min="6" max="6" width="12.5703125" style="236" customWidth="1"/>
    <col min="7" max="15" width="12.5703125" style="1" customWidth="1"/>
    <col min="16" max="16384" width="11.42578125" style="1"/>
  </cols>
  <sheetData>
    <row r="1" spans="1:38" ht="18" customHeight="1">
      <c r="A1" s="18" t="s">
        <v>383</v>
      </c>
      <c r="D1" s="3"/>
    </row>
    <row r="2" spans="1:38" ht="12.75" customHeight="1">
      <c r="A2" s="14"/>
      <c r="D2" s="3"/>
    </row>
    <row r="3" spans="1:38" ht="26.25" customHeight="1">
      <c r="A3" s="340" t="s">
        <v>286</v>
      </c>
      <c r="B3" s="340" t="s">
        <v>302</v>
      </c>
      <c r="C3" s="340" t="s">
        <v>287</v>
      </c>
      <c r="D3" s="366" t="s">
        <v>246</v>
      </c>
      <c r="E3" s="398" t="s">
        <v>0</v>
      </c>
      <c r="F3" s="390" t="s">
        <v>182</v>
      </c>
      <c r="G3" s="390"/>
      <c r="H3" s="390"/>
      <c r="I3" s="390"/>
      <c r="J3" s="397"/>
      <c r="K3" s="389" t="s">
        <v>376</v>
      </c>
      <c r="L3" s="390"/>
      <c r="M3" s="390"/>
      <c r="N3" s="390"/>
      <c r="O3" s="390"/>
    </row>
    <row r="4" spans="1:38" ht="16.5" customHeight="1">
      <c r="A4" s="341"/>
      <c r="B4" s="341"/>
      <c r="C4" s="341"/>
      <c r="D4" s="399"/>
      <c r="E4" s="399"/>
      <c r="F4" s="380" t="s">
        <v>1</v>
      </c>
      <c r="G4" s="391" t="s">
        <v>4</v>
      </c>
      <c r="H4" s="392"/>
      <c r="I4" s="393" t="s">
        <v>5</v>
      </c>
      <c r="J4" s="394"/>
      <c r="K4" s="395" t="s">
        <v>1</v>
      </c>
      <c r="L4" s="391" t="s">
        <v>4</v>
      </c>
      <c r="M4" s="392"/>
      <c r="N4" s="393" t="s">
        <v>5</v>
      </c>
      <c r="O4" s="393"/>
    </row>
    <row r="5" spans="1:38" s="12" customFormat="1" ht="68.25" customHeight="1">
      <c r="A5" s="342"/>
      <c r="B5" s="342"/>
      <c r="C5" s="342"/>
      <c r="D5" s="399"/>
      <c r="E5" s="399"/>
      <c r="F5" s="381"/>
      <c r="G5" s="96" t="s">
        <v>2</v>
      </c>
      <c r="H5" s="96" t="s">
        <v>3</v>
      </c>
      <c r="I5" s="96" t="s">
        <v>183</v>
      </c>
      <c r="J5" s="103" t="s">
        <v>373</v>
      </c>
      <c r="K5" s="396"/>
      <c r="L5" s="96" t="s">
        <v>2</v>
      </c>
      <c r="M5" s="96" t="s">
        <v>3</v>
      </c>
      <c r="N5" s="96" t="s">
        <v>202</v>
      </c>
      <c r="O5" s="96" t="s">
        <v>191</v>
      </c>
      <c r="Q5"/>
      <c r="R5"/>
      <c r="S5"/>
    </row>
    <row r="6" spans="1:38" ht="12.75">
      <c r="A6" s="45">
        <v>1</v>
      </c>
      <c r="B6" s="45">
        <v>1</v>
      </c>
      <c r="C6" s="46">
        <v>1</v>
      </c>
      <c r="D6" s="38">
        <v>911000</v>
      </c>
      <c r="E6" s="22" t="s">
        <v>133</v>
      </c>
      <c r="F6" s="302">
        <v>743</v>
      </c>
      <c r="G6" s="302">
        <v>553</v>
      </c>
      <c r="H6" s="302">
        <v>190</v>
      </c>
      <c r="I6" s="303">
        <v>191</v>
      </c>
      <c r="J6" s="303">
        <v>552</v>
      </c>
      <c r="K6" s="307">
        <v>162.32631302979991</v>
      </c>
      <c r="L6" s="307">
        <v>233.9750370213666</v>
      </c>
      <c r="M6" s="307">
        <v>85.829154808691328</v>
      </c>
      <c r="N6" s="307">
        <v>158.23046972081849</v>
      </c>
      <c r="O6" s="307">
        <v>163.79335924750006</v>
      </c>
      <c r="P6" s="26"/>
      <c r="Q6"/>
      <c r="R6"/>
      <c r="S6"/>
      <c r="Z6" s="5"/>
      <c r="AA6" s="5"/>
      <c r="AB6" s="5"/>
      <c r="AC6" s="5"/>
      <c r="AD6" s="5"/>
      <c r="AE6" s="5"/>
      <c r="AF6" s="5"/>
      <c r="AG6" s="5"/>
      <c r="AH6" s="5"/>
      <c r="AI6" s="5"/>
      <c r="AJ6" s="5"/>
      <c r="AK6" s="5"/>
      <c r="AL6" s="5"/>
    </row>
    <row r="7" spans="1:38" ht="12.75">
      <c r="A7" s="45">
        <v>1</v>
      </c>
      <c r="B7" s="45">
        <v>1</v>
      </c>
      <c r="C7" s="46">
        <v>1</v>
      </c>
      <c r="D7" s="38">
        <v>913000</v>
      </c>
      <c r="E7" s="22" t="s">
        <v>134</v>
      </c>
      <c r="F7" s="302">
        <v>1758</v>
      </c>
      <c r="G7" s="55">
        <v>1243</v>
      </c>
      <c r="H7" s="55">
        <v>515</v>
      </c>
      <c r="I7" s="56">
        <v>544</v>
      </c>
      <c r="J7" s="56">
        <v>1214</v>
      </c>
      <c r="K7" s="57">
        <v>216.44382063972816</v>
      </c>
      <c r="L7" s="57">
        <v>300.43022187847441</v>
      </c>
      <c r="M7" s="57">
        <v>129.24111624171854</v>
      </c>
      <c r="N7" s="57">
        <v>249.82778415614237</v>
      </c>
      <c r="O7" s="57">
        <v>204.21551970662941</v>
      </c>
      <c r="P7" s="108"/>
      <c r="Q7" s="9"/>
      <c r="R7"/>
      <c r="S7"/>
      <c r="T7" s="5"/>
      <c r="Z7" s="5"/>
      <c r="AA7" s="5"/>
      <c r="AB7" s="5"/>
      <c r="AC7" s="5"/>
      <c r="AD7" s="5"/>
      <c r="AE7" s="5"/>
      <c r="AF7" s="5"/>
      <c r="AG7" s="5"/>
      <c r="AH7" s="5"/>
      <c r="AI7" s="5"/>
    </row>
    <row r="8" spans="1:38" ht="12.75">
      <c r="A8" s="45">
        <v>1</v>
      </c>
      <c r="B8" s="45">
        <v>1</v>
      </c>
      <c r="C8" s="46">
        <v>1</v>
      </c>
      <c r="D8" s="38">
        <v>112000</v>
      </c>
      <c r="E8" s="22" t="s">
        <v>16</v>
      </c>
      <c r="F8" s="302">
        <v>1465</v>
      </c>
      <c r="G8" s="55">
        <v>1166</v>
      </c>
      <c r="H8" s="55">
        <v>299</v>
      </c>
      <c r="I8" s="56">
        <v>307</v>
      </c>
      <c r="J8" s="56">
        <v>1158</v>
      </c>
      <c r="K8" s="57">
        <v>204.88077756800223</v>
      </c>
      <c r="L8" s="57">
        <v>316.50380021715523</v>
      </c>
      <c r="M8" s="57">
        <v>86.254146833982404</v>
      </c>
      <c r="N8" s="57">
        <v>160.69091860769433</v>
      </c>
      <c r="O8" s="57">
        <v>220.99236641221373</v>
      </c>
      <c r="P8" s="26"/>
      <c r="Q8"/>
      <c r="R8"/>
      <c r="S8"/>
      <c r="Z8" s="5"/>
      <c r="AA8" s="5"/>
      <c r="AB8" s="5"/>
      <c r="AC8" s="5"/>
      <c r="AD8" s="5"/>
      <c r="AE8" s="5"/>
      <c r="AF8" s="5"/>
      <c r="AG8" s="5"/>
      <c r="AH8" s="5"/>
      <c r="AI8" s="5"/>
    </row>
    <row r="9" spans="1:38" ht="12.75">
      <c r="A9" s="45">
        <v>1</v>
      </c>
      <c r="B9" s="45">
        <v>1</v>
      </c>
      <c r="C9" s="46">
        <v>1</v>
      </c>
      <c r="D9" s="38">
        <v>113000</v>
      </c>
      <c r="E9" s="22" t="s">
        <v>17</v>
      </c>
      <c r="F9" s="302">
        <v>722</v>
      </c>
      <c r="G9" s="55">
        <v>520</v>
      </c>
      <c r="H9" s="55">
        <v>202</v>
      </c>
      <c r="I9" s="56">
        <v>131</v>
      </c>
      <c r="J9" s="56">
        <v>591</v>
      </c>
      <c r="K9" s="57">
        <v>92.574784269979872</v>
      </c>
      <c r="L9" s="57">
        <v>130.02600520104019</v>
      </c>
      <c r="M9" s="57">
        <v>53.159293665622776</v>
      </c>
      <c r="N9" s="57">
        <v>61.009687034277199</v>
      </c>
      <c r="O9" s="57">
        <v>104.56660592013306</v>
      </c>
      <c r="P9" s="26"/>
      <c r="Q9"/>
      <c r="R9"/>
      <c r="S9"/>
      <c r="Z9" s="5"/>
      <c r="AA9" s="5"/>
      <c r="AB9" s="5"/>
      <c r="AC9" s="5"/>
      <c r="AD9" s="5"/>
      <c r="AE9" s="5"/>
      <c r="AF9" s="5"/>
      <c r="AG9" s="5"/>
      <c r="AH9" s="5"/>
      <c r="AI9" s="5"/>
    </row>
    <row r="10" spans="1:38" ht="12.75">
      <c r="A10" s="45">
        <v>1</v>
      </c>
      <c r="B10" s="45">
        <v>1</v>
      </c>
      <c r="C10" s="46">
        <v>1</v>
      </c>
      <c r="D10" s="38">
        <v>513000</v>
      </c>
      <c r="E10" s="22" t="s">
        <v>96</v>
      </c>
      <c r="F10" s="302">
        <v>254</v>
      </c>
      <c r="G10" s="55">
        <v>195</v>
      </c>
      <c r="H10" s="55">
        <v>59</v>
      </c>
      <c r="I10" s="56">
        <v>61</v>
      </c>
      <c r="J10" s="56">
        <v>193</v>
      </c>
      <c r="K10" s="57">
        <v>65.049811765308476</v>
      </c>
      <c r="L10" s="57">
        <v>95.247399013334629</v>
      </c>
      <c r="M10" s="57">
        <v>31.76483256164531</v>
      </c>
      <c r="N10" s="57">
        <v>58.863263533725757</v>
      </c>
      <c r="O10" s="57">
        <v>67.284897503834884</v>
      </c>
      <c r="P10" s="26"/>
      <c r="Q10"/>
      <c r="R10"/>
      <c r="S10"/>
      <c r="Z10" s="5"/>
      <c r="AA10" s="5"/>
      <c r="AB10" s="5"/>
      <c r="AC10" s="5"/>
      <c r="AD10" s="5"/>
      <c r="AE10" s="5"/>
      <c r="AF10" s="5"/>
      <c r="AG10" s="5"/>
      <c r="AH10" s="5"/>
      <c r="AI10" s="5"/>
    </row>
    <row r="11" spans="1:38" ht="12.75">
      <c r="A11" s="45">
        <v>1</v>
      </c>
      <c r="B11" s="45">
        <v>1</v>
      </c>
      <c r="C11" s="46">
        <v>1</v>
      </c>
      <c r="D11" s="38">
        <v>914000</v>
      </c>
      <c r="E11" s="22" t="s">
        <v>135</v>
      </c>
      <c r="F11" s="302">
        <v>418</v>
      </c>
      <c r="G11" s="55">
        <v>311</v>
      </c>
      <c r="H11" s="55">
        <v>107</v>
      </c>
      <c r="I11" s="56">
        <v>81</v>
      </c>
      <c r="J11" s="56">
        <v>337</v>
      </c>
      <c r="K11" s="57">
        <v>148.82859787794632</v>
      </c>
      <c r="L11" s="57">
        <v>215.2547065337763</v>
      </c>
      <c r="M11" s="57">
        <v>78.457251796451089</v>
      </c>
      <c r="N11" s="57">
        <v>109.10560344827586</v>
      </c>
      <c r="O11" s="57">
        <v>163.10134546510503</v>
      </c>
      <c r="P11" s="26"/>
      <c r="Q11"/>
      <c r="R11"/>
      <c r="S11"/>
      <c r="Z11" s="5"/>
      <c r="AA11" s="5"/>
      <c r="AB11" s="5"/>
      <c r="AC11" s="5"/>
      <c r="AD11" s="5"/>
      <c r="AE11" s="5"/>
      <c r="AF11" s="5"/>
      <c r="AG11" s="5"/>
      <c r="AH11" s="5"/>
      <c r="AI11" s="5"/>
    </row>
    <row r="12" spans="1:38" ht="12.75">
      <c r="A12" s="45">
        <v>1</v>
      </c>
      <c r="B12" s="45">
        <v>1</v>
      </c>
      <c r="C12" s="46">
        <v>1</v>
      </c>
      <c r="D12" s="38">
        <v>915000</v>
      </c>
      <c r="E12" s="22" t="s">
        <v>136</v>
      </c>
      <c r="F12" s="302">
        <v>462</v>
      </c>
      <c r="G12" s="55">
        <v>350</v>
      </c>
      <c r="H12" s="55">
        <v>112</v>
      </c>
      <c r="I12" s="56">
        <v>95</v>
      </c>
      <c r="J12" s="56">
        <v>367</v>
      </c>
      <c r="K12" s="57">
        <v>170.76326002587322</v>
      </c>
      <c r="L12" s="57">
        <v>250.28604118993135</v>
      </c>
      <c r="M12" s="57">
        <v>85.68586948205953</v>
      </c>
      <c r="N12" s="57">
        <v>137.56154068925571</v>
      </c>
      <c r="O12" s="57">
        <v>182.14303439376644</v>
      </c>
      <c r="P12" s="26"/>
      <c r="Q12"/>
      <c r="R12"/>
      <c r="S12"/>
      <c r="Z12" s="5"/>
      <c r="AA12" s="5"/>
      <c r="AB12" s="5"/>
      <c r="AC12" s="5"/>
      <c r="AD12" s="5"/>
      <c r="AE12" s="5"/>
      <c r="AF12" s="5"/>
      <c r="AG12" s="5"/>
      <c r="AH12" s="5"/>
      <c r="AI12" s="5"/>
    </row>
    <row r="13" spans="1:38" ht="12.75">
      <c r="A13" s="45">
        <v>1</v>
      </c>
      <c r="B13" s="45">
        <v>1</v>
      </c>
      <c r="C13" s="46">
        <v>1</v>
      </c>
      <c r="D13" s="38">
        <v>916000</v>
      </c>
      <c r="E13" s="22" t="s">
        <v>137</v>
      </c>
      <c r="F13" s="302">
        <v>204</v>
      </c>
      <c r="G13" s="55">
        <v>154</v>
      </c>
      <c r="H13" s="55">
        <v>50</v>
      </c>
      <c r="I13" s="56">
        <v>33</v>
      </c>
      <c r="J13" s="56">
        <v>171</v>
      </c>
      <c r="K13" s="57">
        <v>92.651466981560546</v>
      </c>
      <c r="L13" s="57">
        <v>136.23496107572541</v>
      </c>
      <c r="M13" s="57">
        <v>46.667911144297186</v>
      </c>
      <c r="N13" s="57">
        <v>56.808400757445341</v>
      </c>
      <c r="O13" s="57">
        <v>105.49694614103275</v>
      </c>
      <c r="P13" s="26"/>
      <c r="Q13"/>
      <c r="R13"/>
      <c r="S13"/>
      <c r="Z13" s="5"/>
      <c r="AA13" s="5"/>
      <c r="AB13" s="5"/>
      <c r="AC13" s="5"/>
      <c r="AD13" s="5"/>
      <c r="AE13" s="5"/>
      <c r="AF13" s="5"/>
      <c r="AG13" s="5"/>
      <c r="AH13" s="5"/>
      <c r="AI13" s="5"/>
    </row>
    <row r="14" spans="1:38" ht="12.75">
      <c r="A14" s="45">
        <v>1</v>
      </c>
      <c r="B14" s="45">
        <v>1</v>
      </c>
      <c r="C14" s="46">
        <v>1</v>
      </c>
      <c r="D14" s="38">
        <v>114000</v>
      </c>
      <c r="E14" s="22" t="s">
        <v>18</v>
      </c>
      <c r="F14" s="302">
        <v>450</v>
      </c>
      <c r="G14" s="55">
        <v>352</v>
      </c>
      <c r="H14" s="55">
        <v>98</v>
      </c>
      <c r="I14" s="56">
        <v>65</v>
      </c>
      <c r="J14" s="56">
        <v>385</v>
      </c>
      <c r="K14" s="57">
        <v>141.7055044715959</v>
      </c>
      <c r="L14" s="57">
        <v>213.4368178510793</v>
      </c>
      <c r="M14" s="57">
        <v>64.20335429769392</v>
      </c>
      <c r="N14" s="57">
        <v>78.25668191668673</v>
      </c>
      <c r="O14" s="57">
        <v>164.17910447761193</v>
      </c>
      <c r="P14" s="26"/>
      <c r="Q14"/>
      <c r="R14"/>
      <c r="S14"/>
      <c r="Z14" s="5"/>
      <c r="AA14" s="5"/>
      <c r="AB14" s="5"/>
      <c r="AC14" s="5"/>
      <c r="AD14" s="5"/>
      <c r="AE14" s="5"/>
      <c r="AF14" s="5"/>
      <c r="AG14" s="5"/>
      <c r="AH14" s="5"/>
      <c r="AI14" s="5"/>
    </row>
    <row r="15" spans="1:38" ht="12.75">
      <c r="A15" s="45">
        <v>1</v>
      </c>
      <c r="B15" s="45">
        <v>1</v>
      </c>
      <c r="C15" s="46">
        <v>1</v>
      </c>
      <c r="D15" s="38">
        <v>116000</v>
      </c>
      <c r="E15" s="22" t="s">
        <v>19</v>
      </c>
      <c r="F15" s="302">
        <v>336</v>
      </c>
      <c r="G15" s="55">
        <v>255</v>
      </c>
      <c r="H15" s="55">
        <v>81</v>
      </c>
      <c r="I15" s="56">
        <v>53</v>
      </c>
      <c r="J15" s="56">
        <v>283</v>
      </c>
      <c r="K15" s="57">
        <v>91.140888623664083</v>
      </c>
      <c r="L15" s="57">
        <v>133.33333333333334</v>
      </c>
      <c r="M15" s="57">
        <v>45.656952821148757</v>
      </c>
      <c r="N15" s="57">
        <v>54.286592235993041</v>
      </c>
      <c r="O15" s="57">
        <v>104.41648525993432</v>
      </c>
      <c r="P15" s="26"/>
      <c r="Q15"/>
      <c r="R15"/>
      <c r="S15"/>
      <c r="Z15" s="5"/>
      <c r="AA15" s="5"/>
      <c r="AB15" s="5"/>
      <c r="AC15" s="5"/>
      <c r="AD15" s="5"/>
      <c r="AE15" s="5"/>
      <c r="AF15" s="5"/>
      <c r="AG15" s="5"/>
      <c r="AH15" s="5"/>
      <c r="AI15" s="5"/>
    </row>
    <row r="16" spans="1:38" ht="12.75">
      <c r="A16" s="45">
        <v>1</v>
      </c>
      <c r="B16" s="45">
        <v>1</v>
      </c>
      <c r="C16" s="46">
        <v>1</v>
      </c>
      <c r="D16" s="38">
        <v>117000</v>
      </c>
      <c r="E16" s="22" t="s">
        <v>20</v>
      </c>
      <c r="F16" s="302">
        <v>387</v>
      </c>
      <c r="G16" s="55">
        <v>273</v>
      </c>
      <c r="H16" s="55">
        <v>114</v>
      </c>
      <c r="I16" s="55">
        <v>98</v>
      </c>
      <c r="J16" s="55">
        <v>289</v>
      </c>
      <c r="K16" s="47">
        <v>169.90078145579068</v>
      </c>
      <c r="L16" s="47">
        <v>231.08176739461655</v>
      </c>
      <c r="M16" s="47">
        <v>103.97665085735133</v>
      </c>
      <c r="N16" s="47">
        <v>156.59955257270693</v>
      </c>
      <c r="O16" s="47">
        <v>174.93946731234868</v>
      </c>
      <c r="P16" s="26"/>
      <c r="Q16"/>
      <c r="R16"/>
      <c r="S16"/>
      <c r="Z16" s="5"/>
      <c r="AA16" s="5"/>
      <c r="AB16" s="5"/>
      <c r="AC16" s="5"/>
      <c r="AD16" s="5"/>
      <c r="AE16" s="5"/>
      <c r="AF16" s="5"/>
      <c r="AG16" s="5"/>
      <c r="AH16" s="5"/>
      <c r="AI16" s="5"/>
    </row>
    <row r="17" spans="1:35" ht="12.75">
      <c r="A17" s="45">
        <v>1</v>
      </c>
      <c r="B17" s="45">
        <v>1</v>
      </c>
      <c r="C17" s="46">
        <v>1</v>
      </c>
      <c r="D17" s="38">
        <v>119000</v>
      </c>
      <c r="E17" s="22" t="s">
        <v>21</v>
      </c>
      <c r="F17" s="302">
        <v>182</v>
      </c>
      <c r="G17" s="55">
        <v>144</v>
      </c>
      <c r="H17" s="55">
        <v>38</v>
      </c>
      <c r="I17" s="56">
        <v>33</v>
      </c>
      <c r="J17" s="56">
        <v>149</v>
      </c>
      <c r="K17" s="57">
        <v>64.685811771396075</v>
      </c>
      <c r="L17" s="57">
        <v>99.895941727367315</v>
      </c>
      <c r="M17" s="57">
        <v>27.694774433350339</v>
      </c>
      <c r="N17" s="57">
        <v>43.069694596711038</v>
      </c>
      <c r="O17" s="57">
        <v>72.775227117319531</v>
      </c>
      <c r="P17" s="26"/>
      <c r="Q17"/>
      <c r="R17"/>
      <c r="S17"/>
      <c r="Z17" s="5"/>
      <c r="AA17" s="5"/>
      <c r="AB17" s="5"/>
      <c r="AC17" s="5"/>
      <c r="AD17" s="5"/>
      <c r="AE17" s="5"/>
      <c r="AF17" s="5"/>
      <c r="AG17" s="5"/>
      <c r="AH17" s="5"/>
      <c r="AI17" s="5"/>
    </row>
    <row r="18" spans="1:35" ht="12.75">
      <c r="A18" s="45">
        <v>1</v>
      </c>
      <c r="B18" s="45">
        <v>1</v>
      </c>
      <c r="C18" s="46">
        <v>1</v>
      </c>
      <c r="D18" s="38">
        <v>124000</v>
      </c>
      <c r="E18" s="22" t="s">
        <v>24</v>
      </c>
      <c r="F18" s="302">
        <v>907</v>
      </c>
      <c r="G18" s="55">
        <v>554</v>
      </c>
      <c r="H18" s="55">
        <v>353</v>
      </c>
      <c r="I18" s="56">
        <v>194</v>
      </c>
      <c r="J18" s="56">
        <v>713</v>
      </c>
      <c r="K18" s="57">
        <v>174.82989263478478</v>
      </c>
      <c r="L18" s="57">
        <v>208.55292877578677</v>
      </c>
      <c r="M18" s="57">
        <v>139.44301797353347</v>
      </c>
      <c r="N18" s="57">
        <v>141.09090909090909</v>
      </c>
      <c r="O18" s="57">
        <v>186.99677410894594</v>
      </c>
      <c r="P18" s="26"/>
      <c r="Q18"/>
      <c r="R18"/>
      <c r="S18"/>
      <c r="Z18" s="5"/>
      <c r="AA18" s="5"/>
      <c r="AB18" s="5"/>
      <c r="AC18" s="5"/>
      <c r="AD18" s="5"/>
      <c r="AE18" s="5"/>
      <c r="AF18" s="5"/>
      <c r="AG18" s="5"/>
      <c r="AH18" s="5"/>
      <c r="AI18" s="5"/>
    </row>
    <row r="19" spans="1:35" ht="12.75">
      <c r="A19" s="48"/>
      <c r="B19" s="48"/>
      <c r="C19" s="48"/>
      <c r="D19" s="40"/>
      <c r="E19" s="36" t="s">
        <v>209</v>
      </c>
      <c r="F19" s="37">
        <v>8288</v>
      </c>
      <c r="G19" s="37">
        <v>6070</v>
      </c>
      <c r="H19" s="37">
        <v>2218</v>
      </c>
      <c r="I19" s="37">
        <v>1886</v>
      </c>
      <c r="J19" s="37">
        <v>6402</v>
      </c>
      <c r="K19" s="99">
        <v>146.9214392202953</v>
      </c>
      <c r="L19" s="99">
        <v>208.97886111684912</v>
      </c>
      <c r="M19" s="99">
        <v>81.052143058128777</v>
      </c>
      <c r="N19" s="99">
        <v>125.17920671162322</v>
      </c>
      <c r="O19" s="99">
        <v>154.84451453269708</v>
      </c>
      <c r="P19" s="5"/>
      <c r="Q19" s="5"/>
      <c r="R19" s="5"/>
      <c r="S19" s="5"/>
      <c r="T19" s="5"/>
      <c r="U19" s="5"/>
      <c r="V19" s="5"/>
      <c r="Z19" s="5"/>
      <c r="AA19" s="5"/>
      <c r="AB19" s="5"/>
      <c r="AC19" s="5"/>
      <c r="AD19" s="5"/>
      <c r="AE19" s="5"/>
      <c r="AF19" s="5"/>
      <c r="AG19" s="5"/>
      <c r="AH19" s="5"/>
      <c r="AI19" s="5"/>
    </row>
    <row r="20" spans="1:35" ht="12.75">
      <c r="A20" s="45">
        <v>2</v>
      </c>
      <c r="B20" s="45">
        <v>2</v>
      </c>
      <c r="C20" s="46">
        <v>1</v>
      </c>
      <c r="D20" s="38">
        <v>334002</v>
      </c>
      <c r="E20" s="22" t="s">
        <v>249</v>
      </c>
      <c r="F20" s="302">
        <v>787</v>
      </c>
      <c r="G20" s="55">
        <v>495</v>
      </c>
      <c r="H20" s="55">
        <v>292</v>
      </c>
      <c r="I20" s="55">
        <v>109</v>
      </c>
      <c r="J20" s="55">
        <v>678</v>
      </c>
      <c r="K20" s="47">
        <v>234.01028812702566</v>
      </c>
      <c r="L20" s="47">
        <v>272.86257648420701</v>
      </c>
      <c r="M20" s="47">
        <v>188.50871530019367</v>
      </c>
      <c r="N20" s="47">
        <v>146.44632540642215</v>
      </c>
      <c r="O20" s="47">
        <v>258.89720482663819</v>
      </c>
      <c r="Q20"/>
      <c r="R20"/>
      <c r="S20"/>
      <c r="Z20" s="5"/>
      <c r="AA20" s="5"/>
      <c r="AB20" s="5"/>
      <c r="AC20" s="5"/>
      <c r="AD20" s="5"/>
      <c r="AE20" s="5"/>
      <c r="AF20" s="5"/>
      <c r="AG20" s="5"/>
      <c r="AH20" s="5"/>
      <c r="AI20" s="5"/>
    </row>
    <row r="21" spans="1:35" ht="12.75">
      <c r="A21" s="45">
        <v>2</v>
      </c>
      <c r="B21" s="45">
        <v>2</v>
      </c>
      <c r="C21" s="46">
        <v>1</v>
      </c>
      <c r="D21" s="38">
        <v>711000</v>
      </c>
      <c r="E21" s="22" t="s">
        <v>367</v>
      </c>
      <c r="F21" s="302">
        <v>802</v>
      </c>
      <c r="G21" s="55">
        <v>548</v>
      </c>
      <c r="H21" s="55">
        <v>254</v>
      </c>
      <c r="I21" s="55">
        <v>142</v>
      </c>
      <c r="J21" s="55">
        <v>660</v>
      </c>
      <c r="K21" s="47">
        <v>163.79046257530891</v>
      </c>
      <c r="L21" s="47">
        <v>220.274941715572</v>
      </c>
      <c r="M21" s="47">
        <v>105.45107319300868</v>
      </c>
      <c r="N21" s="47">
        <v>113.63636363636364</v>
      </c>
      <c r="O21" s="47">
        <v>180.97562313197511</v>
      </c>
      <c r="Q21"/>
      <c r="R21"/>
      <c r="S21"/>
      <c r="Z21" s="5"/>
      <c r="AA21" s="5"/>
      <c r="AB21" s="5"/>
      <c r="AC21" s="5"/>
      <c r="AD21" s="5"/>
      <c r="AE21" s="5"/>
      <c r="AF21" s="5"/>
      <c r="AG21" s="5"/>
      <c r="AH21" s="5"/>
      <c r="AI21" s="5"/>
    </row>
    <row r="22" spans="1:35" ht="12.75">
      <c r="A22" s="45">
        <v>2</v>
      </c>
      <c r="B22" s="45">
        <v>2</v>
      </c>
      <c r="C22" s="46">
        <v>1</v>
      </c>
      <c r="D22" s="38">
        <v>314000</v>
      </c>
      <c r="E22" s="22" t="s">
        <v>54</v>
      </c>
      <c r="F22" s="302">
        <v>576</v>
      </c>
      <c r="G22" s="55">
        <v>460</v>
      </c>
      <c r="H22" s="55">
        <v>116</v>
      </c>
      <c r="I22" s="55">
        <v>170</v>
      </c>
      <c r="J22" s="55">
        <v>406</v>
      </c>
      <c r="K22" s="47">
        <v>116.49071714597743</v>
      </c>
      <c r="L22" s="47">
        <v>183.37651983256927</v>
      </c>
      <c r="M22" s="47">
        <v>47.617092894380363</v>
      </c>
      <c r="N22" s="47">
        <v>133.45894174909719</v>
      </c>
      <c r="O22" s="47">
        <v>110.60259344012205</v>
      </c>
      <c r="Q22"/>
      <c r="R22"/>
      <c r="S22"/>
      <c r="Z22" s="5"/>
      <c r="AA22" s="5"/>
      <c r="AB22" s="5"/>
      <c r="AC22" s="5"/>
      <c r="AD22" s="5"/>
      <c r="AE22" s="5"/>
      <c r="AF22" s="5"/>
      <c r="AG22" s="5"/>
      <c r="AH22" s="5"/>
      <c r="AI22" s="5"/>
    </row>
    <row r="23" spans="1:35" ht="12.75">
      <c r="A23" s="45">
        <v>2</v>
      </c>
      <c r="B23" s="45">
        <v>2</v>
      </c>
      <c r="C23" s="46">
        <v>1</v>
      </c>
      <c r="D23" s="38">
        <v>512000</v>
      </c>
      <c r="E23" s="22" t="s">
        <v>95</v>
      </c>
      <c r="F23" s="302">
        <v>141</v>
      </c>
      <c r="G23" s="55">
        <v>113</v>
      </c>
      <c r="H23" s="55">
        <v>28</v>
      </c>
      <c r="I23" s="55">
        <v>39</v>
      </c>
      <c r="J23" s="55">
        <v>102</v>
      </c>
      <c r="K23" s="47">
        <v>90.3904096416437</v>
      </c>
      <c r="L23" s="47">
        <v>140.16373108409823</v>
      </c>
      <c r="M23" s="47">
        <v>37.150059705453096</v>
      </c>
      <c r="N23" s="47">
        <v>95.191603612399305</v>
      </c>
      <c r="O23" s="47">
        <v>88.68022952529995</v>
      </c>
      <c r="P23" s="26"/>
      <c r="Q23"/>
      <c r="R23"/>
      <c r="S23"/>
      <c r="Z23" s="5"/>
      <c r="AA23" s="5"/>
      <c r="AB23" s="5"/>
      <c r="AC23" s="5"/>
      <c r="AD23" s="5"/>
      <c r="AE23" s="5"/>
      <c r="AF23" s="5"/>
      <c r="AG23" s="5"/>
      <c r="AH23" s="5"/>
      <c r="AI23" s="5"/>
    </row>
    <row r="24" spans="1:35" ht="12.75">
      <c r="A24" s="45">
        <v>2</v>
      </c>
      <c r="B24" s="45">
        <v>2</v>
      </c>
      <c r="C24" s="46">
        <v>1</v>
      </c>
      <c r="D24" s="38">
        <v>111000</v>
      </c>
      <c r="E24" s="22" t="s">
        <v>15</v>
      </c>
      <c r="F24" s="302">
        <v>457</v>
      </c>
      <c r="G24" s="55">
        <v>367</v>
      </c>
      <c r="H24" s="55">
        <v>90</v>
      </c>
      <c r="I24" s="55">
        <v>84</v>
      </c>
      <c r="J24" s="55">
        <v>373</v>
      </c>
      <c r="K24" s="47">
        <v>57.186475461120708</v>
      </c>
      <c r="L24" s="47">
        <v>89.920125447150483</v>
      </c>
      <c r="M24" s="47">
        <v>23.01790281329923</v>
      </c>
      <c r="N24" s="47">
        <v>37.610817587534704</v>
      </c>
      <c r="O24" s="47">
        <v>64.779437304619663</v>
      </c>
      <c r="P24" s="26"/>
      <c r="Q24"/>
      <c r="R24"/>
      <c r="S24"/>
      <c r="Z24" s="5"/>
      <c r="AA24" s="5"/>
      <c r="AB24" s="5"/>
      <c r="AC24" s="5"/>
      <c r="AD24" s="5"/>
      <c r="AE24" s="5"/>
      <c r="AF24" s="5"/>
      <c r="AG24" s="5"/>
      <c r="AH24" s="5"/>
      <c r="AI24" s="5"/>
    </row>
    <row r="25" spans="1:35" ht="12.75">
      <c r="A25" s="45">
        <v>2</v>
      </c>
      <c r="B25" s="45">
        <v>2</v>
      </c>
      <c r="C25" s="46">
        <v>1</v>
      </c>
      <c r="D25" s="38">
        <v>315000</v>
      </c>
      <c r="E25" s="22" t="s">
        <v>55</v>
      </c>
      <c r="F25" s="302">
        <v>3421</v>
      </c>
      <c r="G25" s="55">
        <v>2340</v>
      </c>
      <c r="H25" s="55">
        <v>1081</v>
      </c>
      <c r="I25" s="56">
        <v>571</v>
      </c>
      <c r="J25" s="56">
        <v>2850</v>
      </c>
      <c r="K25" s="57">
        <v>240.856127010948</v>
      </c>
      <c r="L25" s="57">
        <v>323.05717007441359</v>
      </c>
      <c r="M25" s="57">
        <v>155.31162897617884</v>
      </c>
      <c r="N25" s="57">
        <v>147.65204799338022</v>
      </c>
      <c r="O25" s="57">
        <v>275.72729119704343</v>
      </c>
      <c r="P25" s="108"/>
      <c r="Q25" s="9"/>
      <c r="R25"/>
      <c r="S25"/>
      <c r="T25" s="5"/>
      <c r="Z25" s="5"/>
      <c r="AA25" s="5"/>
      <c r="AB25" s="5"/>
      <c r="AC25" s="5"/>
      <c r="AD25" s="5"/>
      <c r="AE25" s="5"/>
      <c r="AF25" s="5"/>
      <c r="AG25" s="5"/>
      <c r="AH25" s="5"/>
      <c r="AI25" s="5"/>
    </row>
    <row r="26" spans="1:35" ht="12.75">
      <c r="A26" s="45">
        <v>2</v>
      </c>
      <c r="B26" s="45">
        <v>2</v>
      </c>
      <c r="C26" s="46">
        <v>1</v>
      </c>
      <c r="D26" s="38">
        <v>316000</v>
      </c>
      <c r="E26" s="22" t="s">
        <v>56</v>
      </c>
      <c r="F26" s="302">
        <v>494</v>
      </c>
      <c r="G26" s="55">
        <v>355</v>
      </c>
      <c r="H26" s="55">
        <v>139</v>
      </c>
      <c r="I26" s="55">
        <v>126</v>
      </c>
      <c r="J26" s="55">
        <v>368</v>
      </c>
      <c r="K26" s="47">
        <v>208.82651335813324</v>
      </c>
      <c r="L26" s="47">
        <v>288.26634185952094</v>
      </c>
      <c r="M26" s="47">
        <v>122.56414778238251</v>
      </c>
      <c r="N26" s="47">
        <v>195.8955223880597</v>
      </c>
      <c r="O26" s="47">
        <v>213.65536460752438</v>
      </c>
      <c r="P26" s="26"/>
      <c r="Q26"/>
      <c r="R26"/>
      <c r="S26"/>
      <c r="Z26" s="5"/>
      <c r="AA26" s="5"/>
      <c r="AB26" s="5"/>
      <c r="AC26" s="5"/>
      <c r="AD26" s="5"/>
      <c r="AE26" s="5"/>
      <c r="AF26" s="5"/>
      <c r="AG26" s="5"/>
      <c r="AH26" s="5"/>
      <c r="AI26" s="5"/>
    </row>
    <row r="27" spans="1:35" ht="12.75">
      <c r="A27" s="45">
        <v>2</v>
      </c>
      <c r="B27" s="45">
        <v>3</v>
      </c>
      <c r="C27" s="46">
        <v>1</v>
      </c>
      <c r="D27" s="38">
        <v>515000</v>
      </c>
      <c r="E27" s="22" t="s">
        <v>97</v>
      </c>
      <c r="F27" s="302">
        <v>740</v>
      </c>
      <c r="G27" s="55">
        <v>521</v>
      </c>
      <c r="H27" s="55">
        <v>219</v>
      </c>
      <c r="I27" s="56">
        <v>207</v>
      </c>
      <c r="J27" s="56">
        <v>533</v>
      </c>
      <c r="K27" s="57">
        <v>172.30138772469033</v>
      </c>
      <c r="L27" s="57">
        <v>245.43056340682119</v>
      </c>
      <c r="M27" s="57">
        <v>100.82872928176795</v>
      </c>
      <c r="N27" s="57">
        <v>199.30675909878681</v>
      </c>
      <c r="O27" s="57">
        <v>163.68773416866284</v>
      </c>
      <c r="P27" s="26"/>
      <c r="Q27"/>
      <c r="R27"/>
      <c r="S27"/>
      <c r="Z27" s="5"/>
      <c r="AA27" s="5"/>
      <c r="AB27" s="5"/>
      <c r="AC27" s="5"/>
      <c r="AD27" s="5"/>
      <c r="AE27" s="5"/>
      <c r="AF27" s="5"/>
      <c r="AG27" s="5"/>
      <c r="AH27" s="5"/>
      <c r="AI27" s="5"/>
    </row>
    <row r="28" spans="1:35" ht="12.75">
      <c r="A28" s="45">
        <v>2</v>
      </c>
      <c r="B28" s="45">
        <v>2</v>
      </c>
      <c r="C28" s="46">
        <v>1</v>
      </c>
      <c r="D28" s="38">
        <v>120000</v>
      </c>
      <c r="E28" s="22" t="s">
        <v>22</v>
      </c>
      <c r="F28" s="302">
        <v>69</v>
      </c>
      <c r="G28" s="55">
        <v>45</v>
      </c>
      <c r="H28" s="55">
        <v>24</v>
      </c>
      <c r="I28" s="56">
        <v>16</v>
      </c>
      <c r="J28" s="56">
        <v>53</v>
      </c>
      <c r="K28" s="57">
        <v>43.412608531521329</v>
      </c>
      <c r="L28" s="57">
        <v>55.302937200442422</v>
      </c>
      <c r="M28" s="57">
        <v>30.939796313007605</v>
      </c>
      <c r="N28" s="57">
        <v>38.204393505253101</v>
      </c>
      <c r="O28" s="57">
        <v>45.275926875106784</v>
      </c>
      <c r="P28" s="26"/>
      <c r="Q28"/>
      <c r="R28"/>
      <c r="S28"/>
      <c r="Z28" s="5"/>
      <c r="AA28" s="5"/>
      <c r="AB28" s="5"/>
      <c r="AC28" s="5"/>
      <c r="AD28" s="5"/>
      <c r="AE28" s="5"/>
      <c r="AF28" s="5"/>
      <c r="AG28" s="5"/>
      <c r="AH28" s="5"/>
      <c r="AI28" s="5"/>
    </row>
    <row r="29" spans="1:35" ht="12.75">
      <c r="A29" s="45">
        <v>2</v>
      </c>
      <c r="B29" s="45">
        <v>2</v>
      </c>
      <c r="C29" s="46">
        <v>1</v>
      </c>
      <c r="D29" s="38">
        <v>122000</v>
      </c>
      <c r="E29" s="22" t="s">
        <v>23</v>
      </c>
      <c r="F29" s="302">
        <v>423</v>
      </c>
      <c r="G29" s="55">
        <v>270</v>
      </c>
      <c r="H29" s="55">
        <v>153</v>
      </c>
      <c r="I29" s="56">
        <v>74</v>
      </c>
      <c r="J29" s="56">
        <v>349</v>
      </c>
      <c r="K29" s="57">
        <v>186.7219917012448</v>
      </c>
      <c r="L29" s="57">
        <v>232.01856148491879</v>
      </c>
      <c r="M29" s="57">
        <v>138.87628210946718</v>
      </c>
      <c r="N29" s="57">
        <v>124.47434819175778</v>
      </c>
      <c r="O29" s="57">
        <v>208.86947154228261</v>
      </c>
      <c r="P29" s="26"/>
      <c r="Q29"/>
      <c r="R29"/>
      <c r="S29"/>
      <c r="Z29" s="5"/>
      <c r="AA29" s="5"/>
      <c r="AB29" s="5"/>
      <c r="AC29" s="5"/>
      <c r="AD29" s="5"/>
      <c r="AE29" s="5"/>
      <c r="AF29" s="5"/>
      <c r="AG29" s="5"/>
      <c r="AH29" s="5"/>
      <c r="AI29" s="5"/>
    </row>
    <row r="30" spans="1:35" ht="12.75">
      <c r="A30" s="48"/>
      <c r="B30" s="48"/>
      <c r="C30" s="48"/>
      <c r="D30" s="40"/>
      <c r="E30" s="36" t="s">
        <v>216</v>
      </c>
      <c r="F30" s="37">
        <v>7910</v>
      </c>
      <c r="G30" s="37">
        <v>5514</v>
      </c>
      <c r="H30" s="37">
        <v>2396</v>
      </c>
      <c r="I30" s="37">
        <v>1538</v>
      </c>
      <c r="J30" s="37">
        <v>6372</v>
      </c>
      <c r="K30" s="99">
        <v>166.61681502795201</v>
      </c>
      <c r="L30" s="99">
        <v>227.16598689902361</v>
      </c>
      <c r="M30" s="99">
        <v>103.27052049031947</v>
      </c>
      <c r="N30" s="99">
        <v>123.30535311991405</v>
      </c>
      <c r="O30" s="99">
        <v>182.05142124104671</v>
      </c>
      <c r="P30" s="108"/>
      <c r="Q30" s="9"/>
      <c r="R30" s="9"/>
      <c r="S30"/>
      <c r="T30" s="5"/>
      <c r="Z30" s="5"/>
      <c r="AA30" s="5"/>
      <c r="AB30" s="5"/>
      <c r="AC30" s="5"/>
      <c r="AD30" s="5"/>
      <c r="AE30" s="5"/>
      <c r="AF30" s="5"/>
      <c r="AG30" s="5"/>
      <c r="AH30" s="5"/>
      <c r="AI30" s="5"/>
    </row>
    <row r="31" spans="1:35" ht="12.75">
      <c r="A31" s="45">
        <v>3</v>
      </c>
      <c r="B31" s="45">
        <v>4</v>
      </c>
      <c r="C31" s="46">
        <v>2</v>
      </c>
      <c r="D31" s="38">
        <v>334000</v>
      </c>
      <c r="E31" s="41" t="s">
        <v>257</v>
      </c>
      <c r="F31" s="302">
        <v>182</v>
      </c>
      <c r="G31" s="55">
        <v>129</v>
      </c>
      <c r="H31" s="55">
        <v>53</v>
      </c>
      <c r="I31" s="55">
        <v>26</v>
      </c>
      <c r="J31" s="55">
        <v>156</v>
      </c>
      <c r="K31" s="57">
        <v>201.57271015616345</v>
      </c>
      <c r="L31" s="57">
        <v>273.65294866355538</v>
      </c>
      <c r="M31" s="57">
        <v>122.82734646581692</v>
      </c>
      <c r="N31" s="57">
        <v>107.97342192691029</v>
      </c>
      <c r="O31" s="57">
        <v>235.61395559583147</v>
      </c>
      <c r="P31" s="26"/>
      <c r="Q31"/>
      <c r="R31"/>
      <c r="S31"/>
      <c r="Z31" s="5"/>
      <c r="AA31" s="5"/>
      <c r="AB31" s="5"/>
      <c r="AC31" s="5"/>
      <c r="AD31" s="5"/>
      <c r="AE31" s="5"/>
      <c r="AF31" s="5"/>
      <c r="AG31" s="5"/>
      <c r="AH31" s="5"/>
      <c r="AI31" s="5"/>
    </row>
    <row r="32" spans="1:35" ht="12.75">
      <c r="A32" s="45">
        <v>3</v>
      </c>
      <c r="B32" s="45">
        <v>4</v>
      </c>
      <c r="C32" s="46">
        <v>2</v>
      </c>
      <c r="D32" s="38">
        <v>554000</v>
      </c>
      <c r="E32" s="22" t="s">
        <v>264</v>
      </c>
      <c r="F32" s="302">
        <v>194</v>
      </c>
      <c r="G32" s="55">
        <v>160</v>
      </c>
      <c r="H32" s="55">
        <v>34</v>
      </c>
      <c r="I32" s="56">
        <v>40</v>
      </c>
      <c r="J32" s="56">
        <v>154</v>
      </c>
      <c r="K32" s="47">
        <v>74.357991567650444</v>
      </c>
      <c r="L32" s="47">
        <v>119.2161537888384</v>
      </c>
      <c r="M32" s="47">
        <v>26.837161575499248</v>
      </c>
      <c r="N32" s="47">
        <v>60.033018159987996</v>
      </c>
      <c r="O32" s="47">
        <v>79.27111751685797</v>
      </c>
      <c r="P32" s="26"/>
      <c r="Q32"/>
      <c r="R32"/>
      <c r="S32"/>
      <c r="Z32" s="5"/>
      <c r="AA32" s="5"/>
      <c r="AB32" s="5"/>
      <c r="AC32" s="5"/>
      <c r="AD32" s="5"/>
      <c r="AE32" s="5"/>
      <c r="AF32" s="5"/>
      <c r="AG32" s="5"/>
      <c r="AH32" s="5"/>
      <c r="AI32" s="5"/>
    </row>
    <row r="33" spans="1:35" ht="12.75">
      <c r="A33" s="45">
        <v>3</v>
      </c>
      <c r="B33" s="45">
        <v>4</v>
      </c>
      <c r="C33" s="46">
        <v>2</v>
      </c>
      <c r="D33" s="38">
        <v>558000</v>
      </c>
      <c r="E33" s="22" t="s">
        <v>265</v>
      </c>
      <c r="F33" s="302">
        <v>140</v>
      </c>
      <c r="G33" s="55">
        <v>109</v>
      </c>
      <c r="H33" s="55">
        <v>31</v>
      </c>
      <c r="I33" s="56">
        <v>22</v>
      </c>
      <c r="J33" s="56">
        <v>118</v>
      </c>
      <c r="K33" s="57">
        <v>69.561760906290374</v>
      </c>
      <c r="L33" s="57">
        <v>104.15671285236502</v>
      </c>
      <c r="M33" s="57">
        <v>32.087775592588763</v>
      </c>
      <c r="N33" s="57">
        <v>42.032862055789067</v>
      </c>
      <c r="O33" s="57">
        <v>79.237174321783513</v>
      </c>
      <c r="P33" s="26"/>
      <c r="Q33"/>
      <c r="R33"/>
      <c r="S33"/>
      <c r="Z33" s="5"/>
      <c r="AA33" s="5"/>
      <c r="AB33" s="5"/>
      <c r="AC33" s="5"/>
      <c r="AD33" s="5"/>
      <c r="AE33" s="5"/>
      <c r="AF33" s="5"/>
      <c r="AG33" s="5"/>
      <c r="AH33" s="5"/>
      <c r="AI33" s="5"/>
    </row>
    <row r="34" spans="1:35" ht="12.75">
      <c r="A34" s="45">
        <v>3</v>
      </c>
      <c r="B34" s="45">
        <v>4</v>
      </c>
      <c r="C34" s="46">
        <v>2</v>
      </c>
      <c r="D34" s="38">
        <v>358000</v>
      </c>
      <c r="E34" s="22" t="s">
        <v>258</v>
      </c>
      <c r="F34" s="302">
        <v>574</v>
      </c>
      <c r="G34" s="55">
        <v>372</v>
      </c>
      <c r="H34" s="55">
        <v>202</v>
      </c>
      <c r="I34" s="56">
        <v>111</v>
      </c>
      <c r="J34" s="56">
        <v>463</v>
      </c>
      <c r="K34" s="57">
        <v>242.10215529967522</v>
      </c>
      <c r="L34" s="57">
        <v>298.84318766066838</v>
      </c>
      <c r="M34" s="57">
        <v>179.3801616197496</v>
      </c>
      <c r="N34" s="57">
        <v>174.58320226486316</v>
      </c>
      <c r="O34" s="57">
        <v>266.84340960175206</v>
      </c>
      <c r="P34" s="26"/>
      <c r="Q34"/>
      <c r="R34"/>
      <c r="S34"/>
      <c r="Z34" s="5"/>
      <c r="AA34" s="5"/>
      <c r="AB34" s="5"/>
      <c r="AC34" s="5"/>
      <c r="AD34" s="5"/>
      <c r="AE34" s="5"/>
      <c r="AF34" s="5"/>
      <c r="AG34" s="5"/>
      <c r="AH34" s="5"/>
      <c r="AI34" s="5"/>
    </row>
    <row r="35" spans="1:35" ht="12.75">
      <c r="A35" s="45">
        <v>3</v>
      </c>
      <c r="B35" s="45">
        <v>4</v>
      </c>
      <c r="C35" s="46">
        <v>2</v>
      </c>
      <c r="D35" s="38">
        <v>366000</v>
      </c>
      <c r="E35" s="22" t="s">
        <v>259</v>
      </c>
      <c r="F35" s="302">
        <v>325</v>
      </c>
      <c r="G35" s="55">
        <v>248</v>
      </c>
      <c r="H35" s="55">
        <v>77</v>
      </c>
      <c r="I35" s="56">
        <v>85</v>
      </c>
      <c r="J35" s="56">
        <v>240</v>
      </c>
      <c r="K35" s="57">
        <v>118.86909769211074</v>
      </c>
      <c r="L35" s="57">
        <v>176.26154939587775</v>
      </c>
      <c r="M35" s="57">
        <v>58.021249340667623</v>
      </c>
      <c r="N35" s="57">
        <v>117.99000555247085</v>
      </c>
      <c r="O35" s="57">
        <v>119.18359239211402</v>
      </c>
      <c r="P35" s="26"/>
      <c r="Q35"/>
      <c r="R35"/>
      <c r="S35"/>
      <c r="Z35" s="5"/>
      <c r="AA35" s="5"/>
      <c r="AB35" s="5"/>
      <c r="AC35" s="5"/>
      <c r="AD35" s="5"/>
      <c r="AE35" s="5"/>
      <c r="AF35" s="5"/>
      <c r="AG35" s="5"/>
      <c r="AH35" s="5"/>
      <c r="AI35" s="5"/>
    </row>
    <row r="36" spans="1:35" ht="12.75">
      <c r="A36" s="45">
        <v>3</v>
      </c>
      <c r="B36" s="45">
        <v>4</v>
      </c>
      <c r="C36" s="46">
        <v>2</v>
      </c>
      <c r="D36" s="38">
        <v>754000</v>
      </c>
      <c r="E36" s="22" t="s">
        <v>268</v>
      </c>
      <c r="F36" s="302">
        <v>385</v>
      </c>
      <c r="G36" s="55">
        <v>300</v>
      </c>
      <c r="H36" s="55">
        <v>85</v>
      </c>
      <c r="I36" s="56">
        <v>99</v>
      </c>
      <c r="J36" s="56">
        <v>286</v>
      </c>
      <c r="K36" s="57">
        <v>131.67344984438591</v>
      </c>
      <c r="L36" s="57">
        <v>196.74711437565583</v>
      </c>
      <c r="M36" s="57">
        <v>60.753341433778857</v>
      </c>
      <c r="N36" s="57">
        <v>133.1360946745562</v>
      </c>
      <c r="O36" s="57">
        <v>131.17460899876164</v>
      </c>
      <c r="P36" s="26"/>
      <c r="Q36"/>
      <c r="R36"/>
      <c r="S36"/>
      <c r="Z36" s="5"/>
      <c r="AA36" s="5"/>
      <c r="AB36" s="5"/>
      <c r="AC36" s="5"/>
      <c r="AD36" s="5"/>
      <c r="AE36" s="5"/>
      <c r="AF36" s="5"/>
      <c r="AG36" s="5"/>
      <c r="AH36" s="5"/>
      <c r="AI36" s="5"/>
    </row>
    <row r="37" spans="1:35" ht="12.75">
      <c r="A37" s="45">
        <v>3</v>
      </c>
      <c r="B37" s="45">
        <v>3</v>
      </c>
      <c r="C37" s="46">
        <v>2</v>
      </c>
      <c r="D37" s="38">
        <v>370000</v>
      </c>
      <c r="E37" s="22" t="s">
        <v>260</v>
      </c>
      <c r="F37" s="302">
        <v>310</v>
      </c>
      <c r="G37" s="55">
        <v>224</v>
      </c>
      <c r="H37" s="55">
        <v>86</v>
      </c>
      <c r="I37" s="56">
        <v>68</v>
      </c>
      <c r="J37" s="56">
        <v>242</v>
      </c>
      <c r="K37" s="57">
        <v>217.1020379578402</v>
      </c>
      <c r="L37" s="57">
        <v>301.19671910716687</v>
      </c>
      <c r="M37" s="57">
        <v>125.69424144986846</v>
      </c>
      <c r="N37" s="57">
        <v>186.96728072587297</v>
      </c>
      <c r="O37" s="57">
        <v>227.4008644991543</v>
      </c>
      <c r="P37" s="26"/>
      <c r="Q37"/>
      <c r="R37"/>
      <c r="S37"/>
      <c r="Z37" s="5"/>
      <c r="AA37" s="5"/>
      <c r="AB37" s="5"/>
      <c r="AC37" s="5"/>
      <c r="AD37" s="5"/>
      <c r="AE37" s="5"/>
      <c r="AF37" s="5"/>
      <c r="AG37" s="5"/>
      <c r="AH37" s="5"/>
      <c r="AI37" s="5"/>
    </row>
    <row r="38" spans="1:35" ht="12.75">
      <c r="A38" s="45">
        <v>3</v>
      </c>
      <c r="B38" s="45">
        <v>4</v>
      </c>
      <c r="C38" s="46">
        <v>2</v>
      </c>
      <c r="D38" s="38">
        <v>758000</v>
      </c>
      <c r="E38" s="22" t="s">
        <v>270</v>
      </c>
      <c r="F38" s="302">
        <v>89</v>
      </c>
      <c r="G38" s="55">
        <v>66</v>
      </c>
      <c r="H38" s="55">
        <v>23</v>
      </c>
      <c r="I38" s="56">
        <v>27</v>
      </c>
      <c r="J38" s="56">
        <v>62</v>
      </c>
      <c r="K38" s="57">
        <v>62.579102798481223</v>
      </c>
      <c r="L38" s="57">
        <v>89.153046062407128</v>
      </c>
      <c r="M38" s="57">
        <v>33.729285819035049</v>
      </c>
      <c r="N38" s="57">
        <v>73.409461663947795</v>
      </c>
      <c r="O38" s="57">
        <v>58.801213960546285</v>
      </c>
      <c r="P38" s="26"/>
      <c r="Q38"/>
      <c r="R38"/>
      <c r="S38"/>
      <c r="Z38" s="5"/>
      <c r="AA38" s="5"/>
      <c r="AB38" s="5"/>
      <c r="AC38" s="5"/>
      <c r="AD38" s="5"/>
      <c r="AE38" s="5"/>
      <c r="AF38" s="5"/>
      <c r="AG38" s="5"/>
      <c r="AH38" s="5"/>
      <c r="AI38" s="5"/>
    </row>
    <row r="39" spans="1:35" ht="12.75">
      <c r="A39" s="45">
        <v>3</v>
      </c>
      <c r="B39" s="45">
        <v>4</v>
      </c>
      <c r="C39" s="46">
        <v>2</v>
      </c>
      <c r="D39" s="38">
        <v>958000</v>
      </c>
      <c r="E39" s="22" t="s">
        <v>275</v>
      </c>
      <c r="F39" s="302">
        <v>163</v>
      </c>
      <c r="G39" s="55">
        <v>126</v>
      </c>
      <c r="H39" s="55">
        <v>37</v>
      </c>
      <c r="I39" s="56">
        <v>43</v>
      </c>
      <c r="J39" s="56">
        <v>120</v>
      </c>
      <c r="K39" s="57">
        <v>88.418768646596149</v>
      </c>
      <c r="L39" s="57">
        <v>131.37316233969347</v>
      </c>
      <c r="M39" s="57">
        <v>41.836273179556763</v>
      </c>
      <c r="N39" s="57">
        <v>94.985641705323616</v>
      </c>
      <c r="O39" s="57">
        <v>86.281276962899057</v>
      </c>
      <c r="P39" s="26"/>
      <c r="Q39"/>
      <c r="R39"/>
      <c r="S39"/>
      <c r="Z39" s="5"/>
      <c r="AA39" s="5"/>
      <c r="AB39" s="5"/>
      <c r="AC39" s="5"/>
      <c r="AD39" s="5"/>
      <c r="AE39" s="5"/>
      <c r="AF39" s="5"/>
      <c r="AG39" s="5"/>
      <c r="AH39" s="5"/>
      <c r="AI39" s="5"/>
    </row>
    <row r="40" spans="1:35" ht="12.75">
      <c r="A40" s="45">
        <v>3</v>
      </c>
      <c r="B40" s="45">
        <v>4</v>
      </c>
      <c r="C40" s="46">
        <v>2</v>
      </c>
      <c r="D40" s="38">
        <v>762000</v>
      </c>
      <c r="E40" s="22" t="s">
        <v>271</v>
      </c>
      <c r="F40" s="302">
        <v>313</v>
      </c>
      <c r="G40" s="55">
        <v>210</v>
      </c>
      <c r="H40" s="55">
        <v>103</v>
      </c>
      <c r="I40" s="56">
        <v>76</v>
      </c>
      <c r="J40" s="56">
        <v>237</v>
      </c>
      <c r="K40" s="57">
        <v>155.56660039761431</v>
      </c>
      <c r="L40" s="57">
        <v>200.86083213773313</v>
      </c>
      <c r="M40" s="57">
        <v>106.57009829280909</v>
      </c>
      <c r="N40" s="57">
        <v>150.85351329892814</v>
      </c>
      <c r="O40" s="57">
        <v>157.14096273703754</v>
      </c>
      <c r="P40" s="26"/>
      <c r="Q40"/>
      <c r="R40"/>
      <c r="S40"/>
      <c r="Z40" s="5"/>
      <c r="AA40" s="5"/>
      <c r="AB40" s="5"/>
      <c r="AC40" s="5"/>
      <c r="AD40" s="5"/>
      <c r="AE40" s="5"/>
      <c r="AF40" s="5"/>
      <c r="AG40" s="5"/>
      <c r="AH40" s="5"/>
      <c r="AI40" s="5"/>
    </row>
    <row r="41" spans="1:35" ht="12.75">
      <c r="A41" s="45">
        <v>3</v>
      </c>
      <c r="B41" s="45">
        <v>4</v>
      </c>
      <c r="C41" s="46">
        <v>2</v>
      </c>
      <c r="D41" s="38">
        <v>154000</v>
      </c>
      <c r="E41" s="22" t="s">
        <v>252</v>
      </c>
      <c r="F41" s="302">
        <v>381</v>
      </c>
      <c r="G41" s="55">
        <v>263</v>
      </c>
      <c r="H41" s="55">
        <v>118</v>
      </c>
      <c r="I41" s="56">
        <v>83</v>
      </c>
      <c r="J41" s="56">
        <v>298</v>
      </c>
      <c r="K41" s="57">
        <v>203.29758283976307</v>
      </c>
      <c r="L41" s="57">
        <v>269.66061724597557</v>
      </c>
      <c r="M41" s="57">
        <v>131.28615932354251</v>
      </c>
      <c r="N41" s="57">
        <v>169.87310683585756</v>
      </c>
      <c r="O41" s="57">
        <v>215.08480692890654</v>
      </c>
      <c r="P41" s="26"/>
      <c r="Q41"/>
      <c r="R41"/>
      <c r="S41"/>
      <c r="Z41" s="5"/>
      <c r="AA41" s="5"/>
      <c r="AB41" s="5"/>
      <c r="AC41" s="5"/>
      <c r="AD41" s="5"/>
      <c r="AE41" s="5"/>
      <c r="AF41" s="5"/>
      <c r="AG41" s="5"/>
      <c r="AH41" s="5"/>
      <c r="AI41" s="5"/>
    </row>
    <row r="42" spans="1:35" ht="12.75">
      <c r="A42" s="45">
        <v>3</v>
      </c>
      <c r="B42" s="45">
        <v>4</v>
      </c>
      <c r="C42" s="46">
        <v>2</v>
      </c>
      <c r="D42" s="38">
        <v>766000</v>
      </c>
      <c r="E42" s="22" t="s">
        <v>272</v>
      </c>
      <c r="F42" s="302">
        <v>185</v>
      </c>
      <c r="G42" s="55">
        <v>130</v>
      </c>
      <c r="H42" s="55">
        <v>55</v>
      </c>
      <c r="I42" s="56">
        <v>53</v>
      </c>
      <c r="J42" s="56">
        <v>132</v>
      </c>
      <c r="K42" s="57">
        <v>85.383301795356985</v>
      </c>
      <c r="L42" s="57">
        <v>115.26866465685406</v>
      </c>
      <c r="M42" s="57">
        <v>52.940610260852822</v>
      </c>
      <c r="N42" s="57">
        <v>91.316333563059956</v>
      </c>
      <c r="O42" s="57">
        <v>83.212507091975027</v>
      </c>
      <c r="P42" s="26"/>
      <c r="Q42"/>
      <c r="R42"/>
      <c r="S42"/>
      <c r="Z42" s="5"/>
      <c r="AA42" s="5"/>
      <c r="AB42" s="5"/>
      <c r="AC42" s="5"/>
      <c r="AD42" s="5"/>
      <c r="AE42" s="5"/>
      <c r="AF42" s="5"/>
      <c r="AG42" s="5"/>
      <c r="AH42" s="5"/>
      <c r="AI42" s="5"/>
    </row>
    <row r="43" spans="1:35" ht="12.75">
      <c r="A43" s="45">
        <v>3</v>
      </c>
      <c r="B43" s="45">
        <v>4</v>
      </c>
      <c r="C43" s="46">
        <v>2</v>
      </c>
      <c r="D43" s="38">
        <v>962000</v>
      </c>
      <c r="E43" s="22" t="s">
        <v>276</v>
      </c>
      <c r="F43" s="302">
        <v>127</v>
      </c>
      <c r="G43" s="55">
        <v>92</v>
      </c>
      <c r="H43" s="55">
        <v>35</v>
      </c>
      <c r="I43" s="56">
        <v>33</v>
      </c>
      <c r="J43" s="56">
        <v>94</v>
      </c>
      <c r="K43" s="57">
        <v>87.333241644890649</v>
      </c>
      <c r="L43" s="57">
        <v>121.9350563286945</v>
      </c>
      <c r="M43" s="57">
        <v>50.021437759039586</v>
      </c>
      <c r="N43" s="57">
        <v>86.546026750590102</v>
      </c>
      <c r="O43" s="57">
        <v>87.613011464255763</v>
      </c>
      <c r="P43" s="26"/>
      <c r="Q43"/>
      <c r="R43"/>
      <c r="S43"/>
      <c r="Z43" s="5"/>
      <c r="AA43" s="5"/>
      <c r="AB43" s="5"/>
      <c r="AC43" s="5"/>
      <c r="AD43" s="5"/>
      <c r="AE43" s="5"/>
      <c r="AF43" s="5"/>
      <c r="AG43" s="5"/>
      <c r="AH43" s="5"/>
      <c r="AI43" s="5"/>
    </row>
    <row r="44" spans="1:35" ht="12.75">
      <c r="A44" s="45">
        <v>3</v>
      </c>
      <c r="B44" s="45">
        <v>4</v>
      </c>
      <c r="C44" s="46">
        <v>2</v>
      </c>
      <c r="D44" s="38">
        <v>770000</v>
      </c>
      <c r="E44" s="22" t="s">
        <v>273</v>
      </c>
      <c r="F44" s="302">
        <v>149</v>
      </c>
      <c r="G44" s="55">
        <v>123</v>
      </c>
      <c r="H44" s="55">
        <v>26</v>
      </c>
      <c r="I44" s="56">
        <v>29</v>
      </c>
      <c r="J44" s="56">
        <v>120</v>
      </c>
      <c r="K44" s="57">
        <v>68.603526865877811</v>
      </c>
      <c r="L44" s="57">
        <v>110.43275273837314</v>
      </c>
      <c r="M44" s="57">
        <v>24.572346659105943</v>
      </c>
      <c r="N44" s="57">
        <v>51.418439716312051</v>
      </c>
      <c r="O44" s="57">
        <v>74.631506934510853</v>
      </c>
      <c r="P44" s="26"/>
      <c r="Q44"/>
      <c r="R44"/>
      <c r="S44"/>
      <c r="Z44" s="5"/>
      <c r="AA44" s="5"/>
      <c r="AB44" s="5"/>
      <c r="AC44" s="5"/>
      <c r="AD44" s="5"/>
      <c r="AE44" s="5"/>
      <c r="AF44" s="5"/>
      <c r="AG44" s="5"/>
      <c r="AH44" s="5"/>
      <c r="AI44" s="5"/>
    </row>
    <row r="45" spans="1:35" ht="12.75">
      <c r="A45" s="45">
        <v>3</v>
      </c>
      <c r="B45" s="45">
        <v>4</v>
      </c>
      <c r="C45" s="46">
        <v>2</v>
      </c>
      <c r="D45" s="38">
        <v>162000</v>
      </c>
      <c r="E45" s="22" t="s">
        <v>253</v>
      </c>
      <c r="F45" s="302">
        <v>100</v>
      </c>
      <c r="G45" s="55">
        <v>74</v>
      </c>
      <c r="H45" s="55">
        <v>26</v>
      </c>
      <c r="I45" s="56">
        <v>8</v>
      </c>
      <c r="J45" s="56">
        <v>92</v>
      </c>
      <c r="K45" s="57">
        <v>102.95480284155256</v>
      </c>
      <c r="L45" s="57">
        <v>145.78408195429472</v>
      </c>
      <c r="M45" s="57">
        <v>56.070735389260292</v>
      </c>
      <c r="N45" s="57">
        <v>28.149190710767066</v>
      </c>
      <c r="O45" s="57">
        <v>133.89608499490612</v>
      </c>
      <c r="P45" s="26"/>
      <c r="Q45"/>
      <c r="R45"/>
      <c r="S45"/>
      <c r="Z45" s="5"/>
      <c r="AA45" s="5"/>
      <c r="AB45" s="5"/>
      <c r="AC45" s="5"/>
      <c r="AD45" s="5"/>
      <c r="AE45" s="5"/>
      <c r="AF45" s="5"/>
      <c r="AG45" s="5"/>
      <c r="AH45" s="5"/>
      <c r="AI45" s="5"/>
    </row>
    <row r="46" spans="1:35" ht="12.75">
      <c r="A46" s="45">
        <v>3</v>
      </c>
      <c r="B46" s="45">
        <v>4</v>
      </c>
      <c r="C46" s="46">
        <v>2</v>
      </c>
      <c r="D46" s="38">
        <v>374000</v>
      </c>
      <c r="E46" s="22" t="s">
        <v>261</v>
      </c>
      <c r="F46" s="302">
        <v>372</v>
      </c>
      <c r="G46" s="55">
        <v>241</v>
      </c>
      <c r="H46" s="55">
        <v>131</v>
      </c>
      <c r="I46" s="56">
        <v>62</v>
      </c>
      <c r="J46" s="56">
        <v>310</v>
      </c>
      <c r="K46" s="57">
        <v>163.59558467830601</v>
      </c>
      <c r="L46" s="57">
        <v>207.38318561225367</v>
      </c>
      <c r="M46" s="57">
        <v>117.82694729267854</v>
      </c>
      <c r="N46" s="57">
        <v>101.72272354388842</v>
      </c>
      <c r="O46" s="57">
        <v>186.25330449411197</v>
      </c>
      <c r="P46" s="26"/>
      <c r="Q46"/>
      <c r="R46"/>
      <c r="S46"/>
      <c r="Z46" s="5"/>
      <c r="AA46" s="5"/>
      <c r="AB46" s="5"/>
      <c r="AC46" s="5"/>
      <c r="AD46" s="5"/>
      <c r="AE46" s="5"/>
      <c r="AF46" s="5"/>
      <c r="AG46" s="5"/>
      <c r="AH46" s="5"/>
      <c r="AI46" s="5"/>
    </row>
    <row r="47" spans="1:35" ht="12.75">
      <c r="A47" s="45">
        <v>3</v>
      </c>
      <c r="B47" s="45">
        <v>4</v>
      </c>
      <c r="C47" s="46">
        <v>2</v>
      </c>
      <c r="D47" s="38">
        <v>966000</v>
      </c>
      <c r="E47" s="22" t="s">
        <v>277</v>
      </c>
      <c r="F47" s="302">
        <v>232</v>
      </c>
      <c r="G47" s="55">
        <v>182</v>
      </c>
      <c r="H47" s="55">
        <v>50</v>
      </c>
      <c r="I47" s="56">
        <v>89</v>
      </c>
      <c r="J47" s="56">
        <v>143</v>
      </c>
      <c r="K47" s="57">
        <v>121.3135327337377</v>
      </c>
      <c r="L47" s="57">
        <v>180.57346959023712</v>
      </c>
      <c r="M47" s="57">
        <v>55.279159756771698</v>
      </c>
      <c r="N47" s="57">
        <v>176.83290284124777</v>
      </c>
      <c r="O47" s="57">
        <v>101.48321623731461</v>
      </c>
      <c r="P47" s="26"/>
      <c r="Q47"/>
      <c r="R47"/>
      <c r="S47"/>
      <c r="Z47" s="5"/>
      <c r="AA47" s="5"/>
      <c r="AB47" s="5"/>
      <c r="AC47" s="5"/>
      <c r="AD47" s="5"/>
      <c r="AE47" s="5"/>
      <c r="AF47" s="5"/>
      <c r="AG47" s="5"/>
      <c r="AH47" s="5"/>
      <c r="AI47" s="5"/>
    </row>
    <row r="48" spans="1:35" ht="12.75">
      <c r="A48" s="45">
        <v>3</v>
      </c>
      <c r="B48" s="45">
        <v>4</v>
      </c>
      <c r="C48" s="46">
        <v>2</v>
      </c>
      <c r="D48" s="38">
        <v>774000</v>
      </c>
      <c r="E48" s="22" t="s">
        <v>274</v>
      </c>
      <c r="F48" s="302">
        <v>277</v>
      </c>
      <c r="G48" s="55">
        <v>195</v>
      </c>
      <c r="H48" s="55">
        <v>82</v>
      </c>
      <c r="I48" s="56">
        <v>50</v>
      </c>
      <c r="J48" s="56">
        <v>227</v>
      </c>
      <c r="K48" s="57">
        <v>113.79041202809843</v>
      </c>
      <c r="L48" s="57">
        <v>154.65143944801332</v>
      </c>
      <c r="M48" s="57">
        <v>69.882393045849668</v>
      </c>
      <c r="N48" s="57">
        <v>78.17385866166353</v>
      </c>
      <c r="O48" s="57">
        <v>126.48353485262162</v>
      </c>
      <c r="P48" s="26"/>
      <c r="Q48"/>
      <c r="R48"/>
      <c r="S48"/>
      <c r="Z48" s="5"/>
      <c r="AA48" s="5"/>
      <c r="AB48" s="5"/>
      <c r="AC48" s="5"/>
      <c r="AD48" s="5"/>
      <c r="AE48" s="5"/>
      <c r="AF48" s="5"/>
      <c r="AG48" s="5"/>
      <c r="AH48" s="5"/>
      <c r="AI48" s="5"/>
    </row>
    <row r="49" spans="1:35" ht="12.75">
      <c r="A49" s="45">
        <v>3</v>
      </c>
      <c r="B49" s="45">
        <v>4</v>
      </c>
      <c r="C49" s="46">
        <v>2</v>
      </c>
      <c r="D49" s="38">
        <v>378000</v>
      </c>
      <c r="E49" s="22" t="s">
        <v>262</v>
      </c>
      <c r="F49" s="302">
        <v>48</v>
      </c>
      <c r="G49" s="55">
        <v>35</v>
      </c>
      <c r="H49" s="55">
        <v>13</v>
      </c>
      <c r="I49" s="56">
        <v>19</v>
      </c>
      <c r="J49" s="56">
        <v>29</v>
      </c>
      <c r="K49" s="57">
        <v>62.15201346626958</v>
      </c>
      <c r="L49" s="57">
        <v>88.764899822470198</v>
      </c>
      <c r="M49" s="57">
        <v>34.391534391534393</v>
      </c>
      <c r="N49" s="57">
        <v>90.909090909090907</v>
      </c>
      <c r="O49" s="57">
        <v>51.482336232913191</v>
      </c>
      <c r="P49" s="26"/>
      <c r="Q49"/>
      <c r="R49"/>
      <c r="S49"/>
      <c r="Z49" s="5"/>
      <c r="AA49" s="5"/>
      <c r="AB49" s="5"/>
      <c r="AC49" s="5"/>
      <c r="AD49" s="5"/>
      <c r="AE49" s="5"/>
      <c r="AF49" s="5"/>
      <c r="AG49" s="5"/>
      <c r="AH49" s="5"/>
      <c r="AI49" s="5"/>
    </row>
    <row r="50" spans="1:35" ht="12.75">
      <c r="A50" s="45">
        <v>3</v>
      </c>
      <c r="B50" s="45">
        <v>4</v>
      </c>
      <c r="C50" s="46">
        <v>2</v>
      </c>
      <c r="D50" s="38">
        <v>382000</v>
      </c>
      <c r="E50" s="22" t="s">
        <v>263</v>
      </c>
      <c r="F50" s="302">
        <v>159</v>
      </c>
      <c r="G50" s="55">
        <v>118</v>
      </c>
      <c r="H50" s="55">
        <v>41</v>
      </c>
      <c r="I50" s="56">
        <v>29</v>
      </c>
      <c r="J50" s="56">
        <v>130</v>
      </c>
      <c r="K50" s="57">
        <v>73.397036421548265</v>
      </c>
      <c r="L50" s="57">
        <v>105.76319799229184</v>
      </c>
      <c r="M50" s="57">
        <v>39.025318865410242</v>
      </c>
      <c r="N50" s="57">
        <v>50.975566883459308</v>
      </c>
      <c r="O50" s="57">
        <v>81.382246149993733</v>
      </c>
      <c r="P50" s="26"/>
      <c r="Q50"/>
      <c r="R50"/>
      <c r="S50"/>
      <c r="Z50" s="5"/>
      <c r="AA50" s="5"/>
      <c r="AB50" s="5"/>
      <c r="AC50" s="5"/>
      <c r="AD50" s="5"/>
      <c r="AE50" s="5"/>
      <c r="AF50" s="5"/>
      <c r="AG50" s="5"/>
      <c r="AH50" s="5"/>
      <c r="AI50" s="5"/>
    </row>
    <row r="51" spans="1:35" ht="12.75">
      <c r="A51" s="45">
        <v>3</v>
      </c>
      <c r="B51" s="45">
        <v>4</v>
      </c>
      <c r="C51" s="46">
        <v>2</v>
      </c>
      <c r="D51" s="38">
        <v>970000</v>
      </c>
      <c r="E51" s="22" t="s">
        <v>278</v>
      </c>
      <c r="F51" s="302">
        <v>439</v>
      </c>
      <c r="G51" s="55">
        <v>329</v>
      </c>
      <c r="H51" s="55">
        <v>110</v>
      </c>
      <c r="I51" s="56">
        <v>102</v>
      </c>
      <c r="J51" s="56">
        <v>337</v>
      </c>
      <c r="K51" s="57">
        <v>182.06702057067019</v>
      </c>
      <c r="L51" s="57">
        <v>260.32600094951732</v>
      </c>
      <c r="M51" s="57">
        <v>95.868921038870496</v>
      </c>
      <c r="N51" s="57">
        <v>160.27655562539283</v>
      </c>
      <c r="O51" s="57">
        <v>189.88054992111785</v>
      </c>
      <c r="P51" s="26"/>
      <c r="Q51"/>
      <c r="R51"/>
      <c r="S51"/>
      <c r="Z51" s="5"/>
      <c r="AA51" s="5"/>
      <c r="AB51" s="5"/>
      <c r="AC51" s="5"/>
      <c r="AD51" s="5"/>
      <c r="AE51" s="5"/>
      <c r="AF51" s="5"/>
      <c r="AG51" s="5"/>
      <c r="AH51" s="5"/>
      <c r="AI51" s="5"/>
    </row>
    <row r="52" spans="1:35" ht="12.75">
      <c r="A52" s="45">
        <v>3</v>
      </c>
      <c r="B52" s="45">
        <v>4</v>
      </c>
      <c r="C52" s="46">
        <v>2</v>
      </c>
      <c r="D52" s="38">
        <v>974000</v>
      </c>
      <c r="E52" s="22" t="s">
        <v>279</v>
      </c>
      <c r="F52" s="306">
        <v>410</v>
      </c>
      <c r="G52" s="55">
        <v>312</v>
      </c>
      <c r="H52" s="55">
        <v>98</v>
      </c>
      <c r="I52" s="56">
        <v>106</v>
      </c>
      <c r="J52" s="56">
        <v>304</v>
      </c>
      <c r="K52" s="57">
        <v>173.37618403247632</v>
      </c>
      <c r="L52" s="57">
        <v>252.38634525157744</v>
      </c>
      <c r="M52" s="57">
        <v>86.83324472798158</v>
      </c>
      <c r="N52" s="57">
        <v>171.68772270813085</v>
      </c>
      <c r="O52" s="57">
        <v>173.97275952844228</v>
      </c>
      <c r="P52" s="26"/>
      <c r="Q52"/>
      <c r="R52"/>
      <c r="S52"/>
      <c r="Z52" s="5"/>
      <c r="AA52" s="5"/>
      <c r="AB52" s="5"/>
      <c r="AC52" s="5"/>
      <c r="AD52" s="5"/>
      <c r="AE52" s="5"/>
      <c r="AF52" s="5"/>
      <c r="AG52" s="5"/>
      <c r="AH52" s="5"/>
      <c r="AI52" s="5"/>
    </row>
    <row r="53" spans="1:35" ht="12.75">
      <c r="A53" s="45">
        <v>3</v>
      </c>
      <c r="B53" s="45">
        <v>4</v>
      </c>
      <c r="C53" s="46">
        <v>2</v>
      </c>
      <c r="D53" s="38">
        <v>566000</v>
      </c>
      <c r="E53" s="22" t="s">
        <v>266</v>
      </c>
      <c r="F53" s="302">
        <v>87</v>
      </c>
      <c r="G53" s="55">
        <v>60</v>
      </c>
      <c r="H53" s="55">
        <v>27</v>
      </c>
      <c r="I53" s="56">
        <v>13</v>
      </c>
      <c r="J53" s="56">
        <v>74</v>
      </c>
      <c r="K53" s="57">
        <v>22.816081403582384</v>
      </c>
      <c r="L53" s="57">
        <v>30.196275792652237</v>
      </c>
      <c r="M53" s="57">
        <v>14.785608674223756</v>
      </c>
      <c r="N53" s="57">
        <v>13.575605680868838</v>
      </c>
      <c r="O53" s="57">
        <v>25.914901068114165</v>
      </c>
      <c r="P53" s="26"/>
      <c r="Q53"/>
      <c r="R53"/>
      <c r="S53"/>
      <c r="Z53" s="5"/>
      <c r="AA53" s="5"/>
      <c r="AB53" s="5"/>
      <c r="AC53" s="5"/>
      <c r="AD53" s="5"/>
      <c r="AE53" s="5"/>
      <c r="AF53" s="5"/>
      <c r="AG53" s="5"/>
      <c r="AH53" s="5"/>
      <c r="AI53" s="5"/>
    </row>
    <row r="54" spans="1:35" ht="12.75">
      <c r="A54" s="45">
        <v>3</v>
      </c>
      <c r="B54" s="45">
        <v>3</v>
      </c>
      <c r="C54" s="46">
        <v>2</v>
      </c>
      <c r="D54" s="38">
        <v>978000</v>
      </c>
      <c r="E54" s="31" t="s">
        <v>280</v>
      </c>
      <c r="F54" s="302">
        <v>197</v>
      </c>
      <c r="G54" s="55">
        <v>153</v>
      </c>
      <c r="H54" s="55">
        <v>44</v>
      </c>
      <c r="I54" s="56">
        <v>75</v>
      </c>
      <c r="J54" s="56">
        <v>122</v>
      </c>
      <c r="K54" s="57">
        <v>256.97886772762848</v>
      </c>
      <c r="L54" s="57">
        <v>384.80885311871231</v>
      </c>
      <c r="M54" s="57">
        <v>119.24119241192412</v>
      </c>
      <c r="N54" s="57">
        <v>373.32005973120954</v>
      </c>
      <c r="O54" s="57">
        <v>215.66201166696129</v>
      </c>
      <c r="P54" s="26"/>
      <c r="Q54"/>
      <c r="R54"/>
      <c r="S54"/>
      <c r="Z54" s="5"/>
      <c r="AA54" s="5"/>
      <c r="AB54" s="5"/>
      <c r="AC54" s="5"/>
      <c r="AD54" s="5"/>
      <c r="AE54" s="5"/>
      <c r="AF54" s="5"/>
      <c r="AG54" s="5"/>
      <c r="AH54" s="5"/>
      <c r="AI54" s="5"/>
    </row>
    <row r="55" spans="1:35" ht="12.75">
      <c r="A55" s="45">
        <v>3</v>
      </c>
      <c r="B55" s="45">
        <v>4</v>
      </c>
      <c r="C55" s="46">
        <v>2</v>
      </c>
      <c r="D55" s="38">
        <v>166000</v>
      </c>
      <c r="E55" s="22" t="s">
        <v>254</v>
      </c>
      <c r="F55" s="302">
        <v>254</v>
      </c>
      <c r="G55" s="55">
        <v>199</v>
      </c>
      <c r="H55" s="55">
        <v>55</v>
      </c>
      <c r="I55" s="56">
        <v>52</v>
      </c>
      <c r="J55" s="56">
        <v>202</v>
      </c>
      <c r="K55" s="57">
        <v>201.90779014308424</v>
      </c>
      <c r="L55" s="57">
        <v>309.05420096288242</v>
      </c>
      <c r="M55" s="57">
        <v>89.561960592737336</v>
      </c>
      <c r="N55" s="57">
        <v>156.81544028950543</v>
      </c>
      <c r="O55" s="57">
        <v>218.04835924006906</v>
      </c>
      <c r="P55" s="26"/>
      <c r="Q55"/>
      <c r="R55"/>
      <c r="S55"/>
      <c r="Z55" s="5"/>
      <c r="AA55" s="5"/>
      <c r="AB55" s="5"/>
      <c r="AC55" s="5"/>
      <c r="AD55" s="5"/>
      <c r="AE55" s="5"/>
      <c r="AF55" s="5"/>
      <c r="AG55" s="5"/>
      <c r="AH55" s="5"/>
      <c r="AI55" s="5"/>
    </row>
    <row r="56" spans="1:35" ht="12.75">
      <c r="A56" s="45">
        <v>3</v>
      </c>
      <c r="B56" s="45">
        <v>4</v>
      </c>
      <c r="C56" s="46">
        <v>2</v>
      </c>
      <c r="D56" s="38">
        <v>570000</v>
      </c>
      <c r="E56" s="22" t="s">
        <v>267</v>
      </c>
      <c r="F56" s="302">
        <v>106</v>
      </c>
      <c r="G56" s="55">
        <v>80</v>
      </c>
      <c r="H56" s="55">
        <v>26</v>
      </c>
      <c r="I56" s="56">
        <v>18</v>
      </c>
      <c r="J56" s="56">
        <v>88</v>
      </c>
      <c r="K56" s="57">
        <v>43.874172185430467</v>
      </c>
      <c r="L56" s="57">
        <v>63.750099609530636</v>
      </c>
      <c r="M56" s="57">
        <v>22.3925587804668</v>
      </c>
      <c r="N56" s="57">
        <v>28.598665395614869</v>
      </c>
      <c r="O56" s="57">
        <v>49.255569237658122</v>
      </c>
      <c r="P56" s="26"/>
      <c r="Q56"/>
      <c r="R56"/>
      <c r="S56"/>
      <c r="Z56" s="5"/>
      <c r="AA56" s="5"/>
      <c r="AB56" s="5"/>
      <c r="AC56" s="5"/>
      <c r="AD56" s="5"/>
      <c r="AE56" s="5"/>
      <c r="AF56" s="5"/>
      <c r="AG56" s="5"/>
      <c r="AH56" s="5"/>
      <c r="AI56" s="5"/>
    </row>
    <row r="57" spans="1:35" ht="12.75">
      <c r="A57" s="45">
        <v>3</v>
      </c>
      <c r="B57" s="45">
        <v>4</v>
      </c>
      <c r="C57" s="46">
        <v>2</v>
      </c>
      <c r="D57" s="38">
        <v>170000</v>
      </c>
      <c r="E57" s="22" t="s">
        <v>256</v>
      </c>
      <c r="F57" s="302">
        <v>370</v>
      </c>
      <c r="G57" s="55">
        <v>268</v>
      </c>
      <c r="H57" s="55">
        <v>102</v>
      </c>
      <c r="I57" s="56">
        <v>77</v>
      </c>
      <c r="J57" s="56">
        <v>293</v>
      </c>
      <c r="K57" s="57">
        <v>228.52201840528687</v>
      </c>
      <c r="L57" s="57">
        <v>321.65146423427751</v>
      </c>
      <c r="M57" s="57">
        <v>129.78750477159943</v>
      </c>
      <c r="N57" s="57">
        <v>182.2053951727402</v>
      </c>
      <c r="O57" s="57">
        <v>244.88090263267864</v>
      </c>
      <c r="P57" s="26"/>
      <c r="Q57"/>
      <c r="R57"/>
      <c r="S57"/>
      <c r="Z57" s="5"/>
      <c r="AA57" s="5"/>
      <c r="AB57" s="5"/>
      <c r="AC57" s="5"/>
      <c r="AD57" s="5"/>
      <c r="AE57" s="5"/>
      <c r="AF57" s="5"/>
      <c r="AG57" s="5"/>
      <c r="AH57" s="5"/>
      <c r="AI57" s="5"/>
    </row>
    <row r="58" spans="1:35" ht="12.75">
      <c r="A58" s="48"/>
      <c r="B58" s="48"/>
      <c r="C58" s="48"/>
      <c r="D58" s="40"/>
      <c r="E58" s="36" t="s">
        <v>210</v>
      </c>
      <c r="F58" s="37">
        <v>6568</v>
      </c>
      <c r="G58" s="37">
        <v>4798</v>
      </c>
      <c r="H58" s="37">
        <v>1770</v>
      </c>
      <c r="I58" s="37">
        <v>1495</v>
      </c>
      <c r="J58" s="37">
        <v>5073</v>
      </c>
      <c r="K58" s="99">
        <v>123.67903708111447</v>
      </c>
      <c r="L58" s="99">
        <v>174.08215023021077</v>
      </c>
      <c r="M58" s="99">
        <v>69.293558048035706</v>
      </c>
      <c r="N58" s="99">
        <v>107.99682149823015</v>
      </c>
      <c r="O58" s="99">
        <v>129.20824609930162</v>
      </c>
      <c r="P58" s="108"/>
      <c r="Q58" s="9"/>
      <c r="R58"/>
      <c r="S58"/>
      <c r="T58" s="5"/>
      <c r="Z58" s="5"/>
      <c r="AA58" s="5"/>
      <c r="AB58" s="5"/>
      <c r="AC58" s="5"/>
      <c r="AD58" s="5"/>
      <c r="AE58" s="5"/>
      <c r="AF58" s="5"/>
      <c r="AG58" s="5"/>
      <c r="AH58" s="5"/>
      <c r="AI58" s="5"/>
    </row>
    <row r="59" spans="1:35" ht="12.75">
      <c r="A59" s="45">
        <v>4</v>
      </c>
      <c r="B59" s="45">
        <v>2</v>
      </c>
      <c r="C59" s="46">
        <v>3</v>
      </c>
      <c r="D59" s="38">
        <v>334004</v>
      </c>
      <c r="E59" s="22" t="s">
        <v>57</v>
      </c>
      <c r="F59" s="302">
        <v>117</v>
      </c>
      <c r="G59" s="55">
        <v>83</v>
      </c>
      <c r="H59" s="55">
        <v>34</v>
      </c>
      <c r="I59" s="56">
        <v>18</v>
      </c>
      <c r="J59" s="56">
        <v>99</v>
      </c>
      <c r="K59" s="58">
        <v>170.90271691498685</v>
      </c>
      <c r="L59" s="58">
        <v>230.23578363384189</v>
      </c>
      <c r="M59" s="58">
        <v>104.90589324282628</v>
      </c>
      <c r="N59" s="58">
        <v>101.92525481313703</v>
      </c>
      <c r="O59" s="58">
        <v>194.88188976377955</v>
      </c>
      <c r="P59" s="26"/>
      <c r="Q59"/>
      <c r="R59"/>
      <c r="S59"/>
      <c r="Z59" s="5"/>
      <c r="AA59" s="5"/>
      <c r="AB59" s="5"/>
      <c r="AC59" s="5"/>
      <c r="AD59" s="5"/>
      <c r="AE59" s="5"/>
      <c r="AF59" s="5"/>
      <c r="AG59" s="5"/>
      <c r="AH59" s="5"/>
      <c r="AI59" s="5"/>
    </row>
    <row r="60" spans="1:35" ht="12.75">
      <c r="A60" s="45">
        <v>4</v>
      </c>
      <c r="B60" s="45">
        <v>2</v>
      </c>
      <c r="C60" s="46">
        <v>3</v>
      </c>
      <c r="D60" s="38">
        <v>962004</v>
      </c>
      <c r="E60" s="22" t="s">
        <v>149</v>
      </c>
      <c r="F60" s="302">
        <v>13</v>
      </c>
      <c r="G60" s="55">
        <v>11</v>
      </c>
      <c r="H60" s="55">
        <v>2</v>
      </c>
      <c r="I60" s="55">
        <v>0</v>
      </c>
      <c r="J60" s="55">
        <v>13</v>
      </c>
      <c r="K60" s="58">
        <v>59.144676979071882</v>
      </c>
      <c r="L60" s="58">
        <v>95.65217391304347</v>
      </c>
      <c r="M60" s="58">
        <v>19.083969465648853</v>
      </c>
      <c r="N60" s="58">
        <v>0</v>
      </c>
      <c r="O60" s="58">
        <v>78.931390406800233</v>
      </c>
      <c r="P60" s="26"/>
      <c r="Q60"/>
      <c r="R60"/>
      <c r="S60"/>
      <c r="Z60" s="5"/>
      <c r="AA60" s="5"/>
      <c r="AB60" s="5"/>
      <c r="AC60" s="5"/>
      <c r="AD60" s="5"/>
      <c r="AE60" s="5"/>
      <c r="AF60" s="5"/>
      <c r="AG60" s="5"/>
      <c r="AH60" s="5"/>
      <c r="AI60" s="5"/>
    </row>
    <row r="61" spans="1:35" ht="12.75">
      <c r="A61" s="45">
        <v>4</v>
      </c>
      <c r="B61" s="45">
        <v>1</v>
      </c>
      <c r="C61" s="46">
        <v>3</v>
      </c>
      <c r="D61" s="38">
        <v>978004</v>
      </c>
      <c r="E61" s="22" t="s">
        <v>160</v>
      </c>
      <c r="F61" s="302">
        <v>42</v>
      </c>
      <c r="G61" s="55">
        <v>38</v>
      </c>
      <c r="H61" s="55">
        <v>4</v>
      </c>
      <c r="I61" s="56">
        <v>8</v>
      </c>
      <c r="J61" s="56">
        <v>34</v>
      </c>
      <c r="K61" s="58">
        <v>59.599829714772241</v>
      </c>
      <c r="L61" s="58">
        <v>102.89737340915246</v>
      </c>
      <c r="M61" s="58">
        <v>11.926058437686343</v>
      </c>
      <c r="N61" s="58">
        <v>43.73974849644614</v>
      </c>
      <c r="O61" s="58">
        <v>65.159064775776159</v>
      </c>
      <c r="P61" s="26"/>
      <c r="Q61"/>
      <c r="R61"/>
      <c r="S61"/>
      <c r="Z61" s="5"/>
      <c r="AA61" s="5"/>
      <c r="AB61" s="5"/>
      <c r="AC61" s="5"/>
      <c r="AD61" s="5"/>
      <c r="AE61" s="5"/>
      <c r="AF61" s="5"/>
      <c r="AG61" s="5"/>
      <c r="AH61" s="5"/>
      <c r="AI61" s="5"/>
    </row>
    <row r="62" spans="1:35" ht="12.75">
      <c r="A62" s="45">
        <v>4</v>
      </c>
      <c r="B62" s="45">
        <v>2</v>
      </c>
      <c r="C62" s="46">
        <v>3</v>
      </c>
      <c r="D62" s="38">
        <v>562008</v>
      </c>
      <c r="E62" s="22" t="s">
        <v>105</v>
      </c>
      <c r="F62" s="302">
        <v>64</v>
      </c>
      <c r="G62" s="55">
        <v>47</v>
      </c>
      <c r="H62" s="55">
        <v>17</v>
      </c>
      <c r="I62" s="56">
        <v>8</v>
      </c>
      <c r="J62" s="56">
        <v>56</v>
      </c>
      <c r="K62" s="58">
        <v>138.07982740021575</v>
      </c>
      <c r="L62" s="58">
        <v>196.65271966527197</v>
      </c>
      <c r="M62" s="58">
        <v>75.723830734966597</v>
      </c>
      <c r="N62" s="58">
        <v>63.341250989707042</v>
      </c>
      <c r="O62" s="58">
        <v>166.07354685646499</v>
      </c>
      <c r="P62" s="26"/>
      <c r="Q62"/>
      <c r="R62"/>
      <c r="S62"/>
      <c r="Z62" s="5"/>
      <c r="AA62" s="5"/>
      <c r="AB62" s="5"/>
      <c r="AC62" s="5"/>
      <c r="AD62" s="5"/>
      <c r="AE62" s="5"/>
      <c r="AF62" s="5"/>
      <c r="AG62" s="5"/>
      <c r="AH62" s="5"/>
      <c r="AI62" s="5"/>
    </row>
    <row r="63" spans="1:35" ht="12.75">
      <c r="A63" s="45">
        <v>4</v>
      </c>
      <c r="B63" s="45">
        <v>2</v>
      </c>
      <c r="C63" s="46">
        <v>3</v>
      </c>
      <c r="D63" s="38">
        <v>158004</v>
      </c>
      <c r="E63" s="22" t="s">
        <v>30</v>
      </c>
      <c r="F63" s="302">
        <v>61</v>
      </c>
      <c r="G63" s="55">
        <v>48</v>
      </c>
      <c r="H63" s="55">
        <v>13</v>
      </c>
      <c r="I63" s="56">
        <v>18</v>
      </c>
      <c r="J63" s="56">
        <v>43</v>
      </c>
      <c r="K63" s="58">
        <v>98.133848133848147</v>
      </c>
      <c r="L63" s="58">
        <v>149.11463187325256</v>
      </c>
      <c r="M63" s="58">
        <v>43.376710043376711</v>
      </c>
      <c r="N63" s="58">
        <v>105.50996483001173</v>
      </c>
      <c r="O63" s="58">
        <v>95.343680709534368</v>
      </c>
      <c r="P63" s="26"/>
      <c r="Q63"/>
      <c r="R63"/>
      <c r="S63"/>
      <c r="Z63" s="5"/>
      <c r="AA63" s="5"/>
      <c r="AB63" s="5"/>
      <c r="AC63" s="5"/>
      <c r="AD63" s="5"/>
      <c r="AE63" s="5"/>
      <c r="AF63" s="5"/>
      <c r="AG63" s="5"/>
      <c r="AH63" s="5"/>
      <c r="AI63" s="5"/>
    </row>
    <row r="64" spans="1:35" ht="12.75">
      <c r="A64" s="45">
        <v>4</v>
      </c>
      <c r="B64" s="45">
        <v>2</v>
      </c>
      <c r="C64" s="46">
        <v>3</v>
      </c>
      <c r="D64" s="38">
        <v>954012</v>
      </c>
      <c r="E64" s="22" t="s">
        <v>139</v>
      </c>
      <c r="F64" s="302">
        <v>89</v>
      </c>
      <c r="G64" s="55">
        <v>75</v>
      </c>
      <c r="H64" s="55">
        <v>14</v>
      </c>
      <c r="I64" s="56">
        <v>25</v>
      </c>
      <c r="J64" s="56">
        <v>64</v>
      </c>
      <c r="K64" s="58">
        <v>226.92503824579296</v>
      </c>
      <c r="L64" s="58">
        <v>364.96350364963502</v>
      </c>
      <c r="M64" s="58">
        <v>74.986609534011777</v>
      </c>
      <c r="N64" s="58">
        <v>236.96682464454975</v>
      </c>
      <c r="O64" s="58">
        <v>223.22985699337286</v>
      </c>
      <c r="P64" s="26"/>
      <c r="Q64"/>
      <c r="R64"/>
      <c r="S64"/>
      <c r="Z64" s="5"/>
      <c r="AA64" s="5"/>
      <c r="AB64" s="5"/>
      <c r="AC64" s="5"/>
      <c r="AD64" s="5"/>
      <c r="AE64" s="5"/>
      <c r="AF64" s="5"/>
      <c r="AG64" s="5"/>
      <c r="AH64" s="5"/>
      <c r="AI64" s="5"/>
    </row>
    <row r="65" spans="1:35" ht="12.75">
      <c r="A65" s="45">
        <v>4</v>
      </c>
      <c r="B65" s="45">
        <v>2</v>
      </c>
      <c r="C65" s="49">
        <v>3</v>
      </c>
      <c r="D65" s="38">
        <v>370016</v>
      </c>
      <c r="E65" s="22" t="s">
        <v>73</v>
      </c>
      <c r="F65" s="302">
        <v>143</v>
      </c>
      <c r="G65" s="55">
        <v>108</v>
      </c>
      <c r="H65" s="55">
        <v>35</v>
      </c>
      <c r="I65" s="56">
        <v>28</v>
      </c>
      <c r="J65" s="56">
        <v>115</v>
      </c>
      <c r="K65" s="58">
        <v>240.09402283411686</v>
      </c>
      <c r="L65" s="58">
        <v>349.74093264248705</v>
      </c>
      <c r="M65" s="58">
        <v>122.03626220362622</v>
      </c>
      <c r="N65" s="58">
        <v>177.55231452124286</v>
      </c>
      <c r="O65" s="58">
        <v>262.61703585293446</v>
      </c>
      <c r="P65" s="26"/>
      <c r="Q65"/>
      <c r="R65"/>
      <c r="S65"/>
      <c r="Z65" s="5"/>
      <c r="AA65" s="5"/>
      <c r="AB65" s="5"/>
      <c r="AC65" s="5"/>
      <c r="AD65" s="5"/>
      <c r="AE65" s="5"/>
      <c r="AF65" s="5"/>
      <c r="AG65" s="5"/>
      <c r="AH65" s="5"/>
      <c r="AI65" s="5"/>
    </row>
    <row r="66" spans="1:35" ht="12.75">
      <c r="A66" s="45">
        <v>4</v>
      </c>
      <c r="B66" s="45">
        <v>2</v>
      </c>
      <c r="C66" s="46">
        <v>3</v>
      </c>
      <c r="D66" s="38">
        <v>962016</v>
      </c>
      <c r="E66" s="22" t="s">
        <v>150</v>
      </c>
      <c r="F66" s="302">
        <v>42</v>
      </c>
      <c r="G66" s="55">
        <v>38</v>
      </c>
      <c r="H66" s="55">
        <v>4</v>
      </c>
      <c r="I66" s="56">
        <v>10</v>
      </c>
      <c r="J66" s="56">
        <v>32</v>
      </c>
      <c r="K66" s="58">
        <v>85.470085470085479</v>
      </c>
      <c r="L66" s="58">
        <v>144.87228364468166</v>
      </c>
      <c r="M66" s="58">
        <v>17.459624618070713</v>
      </c>
      <c r="N66" s="58">
        <v>75.075075075075077</v>
      </c>
      <c r="O66" s="58">
        <v>89.335566722501397</v>
      </c>
      <c r="P66" s="26"/>
      <c r="Q66"/>
      <c r="R66"/>
      <c r="S66"/>
      <c r="Z66" s="5"/>
      <c r="AA66" s="5"/>
      <c r="AB66" s="5"/>
      <c r="AC66" s="5"/>
      <c r="AD66" s="5"/>
      <c r="AE66" s="5"/>
      <c r="AF66" s="5"/>
      <c r="AG66" s="5"/>
      <c r="AH66" s="5"/>
      <c r="AI66" s="5"/>
    </row>
    <row r="67" spans="1:35" ht="12.75">
      <c r="A67" s="45">
        <v>4</v>
      </c>
      <c r="B67" s="45">
        <v>2</v>
      </c>
      <c r="C67" s="46">
        <v>3</v>
      </c>
      <c r="D67" s="38">
        <v>370020</v>
      </c>
      <c r="E67" s="22" t="s">
        <v>74</v>
      </c>
      <c r="F67" s="302">
        <v>78</v>
      </c>
      <c r="G67" s="55">
        <v>65</v>
      </c>
      <c r="H67" s="55">
        <v>13</v>
      </c>
      <c r="I67" s="56">
        <v>21</v>
      </c>
      <c r="J67" s="56">
        <v>57</v>
      </c>
      <c r="K67" s="58">
        <v>123.80952380952381</v>
      </c>
      <c r="L67" s="58">
        <v>198.77675840978594</v>
      </c>
      <c r="M67" s="58">
        <v>42.904290429042902</v>
      </c>
      <c r="N67" s="58">
        <v>128.12690665039659</v>
      </c>
      <c r="O67" s="58">
        <v>122.29135378674104</v>
      </c>
      <c r="P67" s="26"/>
      <c r="Q67"/>
      <c r="R67"/>
      <c r="S67"/>
      <c r="Z67" s="5"/>
      <c r="AA67" s="5"/>
      <c r="AB67" s="5"/>
      <c r="AC67" s="5"/>
      <c r="AD67" s="5"/>
      <c r="AE67" s="5"/>
      <c r="AF67" s="5"/>
      <c r="AG67" s="5"/>
      <c r="AH67" s="5"/>
      <c r="AI67" s="5"/>
    </row>
    <row r="68" spans="1:35" ht="12.75">
      <c r="A68" s="45">
        <v>4</v>
      </c>
      <c r="B68" s="45">
        <v>2</v>
      </c>
      <c r="C68" s="49">
        <v>3</v>
      </c>
      <c r="D68" s="38">
        <v>978020</v>
      </c>
      <c r="E68" s="22" t="s">
        <v>161</v>
      </c>
      <c r="F68" s="302">
        <v>74</v>
      </c>
      <c r="G68" s="117">
        <v>66</v>
      </c>
      <c r="H68" s="117">
        <v>8</v>
      </c>
      <c r="I68" s="118">
        <v>9</v>
      </c>
      <c r="J68" s="118">
        <v>65</v>
      </c>
      <c r="K68" s="119">
        <v>133.54990073993864</v>
      </c>
      <c r="L68" s="119">
        <v>224.94887525562373</v>
      </c>
      <c r="M68" s="119">
        <v>30.686612965093975</v>
      </c>
      <c r="N68" s="119">
        <v>63.380281690140848</v>
      </c>
      <c r="O68" s="119">
        <v>157.72870662460568</v>
      </c>
      <c r="P68" s="26"/>
      <c r="Q68"/>
      <c r="R68"/>
      <c r="S68"/>
      <c r="Z68" s="5"/>
      <c r="AA68" s="5"/>
      <c r="AB68" s="5"/>
      <c r="AC68" s="5"/>
      <c r="AD68" s="5"/>
      <c r="AE68" s="5"/>
      <c r="AF68" s="5"/>
      <c r="AG68" s="5"/>
      <c r="AH68" s="5"/>
      <c r="AI68" s="5"/>
    </row>
    <row r="69" spans="1:35" ht="12.75">
      <c r="A69" s="45">
        <v>4</v>
      </c>
      <c r="B69" s="45">
        <v>2</v>
      </c>
      <c r="C69" s="46">
        <v>3</v>
      </c>
      <c r="D69" s="38">
        <v>170020</v>
      </c>
      <c r="E69" s="22" t="s">
        <v>49</v>
      </c>
      <c r="F69" s="302">
        <v>90</v>
      </c>
      <c r="G69" s="55">
        <v>57</v>
      </c>
      <c r="H69" s="55">
        <v>33</v>
      </c>
      <c r="I69" s="56">
        <v>9</v>
      </c>
      <c r="J69" s="56">
        <v>81</v>
      </c>
      <c r="K69" s="58">
        <v>168.50777008050926</v>
      </c>
      <c r="L69" s="58">
        <v>207.87746170678335</v>
      </c>
      <c r="M69" s="58">
        <v>126.97191227395152</v>
      </c>
      <c r="N69" s="58">
        <v>61.058344640434193</v>
      </c>
      <c r="O69" s="58">
        <v>209.46470131885181</v>
      </c>
      <c r="P69" s="26"/>
      <c r="Q69"/>
      <c r="R69"/>
      <c r="S69"/>
      <c r="Z69" s="5"/>
      <c r="AA69" s="5"/>
      <c r="AB69" s="5"/>
      <c r="AC69" s="5"/>
      <c r="AD69" s="5"/>
      <c r="AE69" s="5"/>
      <c r="AF69" s="5"/>
      <c r="AG69" s="5"/>
      <c r="AH69" s="5"/>
      <c r="AI69" s="5"/>
    </row>
    <row r="70" spans="1:35" ht="12.75">
      <c r="A70" s="45">
        <v>4</v>
      </c>
      <c r="B70" s="45">
        <v>2</v>
      </c>
      <c r="C70" s="46">
        <v>3</v>
      </c>
      <c r="D70" s="38">
        <v>154036</v>
      </c>
      <c r="E70" s="22" t="s">
        <v>29</v>
      </c>
      <c r="F70" s="302">
        <v>63</v>
      </c>
      <c r="G70" s="55">
        <v>41</v>
      </c>
      <c r="H70" s="55">
        <v>22</v>
      </c>
      <c r="I70" s="56">
        <v>13</v>
      </c>
      <c r="J70" s="56">
        <v>50</v>
      </c>
      <c r="K70" s="58">
        <v>86.66941807676433</v>
      </c>
      <c r="L70" s="58">
        <v>110.84076777507435</v>
      </c>
      <c r="M70" s="58">
        <v>61.624649859943979</v>
      </c>
      <c r="N70" s="58">
        <v>70.729053318824811</v>
      </c>
      <c r="O70" s="58">
        <v>92.064076597311725</v>
      </c>
      <c r="P70" s="26"/>
      <c r="Q70"/>
      <c r="R70"/>
      <c r="S70"/>
      <c r="Z70" s="5"/>
      <c r="AA70" s="5"/>
      <c r="AB70" s="5"/>
      <c r="AC70" s="5"/>
      <c r="AD70" s="5"/>
      <c r="AE70" s="5"/>
      <c r="AF70" s="5"/>
      <c r="AG70" s="5"/>
      <c r="AH70" s="5"/>
      <c r="AI70" s="5"/>
    </row>
    <row r="71" spans="1:35" ht="12.75">
      <c r="A71" s="45">
        <v>4</v>
      </c>
      <c r="B71" s="45">
        <v>1</v>
      </c>
      <c r="C71" s="46">
        <v>3</v>
      </c>
      <c r="D71" s="38">
        <v>158026</v>
      </c>
      <c r="E71" s="22" t="s">
        <v>36</v>
      </c>
      <c r="F71" s="302">
        <v>82</v>
      </c>
      <c r="G71" s="55">
        <v>59</v>
      </c>
      <c r="H71" s="55">
        <v>23</v>
      </c>
      <c r="I71" s="56">
        <v>16</v>
      </c>
      <c r="J71" s="56">
        <v>66</v>
      </c>
      <c r="K71" s="58">
        <v>130.01426985888696</v>
      </c>
      <c r="L71" s="58">
        <v>183.34369173399628</v>
      </c>
      <c r="M71" s="58">
        <v>74.457753318225969</v>
      </c>
      <c r="N71" s="58">
        <v>90.191657271702368</v>
      </c>
      <c r="O71" s="58">
        <v>145.5989410986102</v>
      </c>
      <c r="P71" s="26"/>
      <c r="Q71"/>
      <c r="R71"/>
      <c r="S71"/>
      <c r="Z71" s="5"/>
      <c r="AA71" s="5"/>
      <c r="AB71" s="5"/>
      <c r="AC71" s="5"/>
      <c r="AD71" s="5"/>
      <c r="AE71" s="5"/>
      <c r="AF71" s="5"/>
      <c r="AG71" s="5"/>
      <c r="AH71" s="5"/>
      <c r="AI71" s="5"/>
    </row>
    <row r="72" spans="1:35" ht="12.75">
      <c r="A72" s="45">
        <v>4</v>
      </c>
      <c r="B72" s="45">
        <v>1</v>
      </c>
      <c r="C72" s="46">
        <v>3</v>
      </c>
      <c r="D72" s="38">
        <v>562028</v>
      </c>
      <c r="E72" s="22" t="s">
        <v>111</v>
      </c>
      <c r="F72" s="302">
        <v>53</v>
      </c>
      <c r="G72" s="55">
        <v>37</v>
      </c>
      <c r="H72" s="55">
        <v>16</v>
      </c>
      <c r="I72" s="56">
        <v>13</v>
      </c>
      <c r="J72" s="56">
        <v>40</v>
      </c>
      <c r="K72" s="58">
        <v>125.26589458756796</v>
      </c>
      <c r="L72" s="58">
        <v>172.173103769195</v>
      </c>
      <c r="M72" s="58">
        <v>76.849183477425555</v>
      </c>
      <c r="N72" s="58">
        <v>128.71287128712871</v>
      </c>
      <c r="O72" s="58">
        <v>124.18503570319777</v>
      </c>
      <c r="P72" s="26"/>
      <c r="Q72"/>
      <c r="R72"/>
      <c r="S72"/>
      <c r="Z72" s="5"/>
      <c r="AA72" s="5"/>
      <c r="AB72" s="5"/>
      <c r="AC72" s="5"/>
      <c r="AD72" s="5"/>
      <c r="AE72" s="5"/>
      <c r="AF72" s="5"/>
      <c r="AG72" s="5"/>
      <c r="AH72" s="5"/>
      <c r="AI72" s="5"/>
    </row>
    <row r="73" spans="1:35" ht="12.75">
      <c r="A73" s="45">
        <v>4</v>
      </c>
      <c r="B73" s="45">
        <v>2</v>
      </c>
      <c r="C73" s="46">
        <v>3</v>
      </c>
      <c r="D73" s="38">
        <v>954024</v>
      </c>
      <c r="E73" s="22" t="s">
        <v>142</v>
      </c>
      <c r="F73" s="302">
        <v>77</v>
      </c>
      <c r="G73" s="55">
        <v>59</v>
      </c>
      <c r="H73" s="55">
        <v>18</v>
      </c>
      <c r="I73" s="56">
        <v>31</v>
      </c>
      <c r="J73" s="56">
        <v>46</v>
      </c>
      <c r="K73" s="58">
        <v>195.03546099290782</v>
      </c>
      <c r="L73" s="58">
        <v>289.21568627450984</v>
      </c>
      <c r="M73" s="58">
        <v>94.339622641509436</v>
      </c>
      <c r="N73" s="58">
        <v>280.03613369467024</v>
      </c>
      <c r="O73" s="58">
        <v>161.91481872580079</v>
      </c>
      <c r="P73" s="26"/>
      <c r="Q73"/>
      <c r="R73"/>
      <c r="S73"/>
      <c r="Z73" s="5"/>
      <c r="AA73" s="5"/>
      <c r="AB73" s="5"/>
      <c r="AC73" s="5"/>
      <c r="AD73" s="5"/>
      <c r="AE73" s="5"/>
      <c r="AF73" s="5"/>
      <c r="AG73" s="5"/>
      <c r="AH73" s="5"/>
      <c r="AI73" s="5"/>
    </row>
    <row r="74" spans="1:35" ht="12.75">
      <c r="A74" s="45">
        <v>4</v>
      </c>
      <c r="B74" s="45">
        <v>2</v>
      </c>
      <c r="C74" s="46">
        <v>3</v>
      </c>
      <c r="D74" s="38">
        <v>978032</v>
      </c>
      <c r="E74" s="22" t="s">
        <v>164</v>
      </c>
      <c r="F74" s="302">
        <v>32</v>
      </c>
      <c r="G74" s="55">
        <v>22</v>
      </c>
      <c r="H74" s="55">
        <v>10</v>
      </c>
      <c r="I74" s="56">
        <v>8</v>
      </c>
      <c r="J74" s="56">
        <v>24</v>
      </c>
      <c r="K74" s="58">
        <v>87.407812073204028</v>
      </c>
      <c r="L74" s="58">
        <v>120.54794520547945</v>
      </c>
      <c r="M74" s="58">
        <v>54.466230936819173</v>
      </c>
      <c r="N74" s="58">
        <v>85.01594048884165</v>
      </c>
      <c r="O74" s="58">
        <v>88.235294117647058</v>
      </c>
      <c r="P74" s="26"/>
      <c r="Q74"/>
      <c r="R74"/>
      <c r="S74"/>
      <c r="Z74" s="5"/>
      <c r="AA74" s="5"/>
      <c r="AB74" s="5"/>
      <c r="AC74" s="5"/>
      <c r="AD74" s="5"/>
      <c r="AE74" s="5"/>
      <c r="AF74" s="5"/>
      <c r="AG74" s="5"/>
      <c r="AH74" s="5"/>
      <c r="AI74" s="5"/>
    </row>
    <row r="75" spans="1:35" ht="12.75">
      <c r="A75" s="45">
        <v>4</v>
      </c>
      <c r="B75" s="45">
        <v>2</v>
      </c>
      <c r="C75" s="46">
        <v>3</v>
      </c>
      <c r="D75" s="38">
        <v>382060</v>
      </c>
      <c r="E75" s="22" t="s">
        <v>93</v>
      </c>
      <c r="F75" s="302">
        <v>68</v>
      </c>
      <c r="G75" s="55">
        <v>51</v>
      </c>
      <c r="H75" s="55">
        <v>17</v>
      </c>
      <c r="I75" s="56">
        <v>9</v>
      </c>
      <c r="J75" s="56">
        <v>59</v>
      </c>
      <c r="K75" s="58">
        <v>114.20893516963386</v>
      </c>
      <c r="L75" s="58">
        <v>159.72439711869714</v>
      </c>
      <c r="M75" s="58">
        <v>61.571894241216945</v>
      </c>
      <c r="N75" s="58">
        <v>55.418719211822662</v>
      </c>
      <c r="O75" s="58">
        <v>136.25866050808315</v>
      </c>
      <c r="P75" s="26"/>
      <c r="Q75"/>
      <c r="R75"/>
      <c r="S75"/>
      <c r="Z75" s="5"/>
      <c r="AA75" s="5"/>
      <c r="AB75" s="5"/>
      <c r="AC75" s="5"/>
      <c r="AD75" s="5"/>
      <c r="AE75" s="5"/>
      <c r="AF75" s="5"/>
      <c r="AG75" s="5"/>
      <c r="AH75" s="5"/>
      <c r="AI75" s="5"/>
    </row>
    <row r="76" spans="1:35" ht="12.75">
      <c r="A76" s="45">
        <v>4</v>
      </c>
      <c r="B76" s="45">
        <v>2</v>
      </c>
      <c r="C76" s="46">
        <v>3</v>
      </c>
      <c r="D76" s="38">
        <v>962060</v>
      </c>
      <c r="E76" s="22" t="s">
        <v>155</v>
      </c>
      <c r="F76" s="302">
        <v>20</v>
      </c>
      <c r="G76" s="55">
        <v>18</v>
      </c>
      <c r="H76" s="55">
        <v>2</v>
      </c>
      <c r="I76" s="56">
        <v>7</v>
      </c>
      <c r="J76" s="56">
        <v>13</v>
      </c>
      <c r="K76" s="58">
        <v>73.286918285086116</v>
      </c>
      <c r="L76" s="58">
        <v>127.20848056537103</v>
      </c>
      <c r="M76" s="58">
        <v>15.220700152207002</v>
      </c>
      <c r="N76" s="58">
        <v>99.431818181818187</v>
      </c>
      <c r="O76" s="58">
        <v>64.197530864197532</v>
      </c>
      <c r="P76" s="26"/>
      <c r="Q76"/>
      <c r="R76"/>
      <c r="S76"/>
      <c r="Z76" s="5"/>
      <c r="AA76" s="5"/>
      <c r="AB76" s="5"/>
      <c r="AC76" s="5"/>
      <c r="AD76" s="5"/>
      <c r="AE76" s="5"/>
      <c r="AF76" s="5"/>
      <c r="AG76" s="5"/>
      <c r="AH76" s="5"/>
      <c r="AI76" s="5"/>
    </row>
    <row r="77" spans="1:35" ht="12.75">
      <c r="A77" s="45">
        <v>4</v>
      </c>
      <c r="B77" s="45">
        <v>2</v>
      </c>
      <c r="C77" s="46">
        <v>3</v>
      </c>
      <c r="D77" s="38">
        <v>362040</v>
      </c>
      <c r="E77" s="22" t="s">
        <v>70</v>
      </c>
      <c r="F77" s="302">
        <v>70</v>
      </c>
      <c r="G77" s="55">
        <v>53</v>
      </c>
      <c r="H77" s="55">
        <v>17</v>
      </c>
      <c r="I77" s="56">
        <v>9</v>
      </c>
      <c r="J77" s="56">
        <v>61</v>
      </c>
      <c r="K77" s="58">
        <v>127.50455373406194</v>
      </c>
      <c r="L77" s="58">
        <v>189.4887379335002</v>
      </c>
      <c r="M77" s="58">
        <v>63.126624582250273</v>
      </c>
      <c r="N77" s="58">
        <v>57.655349135169764</v>
      </c>
      <c r="O77" s="58">
        <v>155.25579027742427</v>
      </c>
      <c r="P77" s="26"/>
      <c r="Q77"/>
      <c r="R77"/>
      <c r="S77"/>
      <c r="Z77" s="5"/>
      <c r="AA77" s="5"/>
      <c r="AB77" s="5"/>
      <c r="AC77" s="5"/>
      <c r="AD77" s="5"/>
      <c r="AE77" s="5"/>
      <c r="AF77" s="5"/>
      <c r="AG77" s="5"/>
      <c r="AH77" s="5"/>
      <c r="AI77" s="5"/>
    </row>
    <row r="78" spans="1:35" ht="12.75">
      <c r="A78" s="48"/>
      <c r="B78" s="48"/>
      <c r="C78" s="48"/>
      <c r="D78" s="40"/>
      <c r="E78" s="36" t="s">
        <v>211</v>
      </c>
      <c r="F78" s="37">
        <v>1278</v>
      </c>
      <c r="G78" s="37">
        <v>976</v>
      </c>
      <c r="H78" s="37">
        <v>302</v>
      </c>
      <c r="I78" s="37">
        <v>260</v>
      </c>
      <c r="J78" s="37">
        <v>1018</v>
      </c>
      <c r="K78" s="99">
        <v>129.73960712654181</v>
      </c>
      <c r="L78" s="99">
        <v>190.97935622737501</v>
      </c>
      <c r="M78" s="99">
        <v>63.713080168776372</v>
      </c>
      <c r="N78" s="99">
        <v>99.346605020824569</v>
      </c>
      <c r="O78" s="99">
        <v>140.73603008267204</v>
      </c>
      <c r="P78" s="26"/>
      <c r="Q78"/>
      <c r="R78"/>
      <c r="S78"/>
      <c r="Z78" s="5"/>
      <c r="AA78" s="5"/>
      <c r="AB78" s="5"/>
      <c r="AC78" s="5"/>
      <c r="AD78" s="5"/>
      <c r="AE78" s="5"/>
      <c r="AF78" s="5"/>
      <c r="AG78" s="5"/>
      <c r="AH78" s="5"/>
      <c r="AI78" s="5"/>
    </row>
    <row r="79" spans="1:35" ht="12.75">
      <c r="A79" s="45">
        <v>5</v>
      </c>
      <c r="B79" s="45">
        <v>3</v>
      </c>
      <c r="C79" s="46">
        <v>3</v>
      </c>
      <c r="D79" s="38">
        <v>770004</v>
      </c>
      <c r="E79" s="22" t="s">
        <v>129</v>
      </c>
      <c r="F79" s="302">
        <v>50</v>
      </c>
      <c r="G79" s="55">
        <v>40</v>
      </c>
      <c r="H79" s="55">
        <v>10</v>
      </c>
      <c r="I79" s="56">
        <v>17</v>
      </c>
      <c r="J79" s="56">
        <v>33</v>
      </c>
      <c r="K79" s="58">
        <v>73.067368113400548</v>
      </c>
      <c r="L79" s="58">
        <v>110.80332409972299</v>
      </c>
      <c r="M79" s="58">
        <v>30.931023816888342</v>
      </c>
      <c r="N79" s="58">
        <v>95.828635851183762</v>
      </c>
      <c r="O79" s="58">
        <v>65.101597948313284</v>
      </c>
      <c r="P79" s="26"/>
      <c r="Q79"/>
      <c r="R79"/>
      <c r="S79"/>
      <c r="Z79" s="5"/>
      <c r="AA79" s="5"/>
      <c r="AB79" s="5"/>
      <c r="AC79" s="5"/>
      <c r="AD79" s="5"/>
      <c r="AE79" s="5"/>
      <c r="AF79" s="5"/>
      <c r="AG79" s="5"/>
      <c r="AH79" s="5"/>
      <c r="AI79" s="5"/>
    </row>
    <row r="80" spans="1:35" ht="12.75">
      <c r="A80" s="45">
        <v>5</v>
      </c>
      <c r="B80" s="45">
        <v>3</v>
      </c>
      <c r="C80" s="46">
        <v>3</v>
      </c>
      <c r="D80" s="38">
        <v>570008</v>
      </c>
      <c r="E80" s="22" t="s">
        <v>119</v>
      </c>
      <c r="F80" s="302">
        <v>62</v>
      </c>
      <c r="G80" s="55">
        <v>52</v>
      </c>
      <c r="H80" s="55">
        <v>10</v>
      </c>
      <c r="I80" s="56">
        <v>11</v>
      </c>
      <c r="J80" s="56">
        <v>51</v>
      </c>
      <c r="K80" s="58">
        <v>116.89291101055807</v>
      </c>
      <c r="L80" s="58">
        <v>191.4580265095729</v>
      </c>
      <c r="M80" s="58">
        <v>38.639876352395675</v>
      </c>
      <c r="N80" s="58">
        <v>83.459787556904388</v>
      </c>
      <c r="O80" s="58">
        <v>127.94781736076267</v>
      </c>
      <c r="P80" s="26"/>
      <c r="Q80"/>
      <c r="R80"/>
      <c r="S80"/>
      <c r="Z80" s="5"/>
      <c r="AA80" s="5"/>
      <c r="AB80" s="5"/>
      <c r="AC80" s="5"/>
      <c r="AD80" s="5"/>
      <c r="AE80" s="5"/>
      <c r="AF80" s="5"/>
      <c r="AG80" s="5"/>
      <c r="AH80" s="5"/>
      <c r="AI80" s="5"/>
    </row>
    <row r="81" spans="1:35" ht="12.75">
      <c r="A81" s="45">
        <v>5</v>
      </c>
      <c r="B81" s="45">
        <v>3</v>
      </c>
      <c r="C81" s="46">
        <v>3</v>
      </c>
      <c r="D81" s="38">
        <v>362004</v>
      </c>
      <c r="E81" s="22" t="s">
        <v>238</v>
      </c>
      <c r="F81" s="302">
        <v>33</v>
      </c>
      <c r="G81" s="55">
        <v>16</v>
      </c>
      <c r="H81" s="55">
        <v>17</v>
      </c>
      <c r="I81" s="56">
        <v>3</v>
      </c>
      <c r="J81" s="56">
        <v>30</v>
      </c>
      <c r="K81" s="58">
        <v>103.06058713304185</v>
      </c>
      <c r="L81" s="58">
        <v>94.173042966450851</v>
      </c>
      <c r="M81" s="58">
        <v>113.10711909514305</v>
      </c>
      <c r="N81" s="58">
        <v>33.936651583710407</v>
      </c>
      <c r="O81" s="58">
        <v>129.42191544434857</v>
      </c>
      <c r="P81" s="26"/>
      <c r="Q81"/>
      <c r="R81"/>
      <c r="S81"/>
      <c r="Z81" s="5"/>
      <c r="AA81" s="5"/>
      <c r="AB81" s="5"/>
      <c r="AC81" s="5"/>
      <c r="AD81" s="5"/>
      <c r="AE81" s="5"/>
      <c r="AF81" s="5"/>
      <c r="AG81" s="5"/>
      <c r="AH81" s="5"/>
      <c r="AI81" s="5"/>
    </row>
    <row r="82" spans="1:35" ht="12.75">
      <c r="A82" s="45">
        <v>5</v>
      </c>
      <c r="B82" s="45">
        <v>3</v>
      </c>
      <c r="C82" s="46">
        <v>3</v>
      </c>
      <c r="D82" s="38">
        <v>362012</v>
      </c>
      <c r="E82" s="22" t="s">
        <v>64</v>
      </c>
      <c r="F82" s="302">
        <v>148</v>
      </c>
      <c r="G82" s="55">
        <v>93</v>
      </c>
      <c r="H82" s="55">
        <v>55</v>
      </c>
      <c r="I82" s="56">
        <v>37</v>
      </c>
      <c r="J82" s="56">
        <v>111</v>
      </c>
      <c r="K82" s="58">
        <v>239.01808785529715</v>
      </c>
      <c r="L82" s="58">
        <v>292.82115869017633</v>
      </c>
      <c r="M82" s="58">
        <v>182.36074270557029</v>
      </c>
      <c r="N82" s="58">
        <v>218.03182086034178</v>
      </c>
      <c r="O82" s="58">
        <v>246.94104560622915</v>
      </c>
      <c r="P82" s="26"/>
      <c r="Q82"/>
      <c r="R82"/>
      <c r="S82"/>
      <c r="Z82" s="5"/>
      <c r="AA82" s="5"/>
      <c r="AB82" s="5"/>
      <c r="AC82" s="5"/>
      <c r="AD82" s="5"/>
      <c r="AE82" s="5"/>
      <c r="AF82" s="5"/>
      <c r="AG82" s="5"/>
      <c r="AH82" s="5"/>
      <c r="AI82" s="5"/>
    </row>
    <row r="83" spans="1:35" ht="12.75">
      <c r="A83" s="45">
        <v>5</v>
      </c>
      <c r="B83" s="45">
        <v>3</v>
      </c>
      <c r="C83" s="50">
        <v>3</v>
      </c>
      <c r="D83" s="38">
        <v>362016</v>
      </c>
      <c r="E83" s="22" t="s">
        <v>239</v>
      </c>
      <c r="F83" s="302">
        <v>50</v>
      </c>
      <c r="G83" s="55">
        <v>44</v>
      </c>
      <c r="H83" s="55">
        <v>6</v>
      </c>
      <c r="I83" s="56">
        <v>3</v>
      </c>
      <c r="J83" s="56">
        <v>47</v>
      </c>
      <c r="K83" s="58">
        <v>161.65535079211122</v>
      </c>
      <c r="L83" s="58">
        <v>279.72027972027973</v>
      </c>
      <c r="M83" s="58">
        <v>39.473684210526315</v>
      </c>
      <c r="N83" s="58">
        <v>36.319612590799032</v>
      </c>
      <c r="O83" s="58">
        <v>207.32245258050287</v>
      </c>
      <c r="P83" s="26"/>
      <c r="Q83"/>
      <c r="R83"/>
      <c r="S83"/>
      <c r="Z83" s="5"/>
      <c r="AA83" s="5"/>
      <c r="AB83" s="5"/>
      <c r="AC83" s="5"/>
      <c r="AD83" s="5"/>
      <c r="AE83" s="5"/>
      <c r="AF83" s="5"/>
      <c r="AG83" s="5"/>
      <c r="AH83" s="5"/>
      <c r="AI83" s="5"/>
    </row>
    <row r="84" spans="1:35" ht="12.75">
      <c r="A84" s="45">
        <v>5</v>
      </c>
      <c r="B84" s="45">
        <v>3</v>
      </c>
      <c r="C84" s="46">
        <v>3</v>
      </c>
      <c r="D84" s="38">
        <v>154008</v>
      </c>
      <c r="E84" s="22" t="s">
        <v>25</v>
      </c>
      <c r="F84" s="302">
        <v>88</v>
      </c>
      <c r="G84" s="55">
        <v>70</v>
      </c>
      <c r="H84" s="55">
        <v>18</v>
      </c>
      <c r="I84" s="56">
        <v>23</v>
      </c>
      <c r="J84" s="56">
        <v>65</v>
      </c>
      <c r="K84" s="58">
        <v>206.62127259920169</v>
      </c>
      <c r="L84" s="58">
        <v>311.94295900178253</v>
      </c>
      <c r="M84" s="58">
        <v>89.330024813895776</v>
      </c>
      <c r="N84" s="58">
        <v>206.83453237410072</v>
      </c>
      <c r="O84" s="58">
        <v>206.54591674610739</v>
      </c>
      <c r="P84" s="26"/>
      <c r="Q84"/>
      <c r="R84"/>
      <c r="S84"/>
      <c r="Z84" s="5"/>
      <c r="AA84" s="5"/>
      <c r="AB84" s="5"/>
      <c r="AC84" s="5"/>
      <c r="AD84" s="5"/>
      <c r="AE84" s="5"/>
      <c r="AF84" s="5"/>
      <c r="AG84" s="5"/>
      <c r="AH84" s="5"/>
      <c r="AI84" s="5"/>
    </row>
    <row r="85" spans="1:35" ht="12.75">
      <c r="A85" s="45">
        <v>5</v>
      </c>
      <c r="B85" s="45">
        <v>3</v>
      </c>
      <c r="C85" s="46">
        <v>3</v>
      </c>
      <c r="D85" s="38">
        <v>954008</v>
      </c>
      <c r="E85" s="22" t="s">
        <v>138</v>
      </c>
      <c r="F85" s="302">
        <v>115</v>
      </c>
      <c r="G85" s="55">
        <v>82</v>
      </c>
      <c r="H85" s="55">
        <v>33</v>
      </c>
      <c r="I85" s="56">
        <v>34</v>
      </c>
      <c r="J85" s="56">
        <v>81</v>
      </c>
      <c r="K85" s="58">
        <v>215.2751778360165</v>
      </c>
      <c r="L85" s="58">
        <v>299.37933552391382</v>
      </c>
      <c r="M85" s="58">
        <v>126.77679600461006</v>
      </c>
      <c r="N85" s="58">
        <v>231.60762942779289</v>
      </c>
      <c r="O85" s="58">
        <v>209.08621579762519</v>
      </c>
      <c r="P85" s="26"/>
      <c r="Q85"/>
      <c r="R85"/>
      <c r="S85"/>
      <c r="Z85" s="5"/>
      <c r="AA85" s="5"/>
      <c r="AB85" s="5"/>
      <c r="AC85" s="5"/>
      <c r="AD85" s="5"/>
      <c r="AE85" s="5"/>
      <c r="AF85" s="5"/>
      <c r="AG85" s="5"/>
      <c r="AH85" s="5"/>
      <c r="AI85" s="5"/>
    </row>
    <row r="86" spans="1:35" ht="12.75">
      <c r="A86" s="45">
        <v>5</v>
      </c>
      <c r="B86" s="45">
        <v>3</v>
      </c>
      <c r="C86" s="46">
        <v>3</v>
      </c>
      <c r="D86" s="38">
        <v>362020</v>
      </c>
      <c r="E86" s="22" t="s">
        <v>65</v>
      </c>
      <c r="F86" s="302">
        <v>79</v>
      </c>
      <c r="G86" s="55">
        <v>61</v>
      </c>
      <c r="H86" s="55">
        <v>18</v>
      </c>
      <c r="I86" s="56">
        <v>13</v>
      </c>
      <c r="J86" s="56">
        <v>66</v>
      </c>
      <c r="K86" s="58">
        <v>116.19355787615827</v>
      </c>
      <c r="L86" s="58">
        <v>173.78917378917376</v>
      </c>
      <c r="M86" s="58">
        <v>54.727880814837341</v>
      </c>
      <c r="N86" s="58">
        <v>72.869955156950681</v>
      </c>
      <c r="O86" s="58">
        <v>131.60518444666002</v>
      </c>
      <c r="P86" s="26"/>
      <c r="Q86"/>
      <c r="R86"/>
      <c r="S86"/>
      <c r="Z86" s="5"/>
      <c r="AA86" s="5"/>
      <c r="AB86" s="5"/>
      <c r="AC86" s="5"/>
      <c r="AD86" s="5"/>
      <c r="AE86" s="5"/>
      <c r="AF86" s="5"/>
      <c r="AG86" s="5"/>
      <c r="AH86" s="5"/>
      <c r="AI86" s="5"/>
    </row>
    <row r="87" spans="1:35" ht="12.75">
      <c r="A87" s="45">
        <v>5</v>
      </c>
      <c r="B87" s="45">
        <v>3</v>
      </c>
      <c r="C87" s="46">
        <v>3</v>
      </c>
      <c r="D87" s="38">
        <v>370012</v>
      </c>
      <c r="E87" s="22" t="s">
        <v>368</v>
      </c>
      <c r="F87" s="302">
        <v>84</v>
      </c>
      <c r="G87" s="55">
        <v>56</v>
      </c>
      <c r="H87" s="55">
        <v>28</v>
      </c>
      <c r="I87" s="56">
        <v>24</v>
      </c>
      <c r="J87" s="56">
        <v>60</v>
      </c>
      <c r="K87" s="58">
        <v>195.9412176347096</v>
      </c>
      <c r="L87" s="58">
        <v>243.58416702914312</v>
      </c>
      <c r="M87" s="58">
        <v>140.8450704225352</v>
      </c>
      <c r="N87" s="58">
        <v>219.57913998170173</v>
      </c>
      <c r="O87" s="58">
        <v>187.85222291797118</v>
      </c>
      <c r="P87" s="26"/>
      <c r="Q87"/>
      <c r="R87"/>
      <c r="S87"/>
      <c r="Z87" s="5"/>
      <c r="AA87" s="5"/>
      <c r="AB87" s="5"/>
      <c r="AC87" s="5"/>
      <c r="AD87" s="5"/>
      <c r="AE87" s="5"/>
      <c r="AF87" s="5"/>
      <c r="AG87" s="5"/>
      <c r="AH87" s="5"/>
      <c r="AI87" s="5"/>
    </row>
    <row r="88" spans="1:35" ht="12.75">
      <c r="A88" s="45">
        <v>5</v>
      </c>
      <c r="B88" s="45">
        <v>3</v>
      </c>
      <c r="C88" s="46">
        <v>3</v>
      </c>
      <c r="D88" s="38">
        <v>154012</v>
      </c>
      <c r="E88" s="22" t="s">
        <v>26</v>
      </c>
      <c r="F88" s="302">
        <v>125</v>
      </c>
      <c r="G88" s="55">
        <v>88</v>
      </c>
      <c r="H88" s="55">
        <v>37</v>
      </c>
      <c r="I88" s="56">
        <v>30</v>
      </c>
      <c r="J88" s="56">
        <v>95</v>
      </c>
      <c r="K88" s="58">
        <v>266.29740093736683</v>
      </c>
      <c r="L88" s="58">
        <v>354.40998791784131</v>
      </c>
      <c r="M88" s="58">
        <v>167.34509271822705</v>
      </c>
      <c r="N88" s="58">
        <v>235.29411764705881</v>
      </c>
      <c r="O88" s="58">
        <v>277.85902310617143</v>
      </c>
      <c r="P88" s="26"/>
      <c r="Q88"/>
      <c r="R88"/>
      <c r="S88"/>
      <c r="Z88" s="5"/>
      <c r="AA88" s="5"/>
      <c r="AB88" s="5"/>
      <c r="AC88" s="5"/>
      <c r="AD88" s="5"/>
      <c r="AE88" s="5"/>
      <c r="AF88" s="5"/>
      <c r="AG88" s="5"/>
      <c r="AH88" s="5"/>
      <c r="AI88" s="5"/>
    </row>
    <row r="89" spans="1:35" ht="12.75">
      <c r="A89" s="45">
        <v>5</v>
      </c>
      <c r="B89" s="45">
        <v>3</v>
      </c>
      <c r="C89" s="46">
        <v>3</v>
      </c>
      <c r="D89" s="38">
        <v>154016</v>
      </c>
      <c r="E89" s="22" t="s">
        <v>27</v>
      </c>
      <c r="F89" s="302">
        <v>127</v>
      </c>
      <c r="G89" s="55">
        <v>93</v>
      </c>
      <c r="H89" s="55">
        <v>34</v>
      </c>
      <c r="I89" s="56">
        <v>16</v>
      </c>
      <c r="J89" s="56">
        <v>111</v>
      </c>
      <c r="K89" s="58">
        <v>251.88417294724314</v>
      </c>
      <c r="L89" s="58">
        <v>361.86770428015569</v>
      </c>
      <c r="M89" s="58">
        <v>137.54045307443366</v>
      </c>
      <c r="N89" s="58">
        <v>122.23071046600458</v>
      </c>
      <c r="O89" s="58">
        <v>297.34797749799088</v>
      </c>
      <c r="P89" s="26"/>
      <c r="Q89"/>
      <c r="R89"/>
      <c r="S89"/>
      <c r="Z89" s="5"/>
      <c r="AA89" s="5"/>
      <c r="AB89" s="5"/>
      <c r="AC89" s="5"/>
      <c r="AD89" s="5"/>
      <c r="AE89" s="5"/>
      <c r="AF89" s="5"/>
      <c r="AG89" s="5"/>
      <c r="AH89" s="5"/>
      <c r="AI89" s="5"/>
    </row>
    <row r="90" spans="1:35" ht="12.75">
      <c r="A90" s="45">
        <v>5</v>
      </c>
      <c r="B90" s="45">
        <v>3</v>
      </c>
      <c r="C90" s="46">
        <v>3</v>
      </c>
      <c r="D90" s="38">
        <v>566012</v>
      </c>
      <c r="E90" s="22" t="s">
        <v>115</v>
      </c>
      <c r="F90" s="302">
        <v>0</v>
      </c>
      <c r="G90" s="55">
        <v>0</v>
      </c>
      <c r="H90" s="55">
        <v>0</v>
      </c>
      <c r="I90" s="56">
        <v>0</v>
      </c>
      <c r="J90" s="56">
        <v>0</v>
      </c>
      <c r="K90" s="58">
        <v>0</v>
      </c>
      <c r="L90" s="58">
        <v>0</v>
      </c>
      <c r="M90" s="58">
        <v>0</v>
      </c>
      <c r="N90" s="58">
        <v>0</v>
      </c>
      <c r="O90" s="58">
        <v>0</v>
      </c>
      <c r="P90" s="26"/>
      <c r="Q90"/>
      <c r="R90"/>
      <c r="S90"/>
      <c r="Z90" s="5"/>
      <c r="AA90" s="5"/>
      <c r="AB90" s="5"/>
      <c r="AC90" s="5"/>
      <c r="AD90" s="5"/>
      <c r="AE90" s="5"/>
      <c r="AF90" s="5"/>
      <c r="AG90" s="5"/>
      <c r="AH90" s="5"/>
      <c r="AI90" s="5"/>
    </row>
    <row r="91" spans="1:35" ht="12.75">
      <c r="A91" s="45">
        <v>5</v>
      </c>
      <c r="B91" s="45">
        <v>3</v>
      </c>
      <c r="C91" s="46">
        <v>3</v>
      </c>
      <c r="D91" s="38">
        <v>554020</v>
      </c>
      <c r="E91" s="22" t="s">
        <v>101</v>
      </c>
      <c r="F91" s="302">
        <v>50</v>
      </c>
      <c r="G91" s="55">
        <v>41</v>
      </c>
      <c r="H91" s="55">
        <v>9</v>
      </c>
      <c r="I91" s="56">
        <v>1</v>
      </c>
      <c r="J91" s="56">
        <v>49</v>
      </c>
      <c r="K91" s="58">
        <v>63.195146612740139</v>
      </c>
      <c r="L91" s="58">
        <v>101.23456790123457</v>
      </c>
      <c r="M91" s="58">
        <v>23.30398757120663</v>
      </c>
      <c r="N91" s="58">
        <v>4.8638132295719849</v>
      </c>
      <c r="O91" s="58">
        <v>83.674863387978149</v>
      </c>
      <c r="P91" s="26"/>
      <c r="Q91"/>
      <c r="R91"/>
      <c r="S91"/>
      <c r="Z91" s="5"/>
      <c r="AA91" s="5"/>
      <c r="AB91" s="5"/>
      <c r="AC91" s="5"/>
      <c r="AD91" s="5"/>
      <c r="AE91" s="5"/>
      <c r="AF91" s="5"/>
      <c r="AG91" s="5"/>
      <c r="AH91" s="5"/>
      <c r="AI91" s="5"/>
    </row>
    <row r="92" spans="1:35" ht="12.75">
      <c r="A92" s="45">
        <v>5</v>
      </c>
      <c r="B92" s="45">
        <v>3</v>
      </c>
      <c r="C92" s="46">
        <v>3</v>
      </c>
      <c r="D92" s="38">
        <v>374012</v>
      </c>
      <c r="E92" s="22" t="s">
        <v>75</v>
      </c>
      <c r="F92" s="302">
        <v>17</v>
      </c>
      <c r="G92" s="55">
        <v>11</v>
      </c>
      <c r="H92" s="55">
        <v>6</v>
      </c>
      <c r="I92" s="56">
        <v>1</v>
      </c>
      <c r="J92" s="56">
        <v>16</v>
      </c>
      <c r="K92" s="58">
        <v>22.690870261612385</v>
      </c>
      <c r="L92" s="58">
        <v>28.780743066457354</v>
      </c>
      <c r="M92" s="58">
        <v>16.348773841961854</v>
      </c>
      <c r="N92" s="58">
        <v>5.1706308169596698</v>
      </c>
      <c r="O92" s="58">
        <v>28.787333573227777</v>
      </c>
      <c r="P92" s="26"/>
      <c r="Q92"/>
      <c r="R92"/>
      <c r="S92"/>
      <c r="Z92" s="5"/>
      <c r="AA92" s="5"/>
      <c r="AB92" s="5"/>
      <c r="AC92" s="5"/>
      <c r="AD92" s="5"/>
      <c r="AE92" s="5"/>
      <c r="AF92" s="5"/>
      <c r="AG92" s="5"/>
      <c r="AH92" s="5"/>
      <c r="AI92" s="5"/>
    </row>
    <row r="93" spans="1:35" ht="12.75">
      <c r="A93" s="45">
        <v>5</v>
      </c>
      <c r="B93" s="45">
        <v>3</v>
      </c>
      <c r="C93" s="46">
        <v>3</v>
      </c>
      <c r="D93" s="38">
        <v>158008</v>
      </c>
      <c r="E93" s="22" t="s">
        <v>31</v>
      </c>
      <c r="F93" s="302">
        <v>91</v>
      </c>
      <c r="G93" s="55">
        <v>66</v>
      </c>
      <c r="H93" s="55">
        <v>25</v>
      </c>
      <c r="I93" s="56">
        <v>21</v>
      </c>
      <c r="J93" s="56">
        <v>70</v>
      </c>
      <c r="K93" s="58">
        <v>215.33364884051113</v>
      </c>
      <c r="L93" s="58">
        <v>313.09297912713475</v>
      </c>
      <c r="M93" s="58">
        <v>118.03588290840416</v>
      </c>
      <c r="N93" s="58">
        <v>187.83542039355996</v>
      </c>
      <c r="O93" s="58">
        <v>225.22522522522522</v>
      </c>
      <c r="P93" s="26"/>
      <c r="Q93"/>
      <c r="R93"/>
      <c r="S93"/>
      <c r="Z93" s="5"/>
      <c r="AA93" s="5"/>
      <c r="AB93" s="5"/>
      <c r="AC93" s="5"/>
      <c r="AD93" s="5"/>
      <c r="AE93" s="5"/>
      <c r="AF93" s="5"/>
      <c r="AG93" s="5"/>
      <c r="AH93" s="5"/>
      <c r="AI93" s="5"/>
    </row>
    <row r="94" spans="1:35" ht="12.75">
      <c r="A94" s="45">
        <v>5</v>
      </c>
      <c r="B94" s="45">
        <v>3</v>
      </c>
      <c r="C94" s="46">
        <v>3</v>
      </c>
      <c r="D94" s="38">
        <v>158012</v>
      </c>
      <c r="E94" s="22" t="s">
        <v>32</v>
      </c>
      <c r="F94" s="302">
        <v>34</v>
      </c>
      <c r="G94" s="55">
        <v>32</v>
      </c>
      <c r="H94" s="55">
        <v>2</v>
      </c>
      <c r="I94" s="56">
        <v>9</v>
      </c>
      <c r="J94" s="56">
        <v>25</v>
      </c>
      <c r="K94" s="58">
        <v>87.674058793192359</v>
      </c>
      <c r="L94" s="58">
        <v>159.44195316392626</v>
      </c>
      <c r="M94" s="58">
        <v>10.689470871191876</v>
      </c>
      <c r="N94" s="58">
        <v>82.644628099173559</v>
      </c>
      <c r="O94" s="58">
        <v>89.637863033345283</v>
      </c>
      <c r="P94" s="26"/>
      <c r="Q94"/>
      <c r="R94"/>
      <c r="S94"/>
      <c r="Z94" s="5"/>
      <c r="AA94" s="5"/>
      <c r="AB94" s="5"/>
      <c r="AC94" s="5"/>
      <c r="AD94" s="5"/>
      <c r="AE94" s="5"/>
      <c r="AF94" s="5"/>
      <c r="AG94" s="5"/>
      <c r="AH94" s="5"/>
      <c r="AI94" s="5"/>
    </row>
    <row r="95" spans="1:35" ht="12.75">
      <c r="A95" s="45">
        <v>5</v>
      </c>
      <c r="B95" s="45">
        <v>3</v>
      </c>
      <c r="C95" s="46">
        <v>3</v>
      </c>
      <c r="D95" s="38">
        <v>334016</v>
      </c>
      <c r="E95" s="22" t="s">
        <v>59</v>
      </c>
      <c r="F95" s="302">
        <v>183</v>
      </c>
      <c r="G95" s="55">
        <v>134</v>
      </c>
      <c r="H95" s="55">
        <v>49</v>
      </c>
      <c r="I95" s="56">
        <v>23</v>
      </c>
      <c r="J95" s="56">
        <v>160</v>
      </c>
      <c r="K95" s="58">
        <v>295.01853941641144</v>
      </c>
      <c r="L95" s="58">
        <v>418.35778957227598</v>
      </c>
      <c r="M95" s="58">
        <v>163.33333333333331</v>
      </c>
      <c r="N95" s="58">
        <v>140.32946918852957</v>
      </c>
      <c r="O95" s="58">
        <v>350.56967572304995</v>
      </c>
      <c r="P95" s="26"/>
      <c r="Q95"/>
      <c r="R95"/>
      <c r="S95"/>
      <c r="Z95" s="5"/>
      <c r="AA95" s="5"/>
      <c r="AB95" s="5"/>
      <c r="AC95" s="5"/>
      <c r="AD95" s="5"/>
      <c r="AE95" s="5"/>
      <c r="AF95" s="5"/>
      <c r="AG95" s="5"/>
      <c r="AH95" s="5"/>
      <c r="AI95" s="5"/>
    </row>
    <row r="96" spans="1:35" ht="12.75">
      <c r="A96" s="45">
        <v>5</v>
      </c>
      <c r="B96" s="45">
        <v>3</v>
      </c>
      <c r="C96" s="46">
        <v>3</v>
      </c>
      <c r="D96" s="38">
        <v>166012</v>
      </c>
      <c r="E96" s="22" t="s">
        <v>45</v>
      </c>
      <c r="F96" s="302">
        <v>77</v>
      </c>
      <c r="G96" s="55">
        <v>64</v>
      </c>
      <c r="H96" s="55">
        <v>13</v>
      </c>
      <c r="I96" s="56">
        <v>14</v>
      </c>
      <c r="J96" s="56">
        <v>63</v>
      </c>
      <c r="K96" s="58">
        <v>167.35492284286028</v>
      </c>
      <c r="L96" s="58">
        <v>274.79604980678403</v>
      </c>
      <c r="M96" s="58">
        <v>57.218309859154928</v>
      </c>
      <c r="N96" s="58">
        <v>118.946474086661</v>
      </c>
      <c r="O96" s="58">
        <v>183.99532710280371</v>
      </c>
      <c r="P96" s="26"/>
      <c r="Q96"/>
      <c r="R96"/>
      <c r="S96"/>
      <c r="Z96" s="5"/>
      <c r="AA96" s="5"/>
      <c r="AB96" s="5"/>
      <c r="AC96" s="5"/>
      <c r="AD96" s="5"/>
      <c r="AE96" s="5"/>
      <c r="AF96" s="5"/>
      <c r="AG96" s="5"/>
      <c r="AH96" s="5"/>
      <c r="AI96" s="5"/>
    </row>
    <row r="97" spans="1:35" ht="12.75">
      <c r="A97" s="45">
        <v>5</v>
      </c>
      <c r="B97" s="45">
        <v>3</v>
      </c>
      <c r="C97" s="46">
        <v>3</v>
      </c>
      <c r="D97" s="38">
        <v>766040</v>
      </c>
      <c r="E97" s="22" t="s">
        <v>127</v>
      </c>
      <c r="F97" s="302">
        <v>33</v>
      </c>
      <c r="G97" s="55">
        <v>30</v>
      </c>
      <c r="H97" s="55">
        <v>3</v>
      </c>
      <c r="I97" s="56">
        <v>5</v>
      </c>
      <c r="J97" s="56">
        <v>28</v>
      </c>
      <c r="K97" s="58">
        <v>55.92272496187087</v>
      </c>
      <c r="L97" s="58">
        <v>98.749177090190926</v>
      </c>
      <c r="M97" s="58">
        <v>10.47851903597625</v>
      </c>
      <c r="N97" s="58">
        <v>30.525030525030527</v>
      </c>
      <c r="O97" s="58">
        <v>65.681444991789817</v>
      </c>
      <c r="P97" s="26"/>
      <c r="Q97"/>
      <c r="R97"/>
      <c r="S97"/>
      <c r="Z97" s="5"/>
      <c r="AA97" s="5"/>
      <c r="AB97" s="5"/>
      <c r="AC97" s="5"/>
      <c r="AD97" s="5"/>
      <c r="AE97" s="5"/>
      <c r="AF97" s="5"/>
      <c r="AG97" s="5"/>
      <c r="AH97" s="5"/>
      <c r="AI97" s="5"/>
    </row>
    <row r="98" spans="1:35" ht="12.75">
      <c r="A98" s="45">
        <v>5</v>
      </c>
      <c r="B98" s="45">
        <v>3</v>
      </c>
      <c r="C98" s="46">
        <v>3</v>
      </c>
      <c r="D98" s="38">
        <v>766044</v>
      </c>
      <c r="E98" s="22" t="s">
        <v>128</v>
      </c>
      <c r="F98" s="302">
        <v>83</v>
      </c>
      <c r="G98" s="55">
        <v>65</v>
      </c>
      <c r="H98" s="55">
        <v>18</v>
      </c>
      <c r="I98" s="56">
        <v>24</v>
      </c>
      <c r="J98" s="56">
        <v>59</v>
      </c>
      <c r="K98" s="58">
        <v>144.39805149617257</v>
      </c>
      <c r="L98" s="58">
        <v>219.15037086985839</v>
      </c>
      <c r="M98" s="58">
        <v>64.701653486700209</v>
      </c>
      <c r="N98" s="58">
        <v>160.64257028112448</v>
      </c>
      <c r="O98" s="58">
        <v>138.69299482839679</v>
      </c>
      <c r="P98" s="26"/>
      <c r="Q98"/>
      <c r="R98"/>
      <c r="S98"/>
      <c r="Z98" s="5"/>
      <c r="AA98" s="5"/>
      <c r="AB98" s="5"/>
      <c r="AC98" s="5"/>
      <c r="AD98" s="5"/>
      <c r="AE98" s="5"/>
      <c r="AF98" s="5"/>
      <c r="AG98" s="5"/>
      <c r="AH98" s="5"/>
      <c r="AI98" s="5"/>
    </row>
    <row r="99" spans="1:35" ht="12.75">
      <c r="A99" s="45">
        <v>5</v>
      </c>
      <c r="B99" s="45">
        <v>3</v>
      </c>
      <c r="C99" s="46">
        <v>3</v>
      </c>
      <c r="D99" s="38">
        <v>758024</v>
      </c>
      <c r="E99" s="22" t="s">
        <v>124</v>
      </c>
      <c r="F99" s="302">
        <v>36</v>
      </c>
      <c r="G99" s="55">
        <v>30</v>
      </c>
      <c r="H99" s="55">
        <v>6</v>
      </c>
      <c r="I99" s="56">
        <v>5</v>
      </c>
      <c r="J99" s="56">
        <v>31</v>
      </c>
      <c r="K99" s="58">
        <v>63.380281690140848</v>
      </c>
      <c r="L99" s="58">
        <v>102.45901639344261</v>
      </c>
      <c r="M99" s="58">
        <v>21.802325581395348</v>
      </c>
      <c r="N99" s="58">
        <v>33.990482664853843</v>
      </c>
      <c r="O99" s="58">
        <v>73.651698740793535</v>
      </c>
      <c r="P99" s="26"/>
      <c r="Q99"/>
      <c r="R99"/>
      <c r="S99"/>
      <c r="Z99" s="5"/>
      <c r="AA99" s="5"/>
      <c r="AB99" s="5"/>
      <c r="AC99" s="5"/>
      <c r="AD99" s="5"/>
      <c r="AE99" s="5"/>
      <c r="AF99" s="5"/>
      <c r="AG99" s="5"/>
      <c r="AH99" s="5"/>
      <c r="AI99" s="5"/>
    </row>
    <row r="100" spans="1:35" ht="12.75">
      <c r="A100" s="45">
        <v>5</v>
      </c>
      <c r="B100" s="45">
        <v>3</v>
      </c>
      <c r="C100" s="46">
        <v>3</v>
      </c>
      <c r="D100" s="38">
        <v>382032</v>
      </c>
      <c r="E100" s="22" t="s">
        <v>89</v>
      </c>
      <c r="F100" s="302">
        <v>48</v>
      </c>
      <c r="G100" s="55">
        <v>34</v>
      </c>
      <c r="H100" s="55">
        <v>14</v>
      </c>
      <c r="I100" s="56">
        <v>6</v>
      </c>
      <c r="J100" s="56">
        <v>42</v>
      </c>
      <c r="K100" s="58">
        <v>132.63332412268582</v>
      </c>
      <c r="L100" s="58">
        <v>179.79904812268643</v>
      </c>
      <c r="M100" s="58">
        <v>81.018518518518519</v>
      </c>
      <c r="N100" s="58">
        <v>58.422590068159685</v>
      </c>
      <c r="O100" s="58">
        <v>162.03703703703704</v>
      </c>
      <c r="P100" s="26"/>
      <c r="Q100"/>
      <c r="R100"/>
      <c r="S100"/>
      <c r="Z100" s="5"/>
      <c r="AA100" s="5"/>
      <c r="AB100" s="5"/>
      <c r="AC100" s="5"/>
      <c r="AD100" s="5"/>
      <c r="AE100" s="5"/>
      <c r="AF100" s="5"/>
      <c r="AG100" s="5"/>
      <c r="AH100" s="5"/>
      <c r="AI100" s="5"/>
    </row>
    <row r="101" spans="1:35" ht="12.75">
      <c r="A101" s="45">
        <v>5</v>
      </c>
      <c r="B101" s="45">
        <v>3</v>
      </c>
      <c r="C101" s="46">
        <v>3</v>
      </c>
      <c r="D101" s="38">
        <v>158024</v>
      </c>
      <c r="E101" s="22" t="s">
        <v>35</v>
      </c>
      <c r="F101" s="302">
        <v>98</v>
      </c>
      <c r="G101" s="55">
        <v>59</v>
      </c>
      <c r="H101" s="55">
        <v>39</v>
      </c>
      <c r="I101" s="56">
        <v>20</v>
      </c>
      <c r="J101" s="56">
        <v>78</v>
      </c>
      <c r="K101" s="58">
        <v>172.4441316206229</v>
      </c>
      <c r="L101" s="58">
        <v>203.79965457685662</v>
      </c>
      <c r="M101" s="58">
        <v>139.88522238163557</v>
      </c>
      <c r="N101" s="58">
        <v>133.77926421404683</v>
      </c>
      <c r="O101" s="58">
        <v>186.2464183381089</v>
      </c>
      <c r="P101" s="26"/>
      <c r="Q101"/>
      <c r="R101"/>
      <c r="S101"/>
      <c r="Z101" s="5"/>
      <c r="AA101" s="5"/>
      <c r="AB101" s="5"/>
      <c r="AC101" s="5"/>
      <c r="AD101" s="5"/>
      <c r="AE101" s="5"/>
      <c r="AF101" s="5"/>
      <c r="AG101" s="5"/>
      <c r="AH101" s="5"/>
      <c r="AI101" s="5"/>
    </row>
    <row r="102" spans="1:35" ht="12.75">
      <c r="A102" s="45">
        <v>5</v>
      </c>
      <c r="B102" s="45">
        <v>3</v>
      </c>
      <c r="C102" s="46">
        <v>3</v>
      </c>
      <c r="D102" s="38">
        <v>166016</v>
      </c>
      <c r="E102" s="22" t="s">
        <v>255</v>
      </c>
      <c r="F102" s="302">
        <v>108</v>
      </c>
      <c r="G102" s="55">
        <v>83</v>
      </c>
      <c r="H102" s="55">
        <v>25</v>
      </c>
      <c r="I102" s="56">
        <v>20</v>
      </c>
      <c r="J102" s="56">
        <v>88</v>
      </c>
      <c r="K102" s="58">
        <v>192.34194122885128</v>
      </c>
      <c r="L102" s="58">
        <v>282.89025221540561</v>
      </c>
      <c r="M102" s="58">
        <v>93.248787765759047</v>
      </c>
      <c r="N102" s="58">
        <v>138.50415512465375</v>
      </c>
      <c r="O102" s="58">
        <v>210.98058019659555</v>
      </c>
      <c r="P102" s="26"/>
      <c r="Q102"/>
      <c r="R102"/>
      <c r="S102"/>
      <c r="Z102" s="5"/>
      <c r="AA102" s="5"/>
      <c r="AB102" s="5"/>
      <c r="AC102" s="5"/>
      <c r="AD102" s="5"/>
      <c r="AE102" s="5"/>
      <c r="AF102" s="5"/>
      <c r="AG102" s="5"/>
      <c r="AH102" s="5"/>
      <c r="AI102" s="5"/>
    </row>
    <row r="103" spans="1:35" ht="12.75">
      <c r="A103" s="45">
        <v>5</v>
      </c>
      <c r="B103" s="45">
        <v>3</v>
      </c>
      <c r="C103" s="46">
        <v>3</v>
      </c>
      <c r="D103" s="38">
        <v>978028</v>
      </c>
      <c r="E103" s="22" t="s">
        <v>163</v>
      </c>
      <c r="F103" s="302">
        <v>130</v>
      </c>
      <c r="G103" s="55">
        <v>106</v>
      </c>
      <c r="H103" s="55">
        <v>24</v>
      </c>
      <c r="I103" s="56">
        <v>29</v>
      </c>
      <c r="J103" s="56">
        <v>101</v>
      </c>
      <c r="K103" s="58">
        <v>214.02700032927231</v>
      </c>
      <c r="L103" s="58">
        <v>335.97464342313788</v>
      </c>
      <c r="M103" s="58">
        <v>82.219938335046251</v>
      </c>
      <c r="N103" s="58">
        <v>178.13267813267814</v>
      </c>
      <c r="O103" s="58">
        <v>227.17049032838506</v>
      </c>
      <c r="P103" s="26"/>
      <c r="Q103"/>
      <c r="R103"/>
      <c r="S103"/>
      <c r="Z103" s="5"/>
      <c r="AA103" s="5"/>
      <c r="AB103" s="5"/>
      <c r="AC103" s="5"/>
      <c r="AD103" s="5"/>
      <c r="AE103" s="5"/>
      <c r="AF103" s="5"/>
      <c r="AG103" s="5"/>
      <c r="AH103" s="5"/>
      <c r="AI103" s="5"/>
    </row>
    <row r="104" spans="1:35" ht="12.75">
      <c r="A104" s="45">
        <v>5</v>
      </c>
      <c r="B104" s="45">
        <v>3</v>
      </c>
      <c r="C104" s="46">
        <v>3</v>
      </c>
      <c r="D104" s="38">
        <v>974040</v>
      </c>
      <c r="E104" s="22" t="s">
        <v>158</v>
      </c>
      <c r="F104" s="302">
        <v>144</v>
      </c>
      <c r="G104" s="55">
        <v>108</v>
      </c>
      <c r="H104" s="55">
        <v>36</v>
      </c>
      <c r="I104" s="56">
        <v>29</v>
      </c>
      <c r="J104" s="56">
        <v>115</v>
      </c>
      <c r="K104" s="58">
        <v>210.4032729398013</v>
      </c>
      <c r="L104" s="58">
        <v>308.39520274129069</v>
      </c>
      <c r="M104" s="58">
        <v>107.71992818671454</v>
      </c>
      <c r="N104" s="58">
        <v>159.77961432506888</v>
      </c>
      <c r="O104" s="58">
        <v>228.67369258301849</v>
      </c>
      <c r="P104" s="26"/>
      <c r="Q104"/>
      <c r="R104"/>
      <c r="S104"/>
      <c r="Z104" s="5"/>
      <c r="AA104" s="5"/>
      <c r="AB104" s="5"/>
      <c r="AC104" s="5"/>
      <c r="AD104" s="5"/>
      <c r="AE104" s="5"/>
      <c r="AF104" s="5"/>
      <c r="AG104" s="5"/>
      <c r="AH104" s="5"/>
      <c r="AI104" s="5"/>
    </row>
    <row r="105" spans="1:35" ht="12.75">
      <c r="A105" s="45">
        <v>5</v>
      </c>
      <c r="B105" s="45">
        <v>3</v>
      </c>
      <c r="C105" s="46">
        <v>3</v>
      </c>
      <c r="D105" s="38">
        <v>170044</v>
      </c>
      <c r="E105" s="22" t="s">
        <v>52</v>
      </c>
      <c r="F105" s="302">
        <v>94</v>
      </c>
      <c r="G105" s="55">
        <v>76</v>
      </c>
      <c r="H105" s="55">
        <v>18</v>
      </c>
      <c r="I105" s="56">
        <v>26</v>
      </c>
      <c r="J105" s="56">
        <v>68</v>
      </c>
      <c r="K105" s="58">
        <v>205.50940096195887</v>
      </c>
      <c r="L105" s="58">
        <v>322.58064516129031</v>
      </c>
      <c r="M105" s="58">
        <v>81.154192966636614</v>
      </c>
      <c r="N105" s="58">
        <v>217.02838063439066</v>
      </c>
      <c r="O105" s="58">
        <v>201.4218009478673</v>
      </c>
      <c r="P105" s="26"/>
      <c r="Q105"/>
      <c r="R105"/>
      <c r="S105"/>
      <c r="Z105" s="5"/>
      <c r="AA105" s="5"/>
      <c r="AB105" s="5"/>
      <c r="AC105" s="5"/>
      <c r="AD105" s="5"/>
      <c r="AE105" s="5"/>
      <c r="AF105" s="5"/>
      <c r="AG105" s="5"/>
      <c r="AH105" s="5"/>
      <c r="AI105" s="5"/>
    </row>
    <row r="106" spans="1:35" ht="12.75">
      <c r="A106" s="45">
        <v>5</v>
      </c>
      <c r="B106" s="45">
        <v>3</v>
      </c>
      <c r="C106" s="46">
        <v>3</v>
      </c>
      <c r="D106" s="38">
        <v>562036</v>
      </c>
      <c r="E106" s="22" t="s">
        <v>113</v>
      </c>
      <c r="F106" s="302">
        <v>46</v>
      </c>
      <c r="G106" s="55">
        <v>30</v>
      </c>
      <c r="H106" s="55">
        <v>16</v>
      </c>
      <c r="I106" s="56">
        <v>8</v>
      </c>
      <c r="J106" s="56">
        <v>38</v>
      </c>
      <c r="K106" s="58">
        <v>125.2723311546841</v>
      </c>
      <c r="L106" s="58">
        <v>158.31134564643801</v>
      </c>
      <c r="M106" s="58">
        <v>90.039392234102422</v>
      </c>
      <c r="N106" s="58">
        <v>80.808080808080803</v>
      </c>
      <c r="O106" s="58">
        <v>141.68530947054438</v>
      </c>
      <c r="P106" s="26"/>
      <c r="Q106"/>
      <c r="R106"/>
      <c r="S106"/>
      <c r="Z106" s="5"/>
      <c r="AA106" s="5"/>
      <c r="AB106" s="5"/>
      <c r="AC106" s="5"/>
      <c r="AD106" s="5"/>
      <c r="AE106" s="5"/>
      <c r="AF106" s="5"/>
      <c r="AG106" s="5"/>
      <c r="AH106" s="5"/>
      <c r="AI106" s="5"/>
    </row>
    <row r="107" spans="1:35" ht="12.75">
      <c r="A107" s="45">
        <v>5</v>
      </c>
      <c r="B107" s="45">
        <v>3</v>
      </c>
      <c r="C107" s="46">
        <v>3</v>
      </c>
      <c r="D107" s="38">
        <v>978040</v>
      </c>
      <c r="E107" s="22" t="s">
        <v>166</v>
      </c>
      <c r="F107" s="302">
        <v>52</v>
      </c>
      <c r="G107" s="55">
        <v>45</v>
      </c>
      <c r="H107" s="55">
        <v>7</v>
      </c>
      <c r="I107" s="56">
        <v>8</v>
      </c>
      <c r="J107" s="56">
        <v>44</v>
      </c>
      <c r="K107" s="58">
        <v>133.06038894575229</v>
      </c>
      <c r="L107" s="58">
        <v>218.12893843916626</v>
      </c>
      <c r="M107" s="58">
        <v>37.94037940379404</v>
      </c>
      <c r="N107" s="58">
        <v>79.840319361277437</v>
      </c>
      <c r="O107" s="58">
        <v>151.41087405368202</v>
      </c>
      <c r="P107" s="26"/>
      <c r="Q107"/>
      <c r="R107"/>
      <c r="S107"/>
      <c r="Z107" s="5"/>
      <c r="AA107" s="5"/>
      <c r="AB107" s="5"/>
      <c r="AC107" s="5"/>
      <c r="AD107" s="5"/>
      <c r="AE107" s="5"/>
      <c r="AF107" s="5"/>
      <c r="AG107" s="5"/>
      <c r="AH107" s="5"/>
      <c r="AI107" s="5"/>
    </row>
    <row r="108" spans="1:35" ht="12.75">
      <c r="A108" s="45">
        <v>5</v>
      </c>
      <c r="B108" s="45">
        <v>3</v>
      </c>
      <c r="C108" s="46">
        <v>3</v>
      </c>
      <c r="D108" s="38">
        <v>158036</v>
      </c>
      <c r="E108" s="22" t="s">
        <v>39</v>
      </c>
      <c r="F108" s="302">
        <v>47</v>
      </c>
      <c r="G108" s="55">
        <v>31</v>
      </c>
      <c r="H108" s="55">
        <v>16</v>
      </c>
      <c r="I108" s="56">
        <v>19</v>
      </c>
      <c r="J108" s="56">
        <v>28</v>
      </c>
      <c r="K108" s="58">
        <v>166.13644397313541</v>
      </c>
      <c r="L108" s="58">
        <v>213.20495185694634</v>
      </c>
      <c r="M108" s="58">
        <v>116.36363636363636</v>
      </c>
      <c r="N108" s="58">
        <v>245.16129032258064</v>
      </c>
      <c r="O108" s="58">
        <v>136.31937682570594</v>
      </c>
      <c r="P108" s="26"/>
      <c r="Q108"/>
      <c r="R108"/>
      <c r="S108"/>
      <c r="Z108" s="5"/>
      <c r="AA108" s="5"/>
      <c r="AB108" s="5"/>
      <c r="AC108" s="5"/>
      <c r="AD108" s="5"/>
      <c r="AE108" s="5"/>
      <c r="AF108" s="5"/>
      <c r="AG108" s="5"/>
      <c r="AH108" s="5"/>
      <c r="AI108" s="5"/>
    </row>
    <row r="109" spans="1:35" ht="12.75">
      <c r="A109" s="45">
        <v>5</v>
      </c>
      <c r="B109" s="45">
        <v>3</v>
      </c>
      <c r="C109" s="46">
        <v>3</v>
      </c>
      <c r="D109" s="38">
        <v>334036</v>
      </c>
      <c r="E109" s="22" t="s">
        <v>61</v>
      </c>
      <c r="F109" s="302">
        <v>171</v>
      </c>
      <c r="G109" s="55">
        <v>107</v>
      </c>
      <c r="H109" s="55">
        <v>64</v>
      </c>
      <c r="I109" s="56">
        <v>22</v>
      </c>
      <c r="J109" s="56">
        <v>149</v>
      </c>
      <c r="K109" s="58">
        <v>313.58885017421602</v>
      </c>
      <c r="L109" s="58">
        <v>379.97159090909088</v>
      </c>
      <c r="M109" s="58">
        <v>242.70003792188092</v>
      </c>
      <c r="N109" s="58">
        <v>150.1706484641638</v>
      </c>
      <c r="O109" s="58">
        <v>373.62086258776327</v>
      </c>
      <c r="P109" s="26"/>
      <c r="Q109"/>
      <c r="R109"/>
      <c r="S109"/>
      <c r="Z109" s="5"/>
      <c r="AA109" s="5"/>
      <c r="AB109" s="5"/>
      <c r="AC109" s="5"/>
      <c r="AD109" s="5"/>
      <c r="AE109" s="5"/>
      <c r="AF109" s="5"/>
      <c r="AG109" s="5"/>
      <c r="AH109" s="5"/>
      <c r="AI109" s="5"/>
    </row>
    <row r="110" spans="1:35" ht="12.75">
      <c r="A110" s="48"/>
      <c r="B110" s="48"/>
      <c r="C110" s="48"/>
      <c r="D110" s="53"/>
      <c r="E110" s="42" t="s">
        <v>212</v>
      </c>
      <c r="F110" s="37">
        <v>2503</v>
      </c>
      <c r="G110" s="37">
        <v>1847</v>
      </c>
      <c r="H110" s="37">
        <v>656</v>
      </c>
      <c r="I110" s="37">
        <v>501</v>
      </c>
      <c r="J110" s="37">
        <v>2002</v>
      </c>
      <c r="K110" s="99">
        <v>155.7667295210002</v>
      </c>
      <c r="L110" s="99">
        <v>222.67230882370671</v>
      </c>
      <c r="M110" s="99">
        <v>84.381672712304805</v>
      </c>
      <c r="N110" s="99">
        <v>117.54492984843509</v>
      </c>
      <c r="O110" s="99">
        <v>169.56473866533412</v>
      </c>
      <c r="P110" s="108"/>
      <c r="Q110" s="9"/>
      <c r="R110"/>
      <c r="S110"/>
      <c r="T110" s="5"/>
      <c r="Z110" s="5"/>
      <c r="AA110" s="5"/>
      <c r="AB110" s="5"/>
      <c r="AC110" s="5"/>
      <c r="AD110" s="5"/>
      <c r="AE110" s="5"/>
      <c r="AF110" s="5"/>
      <c r="AG110" s="5"/>
      <c r="AH110" s="5"/>
      <c r="AI110" s="5"/>
    </row>
    <row r="111" spans="1:35" ht="12.75">
      <c r="A111" s="45">
        <v>6</v>
      </c>
      <c r="B111" s="45">
        <v>4</v>
      </c>
      <c r="C111" s="46">
        <v>3</v>
      </c>
      <c r="D111" s="38">
        <v>554004</v>
      </c>
      <c r="E111" s="22" t="s">
        <v>98</v>
      </c>
      <c r="F111" s="302">
        <v>39</v>
      </c>
      <c r="G111" s="55">
        <v>28</v>
      </c>
      <c r="H111" s="55">
        <v>11</v>
      </c>
      <c r="I111" s="56">
        <v>9</v>
      </c>
      <c r="J111" s="56">
        <v>30</v>
      </c>
      <c r="K111" s="58">
        <v>61.465721040189131</v>
      </c>
      <c r="L111" s="58">
        <v>85.600733720574752</v>
      </c>
      <c r="M111" s="58">
        <v>35.7839947950553</v>
      </c>
      <c r="N111" s="58">
        <v>54.878048780487802</v>
      </c>
      <c r="O111" s="58">
        <v>63.761955366631241</v>
      </c>
      <c r="P111" s="26"/>
      <c r="Q111"/>
      <c r="R111"/>
      <c r="S111"/>
      <c r="Z111" s="5"/>
      <c r="AA111" s="5"/>
      <c r="AB111" s="5"/>
      <c r="AC111" s="5"/>
      <c r="AD111" s="5"/>
      <c r="AE111" s="5"/>
      <c r="AF111" s="5"/>
      <c r="AG111" s="5"/>
      <c r="AH111" s="5"/>
      <c r="AI111" s="5"/>
    </row>
    <row r="112" spans="1:35" ht="12.75">
      <c r="A112" s="45">
        <v>6</v>
      </c>
      <c r="B112" s="45">
        <v>4</v>
      </c>
      <c r="C112" s="46">
        <v>3</v>
      </c>
      <c r="D112" s="38">
        <v>382008</v>
      </c>
      <c r="E112" s="22" t="s">
        <v>84</v>
      </c>
      <c r="F112" s="302">
        <v>36</v>
      </c>
      <c r="G112" s="55">
        <v>27</v>
      </c>
      <c r="H112" s="55">
        <v>9</v>
      </c>
      <c r="I112" s="56">
        <v>5</v>
      </c>
      <c r="J112" s="56">
        <v>31</v>
      </c>
      <c r="K112" s="58">
        <v>98.441345365053323</v>
      </c>
      <c r="L112" s="58">
        <v>139.10355486862443</v>
      </c>
      <c r="M112" s="58">
        <v>52.447552447552447</v>
      </c>
      <c r="N112" s="58">
        <v>59.665871121718375</v>
      </c>
      <c r="O112" s="58">
        <v>109.96807378503014</v>
      </c>
      <c r="P112" s="26"/>
      <c r="Q112"/>
      <c r="R112"/>
      <c r="S112"/>
      <c r="Z112" s="5"/>
      <c r="AA112" s="5"/>
      <c r="AB112" s="5"/>
      <c r="AC112" s="5"/>
      <c r="AD112" s="5"/>
      <c r="AE112" s="5"/>
      <c r="AF112" s="5"/>
      <c r="AG112" s="5"/>
      <c r="AH112" s="5"/>
      <c r="AI112" s="5"/>
    </row>
    <row r="113" spans="1:35" ht="12.75">
      <c r="A113" s="45">
        <v>6</v>
      </c>
      <c r="B113" s="45">
        <v>4</v>
      </c>
      <c r="C113" s="50">
        <v>3</v>
      </c>
      <c r="D113" s="38">
        <v>554012</v>
      </c>
      <c r="E113" s="22" t="s">
        <v>100</v>
      </c>
      <c r="F113" s="302">
        <v>82</v>
      </c>
      <c r="G113" s="55">
        <v>61</v>
      </c>
      <c r="H113" s="55">
        <v>21</v>
      </c>
      <c r="I113" s="56">
        <v>12</v>
      </c>
      <c r="J113" s="56">
        <v>70</v>
      </c>
      <c r="K113" s="58">
        <v>128.48636790974615</v>
      </c>
      <c r="L113" s="58">
        <v>184.45721197459932</v>
      </c>
      <c r="M113" s="58">
        <v>68.292682926829272</v>
      </c>
      <c r="N113" s="58">
        <v>69.284064665127019</v>
      </c>
      <c r="O113" s="58">
        <v>150.53763440860217</v>
      </c>
      <c r="P113" s="26"/>
      <c r="Q113"/>
      <c r="R113"/>
      <c r="S113"/>
      <c r="Z113" s="5"/>
      <c r="AA113" s="5"/>
      <c r="AB113" s="5"/>
      <c r="AC113" s="5"/>
      <c r="AD113" s="5"/>
      <c r="AE113" s="5"/>
      <c r="AF113" s="5"/>
      <c r="AG113" s="5"/>
      <c r="AH113" s="5"/>
      <c r="AI113" s="5"/>
    </row>
    <row r="114" spans="1:35" ht="12.75">
      <c r="A114" s="45">
        <v>6</v>
      </c>
      <c r="B114" s="45">
        <v>4</v>
      </c>
      <c r="C114" s="46">
        <v>3</v>
      </c>
      <c r="D114" s="38">
        <v>382012</v>
      </c>
      <c r="E114" s="22" t="s">
        <v>85</v>
      </c>
      <c r="F114" s="302">
        <v>79</v>
      </c>
      <c r="G114" s="55">
        <v>51</v>
      </c>
      <c r="H114" s="55">
        <v>28</v>
      </c>
      <c r="I114" s="56">
        <v>12</v>
      </c>
      <c r="J114" s="56">
        <v>67</v>
      </c>
      <c r="K114" s="58">
        <v>115.02620850320326</v>
      </c>
      <c r="L114" s="58">
        <v>141.47018030513175</v>
      </c>
      <c r="M114" s="58">
        <v>85.810603738890578</v>
      </c>
      <c r="N114" s="58">
        <v>67.226890756302524</v>
      </c>
      <c r="O114" s="58">
        <v>131.81192209325201</v>
      </c>
      <c r="P114" s="26"/>
      <c r="Q114"/>
      <c r="R114"/>
      <c r="S114"/>
      <c r="Z114" s="5"/>
      <c r="AA114" s="5"/>
      <c r="AB114" s="5"/>
      <c r="AC114" s="5"/>
      <c r="AD114" s="5"/>
      <c r="AE114" s="5"/>
      <c r="AF114" s="5"/>
      <c r="AG114" s="5"/>
      <c r="AH114" s="5"/>
      <c r="AI114" s="5"/>
    </row>
    <row r="115" spans="1:35" ht="12.75">
      <c r="A115" s="45">
        <v>6</v>
      </c>
      <c r="B115" s="45">
        <v>4</v>
      </c>
      <c r="C115" s="46">
        <v>3</v>
      </c>
      <c r="D115" s="38">
        <v>758004</v>
      </c>
      <c r="E115" s="22" t="s">
        <v>122</v>
      </c>
      <c r="F115" s="302">
        <v>27</v>
      </c>
      <c r="G115" s="55">
        <v>22</v>
      </c>
      <c r="H115" s="55">
        <v>5</v>
      </c>
      <c r="I115" s="56">
        <v>6</v>
      </c>
      <c r="J115" s="56">
        <v>21</v>
      </c>
      <c r="K115" s="58">
        <v>41.679530719357821</v>
      </c>
      <c r="L115" s="58">
        <v>66.125638713555759</v>
      </c>
      <c r="M115" s="58">
        <v>15.867978419549349</v>
      </c>
      <c r="N115" s="58">
        <v>36.363636363636367</v>
      </c>
      <c r="O115" s="58">
        <v>43.496271748135875</v>
      </c>
      <c r="P115" s="26"/>
      <c r="Q115"/>
      <c r="R115"/>
      <c r="S115"/>
      <c r="Z115" s="5"/>
      <c r="AA115" s="5"/>
      <c r="AB115" s="5"/>
      <c r="AC115" s="5"/>
      <c r="AD115" s="5"/>
      <c r="AE115" s="5"/>
      <c r="AF115" s="5"/>
      <c r="AG115" s="5"/>
      <c r="AH115" s="5"/>
      <c r="AI115" s="5"/>
    </row>
    <row r="116" spans="1:35" ht="12.75">
      <c r="A116" s="45">
        <v>6</v>
      </c>
      <c r="B116" s="45">
        <v>4</v>
      </c>
      <c r="C116" s="46">
        <v>3</v>
      </c>
      <c r="D116" s="38">
        <v>558012</v>
      </c>
      <c r="E116" s="22" t="s">
        <v>102</v>
      </c>
      <c r="F116" s="302">
        <v>54</v>
      </c>
      <c r="G116" s="55">
        <v>41</v>
      </c>
      <c r="H116" s="55">
        <v>13</v>
      </c>
      <c r="I116" s="56">
        <v>11</v>
      </c>
      <c r="J116" s="56">
        <v>43</v>
      </c>
      <c r="K116" s="58">
        <v>104.22698320787494</v>
      </c>
      <c r="L116" s="58">
        <v>152.13358070500928</v>
      </c>
      <c r="M116" s="58">
        <v>52.292839903459374</v>
      </c>
      <c r="N116" s="58">
        <v>76.815642458100555</v>
      </c>
      <c r="O116" s="58">
        <v>114.69725260069352</v>
      </c>
      <c r="P116" s="26"/>
      <c r="Q116"/>
      <c r="R116"/>
      <c r="S116"/>
      <c r="Z116" s="5"/>
      <c r="AA116" s="5"/>
      <c r="AB116" s="5"/>
      <c r="AC116" s="5"/>
      <c r="AD116" s="5"/>
      <c r="AE116" s="5"/>
      <c r="AF116" s="5"/>
      <c r="AG116" s="5"/>
      <c r="AH116" s="5"/>
      <c r="AI116" s="5"/>
    </row>
    <row r="117" spans="1:35" ht="12.75">
      <c r="A117" s="45">
        <v>6</v>
      </c>
      <c r="B117" s="45">
        <v>4</v>
      </c>
      <c r="C117" s="46">
        <v>3</v>
      </c>
      <c r="D117" s="38">
        <v>558016</v>
      </c>
      <c r="E117" s="22" t="s">
        <v>103</v>
      </c>
      <c r="F117" s="302">
        <v>45</v>
      </c>
      <c r="G117" s="55">
        <v>39</v>
      </c>
      <c r="H117" s="55">
        <v>6</v>
      </c>
      <c r="I117" s="56">
        <v>12</v>
      </c>
      <c r="J117" s="56">
        <v>33</v>
      </c>
      <c r="K117" s="58">
        <v>67.791503464899066</v>
      </c>
      <c r="L117" s="58">
        <v>112.10117849956885</v>
      </c>
      <c r="M117" s="58">
        <v>18.99335232668566</v>
      </c>
      <c r="N117" s="58">
        <v>67.681895093062607</v>
      </c>
      <c r="O117" s="58">
        <v>67.831449126413148</v>
      </c>
      <c r="P117" s="26"/>
      <c r="Q117"/>
      <c r="R117"/>
      <c r="S117"/>
      <c r="Z117" s="5"/>
      <c r="AA117" s="5"/>
      <c r="AB117" s="5"/>
      <c r="AC117" s="5"/>
      <c r="AD117" s="5"/>
      <c r="AE117" s="5"/>
      <c r="AF117" s="5"/>
      <c r="AG117" s="5"/>
      <c r="AH117" s="5"/>
      <c r="AI117" s="5"/>
    </row>
    <row r="118" spans="1:35" ht="12.75">
      <c r="A118" s="45">
        <v>6</v>
      </c>
      <c r="B118" s="45">
        <v>4</v>
      </c>
      <c r="C118" s="46">
        <v>3</v>
      </c>
      <c r="D118" s="38">
        <v>566008</v>
      </c>
      <c r="E118" s="22" t="s">
        <v>114</v>
      </c>
      <c r="F118" s="302">
        <v>60</v>
      </c>
      <c r="G118" s="55">
        <v>53</v>
      </c>
      <c r="H118" s="55">
        <v>7</v>
      </c>
      <c r="I118" s="56">
        <v>6</v>
      </c>
      <c r="J118" s="56">
        <v>54</v>
      </c>
      <c r="K118" s="58">
        <v>118.83541295306001</v>
      </c>
      <c r="L118" s="58">
        <v>206.70826833073323</v>
      </c>
      <c r="M118" s="58">
        <v>28.169014084507044</v>
      </c>
      <c r="N118" s="58">
        <v>47.923322683706068</v>
      </c>
      <c r="O118" s="58">
        <v>142.2175401632868</v>
      </c>
      <c r="P118" s="26"/>
      <c r="Q118"/>
      <c r="R118"/>
      <c r="S118"/>
      <c r="Z118" s="5"/>
      <c r="AA118" s="5"/>
      <c r="AB118" s="5"/>
      <c r="AC118" s="5"/>
      <c r="AD118" s="5"/>
      <c r="AE118" s="5"/>
      <c r="AF118" s="5"/>
      <c r="AG118" s="5"/>
      <c r="AH118" s="5"/>
      <c r="AI118" s="5"/>
    </row>
    <row r="119" spans="1:35" ht="12.75">
      <c r="A119" s="45">
        <v>6</v>
      </c>
      <c r="B119" s="45">
        <v>4</v>
      </c>
      <c r="C119" s="46">
        <v>3</v>
      </c>
      <c r="D119" s="38">
        <v>370004</v>
      </c>
      <c r="E119" s="22" t="s">
        <v>71</v>
      </c>
      <c r="F119" s="302">
        <v>77</v>
      </c>
      <c r="G119" s="55">
        <v>54</v>
      </c>
      <c r="H119" s="55">
        <v>23</v>
      </c>
      <c r="I119" s="56">
        <v>10</v>
      </c>
      <c r="J119" s="56">
        <v>67</v>
      </c>
      <c r="K119" s="58">
        <v>129.45527908540686</v>
      </c>
      <c r="L119" s="58">
        <v>178.68960953011251</v>
      </c>
      <c r="M119" s="58">
        <v>78.605604921394388</v>
      </c>
      <c r="N119" s="58">
        <v>64.599483204134359</v>
      </c>
      <c r="O119" s="58">
        <v>152.27272727272725</v>
      </c>
      <c r="P119" s="26"/>
      <c r="Q119"/>
      <c r="R119"/>
      <c r="S119"/>
      <c r="Z119" s="5"/>
      <c r="AA119" s="5"/>
      <c r="AB119" s="5"/>
      <c r="AC119" s="5"/>
      <c r="AD119" s="5"/>
      <c r="AE119" s="5"/>
      <c r="AF119" s="5"/>
      <c r="AG119" s="5"/>
      <c r="AH119" s="5"/>
      <c r="AI119" s="5"/>
    </row>
    <row r="120" spans="1:35" ht="12.75">
      <c r="A120" s="45">
        <v>6</v>
      </c>
      <c r="B120" s="45">
        <v>4</v>
      </c>
      <c r="C120" s="46">
        <v>3</v>
      </c>
      <c r="D120" s="38">
        <v>562016</v>
      </c>
      <c r="E120" s="22" t="s">
        <v>108</v>
      </c>
      <c r="F120" s="302">
        <v>121</v>
      </c>
      <c r="G120" s="55">
        <v>92</v>
      </c>
      <c r="H120" s="55">
        <v>29</v>
      </c>
      <c r="I120" s="56">
        <v>34</v>
      </c>
      <c r="J120" s="56">
        <v>87</v>
      </c>
      <c r="K120" s="58">
        <v>239.36696340257171</v>
      </c>
      <c r="L120" s="58">
        <v>358.39501363459294</v>
      </c>
      <c r="M120" s="58">
        <v>116.55948553054662</v>
      </c>
      <c r="N120" s="58">
        <v>249.63289280469897</v>
      </c>
      <c r="O120" s="58">
        <v>235.58082859463852</v>
      </c>
      <c r="P120" s="26"/>
      <c r="Q120"/>
      <c r="R120"/>
      <c r="S120"/>
      <c r="Z120" s="5"/>
      <c r="AA120" s="5"/>
      <c r="AB120" s="5"/>
      <c r="AC120" s="5"/>
      <c r="AD120" s="5"/>
      <c r="AE120" s="5"/>
      <c r="AF120" s="5"/>
      <c r="AG120" s="5"/>
      <c r="AH120" s="5"/>
      <c r="AI120" s="5"/>
    </row>
    <row r="121" spans="1:35" ht="12.75">
      <c r="A121" s="45">
        <v>6</v>
      </c>
      <c r="B121" s="45">
        <v>4</v>
      </c>
      <c r="C121" s="46">
        <v>3</v>
      </c>
      <c r="D121" s="38">
        <v>382020</v>
      </c>
      <c r="E121" s="22" t="s">
        <v>86</v>
      </c>
      <c r="F121" s="302">
        <v>93</v>
      </c>
      <c r="G121" s="55">
        <v>53</v>
      </c>
      <c r="H121" s="55">
        <v>40</v>
      </c>
      <c r="I121" s="56">
        <v>17</v>
      </c>
      <c r="J121" s="56">
        <v>76</v>
      </c>
      <c r="K121" s="58">
        <v>126.7720828789531</v>
      </c>
      <c r="L121" s="58">
        <v>139.87859593560307</v>
      </c>
      <c r="M121" s="58">
        <v>112.7713560755568</v>
      </c>
      <c r="N121" s="58">
        <v>85</v>
      </c>
      <c r="O121" s="58">
        <v>142.4287856071964</v>
      </c>
      <c r="P121" s="26"/>
      <c r="Q121"/>
      <c r="R121"/>
      <c r="S121"/>
      <c r="Z121" s="5"/>
      <c r="AA121" s="5"/>
      <c r="AB121" s="5"/>
      <c r="AC121" s="5"/>
      <c r="AD121" s="5"/>
      <c r="AE121" s="5"/>
      <c r="AF121" s="5"/>
      <c r="AG121" s="5"/>
      <c r="AH121" s="5"/>
      <c r="AI121" s="5"/>
    </row>
    <row r="122" spans="1:35" ht="12.75">
      <c r="A122" s="45">
        <v>6</v>
      </c>
      <c r="B122" s="45">
        <v>4</v>
      </c>
      <c r="C122" s="46">
        <v>3</v>
      </c>
      <c r="D122" s="38">
        <v>954020</v>
      </c>
      <c r="E122" s="22" t="s">
        <v>141</v>
      </c>
      <c r="F122" s="302">
        <v>56</v>
      </c>
      <c r="G122" s="55">
        <v>38</v>
      </c>
      <c r="H122" s="55">
        <v>18</v>
      </c>
      <c r="I122" s="56">
        <v>19</v>
      </c>
      <c r="J122" s="56">
        <v>37</v>
      </c>
      <c r="K122" s="58">
        <v>204.30499817584825</v>
      </c>
      <c r="L122" s="58">
        <v>269.88636363636363</v>
      </c>
      <c r="M122" s="58">
        <v>135.0337584396099</v>
      </c>
      <c r="N122" s="58">
        <v>255.03355704697987</v>
      </c>
      <c r="O122" s="58">
        <v>185.37074148296594</v>
      </c>
      <c r="P122" s="26"/>
      <c r="Q122"/>
      <c r="R122"/>
      <c r="S122"/>
      <c r="Z122" s="5"/>
      <c r="AA122" s="5"/>
      <c r="AB122" s="5"/>
      <c r="AC122" s="5"/>
      <c r="AD122" s="5"/>
      <c r="AE122" s="5"/>
      <c r="AF122" s="5"/>
      <c r="AG122" s="5"/>
      <c r="AH122" s="5"/>
      <c r="AI122" s="5"/>
    </row>
    <row r="123" spans="1:35" ht="12.75">
      <c r="A123" s="45">
        <v>6</v>
      </c>
      <c r="B123" s="45">
        <v>4</v>
      </c>
      <c r="C123" s="46">
        <v>3</v>
      </c>
      <c r="D123" s="38">
        <v>162016</v>
      </c>
      <c r="E123" s="22" t="s">
        <v>42</v>
      </c>
      <c r="F123" s="302">
        <v>52</v>
      </c>
      <c r="G123" s="55">
        <v>46</v>
      </c>
      <c r="H123" s="55">
        <v>6</v>
      </c>
      <c r="I123" s="56">
        <v>12</v>
      </c>
      <c r="J123" s="56">
        <v>40</v>
      </c>
      <c r="K123" s="58">
        <v>84.594110948430142</v>
      </c>
      <c r="L123" s="58">
        <v>142.90152221186705</v>
      </c>
      <c r="M123" s="58">
        <v>20.491803278688526</v>
      </c>
      <c r="N123" s="58">
        <v>70.01166861143524</v>
      </c>
      <c r="O123" s="58">
        <v>90.23234829686443</v>
      </c>
      <c r="P123" s="26"/>
      <c r="Q123"/>
      <c r="R123"/>
      <c r="S123"/>
      <c r="Z123" s="5"/>
      <c r="AA123" s="5"/>
      <c r="AB123" s="5"/>
      <c r="AC123" s="5"/>
      <c r="AD123" s="5"/>
      <c r="AE123" s="5"/>
      <c r="AF123" s="5"/>
      <c r="AG123" s="5"/>
      <c r="AH123" s="5"/>
      <c r="AI123" s="5"/>
    </row>
    <row r="124" spans="1:35" ht="12.75">
      <c r="A124" s="45">
        <v>6</v>
      </c>
      <c r="B124" s="45">
        <v>4</v>
      </c>
      <c r="C124" s="46">
        <v>3</v>
      </c>
      <c r="D124" s="38">
        <v>154032</v>
      </c>
      <c r="E124" s="22" t="s">
        <v>28</v>
      </c>
      <c r="F124" s="302">
        <v>98</v>
      </c>
      <c r="G124" s="55">
        <v>74</v>
      </c>
      <c r="H124" s="55">
        <v>24</v>
      </c>
      <c r="I124" s="56">
        <v>20</v>
      </c>
      <c r="J124" s="56">
        <v>78</v>
      </c>
      <c r="K124" s="58">
        <v>236.48648648648651</v>
      </c>
      <c r="L124" s="58">
        <v>342.75127373784159</v>
      </c>
      <c r="M124" s="58">
        <v>120.90680100755667</v>
      </c>
      <c r="N124" s="58">
        <v>185.70102135561743</v>
      </c>
      <c r="O124" s="58">
        <v>254.32018258884904</v>
      </c>
      <c r="P124" s="26"/>
      <c r="Q124"/>
      <c r="R124"/>
      <c r="S124"/>
      <c r="Z124" s="5"/>
      <c r="AA124" s="5"/>
      <c r="AB124" s="5"/>
      <c r="AC124" s="5"/>
      <c r="AD124" s="5"/>
      <c r="AE124" s="5"/>
      <c r="AF124" s="5"/>
      <c r="AG124" s="5"/>
      <c r="AH124" s="5"/>
      <c r="AI124" s="5"/>
    </row>
    <row r="125" spans="1:35" ht="12.75">
      <c r="A125" s="45">
        <v>6</v>
      </c>
      <c r="B125" s="45">
        <v>4</v>
      </c>
      <c r="C125" s="46">
        <v>3</v>
      </c>
      <c r="D125" s="38">
        <v>382024</v>
      </c>
      <c r="E125" s="22" t="s">
        <v>87</v>
      </c>
      <c r="F125" s="302">
        <v>63</v>
      </c>
      <c r="G125" s="55">
        <v>45</v>
      </c>
      <c r="H125" s="55">
        <v>18</v>
      </c>
      <c r="I125" s="56">
        <v>16</v>
      </c>
      <c r="J125" s="56">
        <v>47</v>
      </c>
      <c r="K125" s="58">
        <v>103.75494071146245</v>
      </c>
      <c r="L125" s="58">
        <v>144.09221902017291</v>
      </c>
      <c r="M125" s="58">
        <v>61.037639877924718</v>
      </c>
      <c r="N125" s="58">
        <v>105.47132498352009</v>
      </c>
      <c r="O125" s="58">
        <v>103.18331503841932</v>
      </c>
      <c r="P125" s="26"/>
      <c r="Q125"/>
      <c r="R125"/>
      <c r="S125"/>
      <c r="Z125" s="5"/>
      <c r="AA125" s="5"/>
      <c r="AB125" s="5"/>
      <c r="AC125" s="5"/>
      <c r="AD125" s="5"/>
      <c r="AE125" s="5"/>
      <c r="AF125" s="5"/>
      <c r="AG125" s="5"/>
      <c r="AH125" s="5"/>
      <c r="AI125" s="5"/>
    </row>
    <row r="126" spans="1:35" ht="12.75">
      <c r="A126" s="45">
        <v>6</v>
      </c>
      <c r="B126" s="45">
        <v>4</v>
      </c>
      <c r="C126" s="46">
        <v>3</v>
      </c>
      <c r="D126" s="38">
        <v>378016</v>
      </c>
      <c r="E126" s="22" t="s">
        <v>80</v>
      </c>
      <c r="F126" s="302">
        <v>119</v>
      </c>
      <c r="G126" s="55">
        <v>85</v>
      </c>
      <c r="H126" s="55">
        <v>34</v>
      </c>
      <c r="I126" s="56">
        <v>5</v>
      </c>
      <c r="J126" s="56">
        <v>114</v>
      </c>
      <c r="K126" s="58">
        <v>316.91078561917442</v>
      </c>
      <c r="L126" s="58">
        <v>432.56997455470736</v>
      </c>
      <c r="M126" s="58">
        <v>189.9441340782123</v>
      </c>
      <c r="N126" s="58">
        <v>50.200803212851405</v>
      </c>
      <c r="O126" s="58">
        <v>413.19318593693367</v>
      </c>
      <c r="P126" s="26"/>
      <c r="Q126"/>
      <c r="R126"/>
      <c r="S126"/>
      <c r="Z126" s="5"/>
      <c r="AA126" s="5"/>
      <c r="AB126" s="5"/>
      <c r="AC126" s="5"/>
      <c r="AD126" s="5"/>
      <c r="AE126" s="5"/>
      <c r="AF126" s="5"/>
      <c r="AG126" s="5"/>
      <c r="AH126" s="5"/>
      <c r="AI126" s="5"/>
    </row>
    <row r="127" spans="1:35" ht="12.75">
      <c r="A127" s="45">
        <v>6</v>
      </c>
      <c r="B127" s="45">
        <v>4</v>
      </c>
      <c r="C127" s="46">
        <v>3</v>
      </c>
      <c r="D127" s="38">
        <v>382028</v>
      </c>
      <c r="E127" s="22" t="s">
        <v>88</v>
      </c>
      <c r="F127" s="302">
        <v>77</v>
      </c>
      <c r="G127" s="55">
        <v>56</v>
      </c>
      <c r="H127" s="55">
        <v>21</v>
      </c>
      <c r="I127" s="56">
        <v>22</v>
      </c>
      <c r="J127" s="56">
        <v>55</v>
      </c>
      <c r="K127" s="58">
        <v>164.74112109542148</v>
      </c>
      <c r="L127" s="58">
        <v>229.60229602296025</v>
      </c>
      <c r="M127" s="58">
        <v>93.959731543624159</v>
      </c>
      <c r="N127" s="58">
        <v>176.56500802568218</v>
      </c>
      <c r="O127" s="58">
        <v>160.44340723453908</v>
      </c>
      <c r="P127" s="26"/>
      <c r="Q127"/>
      <c r="R127"/>
      <c r="S127"/>
      <c r="Z127" s="5"/>
      <c r="AA127" s="5"/>
      <c r="AB127" s="5"/>
      <c r="AC127" s="5"/>
      <c r="AD127" s="5"/>
      <c r="AE127" s="5"/>
      <c r="AF127" s="5"/>
      <c r="AG127" s="5"/>
      <c r="AH127" s="5"/>
      <c r="AI127" s="5"/>
    </row>
    <row r="128" spans="1:35" ht="12.75">
      <c r="A128" s="45">
        <v>6</v>
      </c>
      <c r="B128" s="45">
        <v>4</v>
      </c>
      <c r="C128" s="46">
        <v>3</v>
      </c>
      <c r="D128" s="38">
        <v>382044</v>
      </c>
      <c r="E128" s="22" t="s">
        <v>90</v>
      </c>
      <c r="F128" s="302">
        <v>45</v>
      </c>
      <c r="G128" s="55">
        <v>29</v>
      </c>
      <c r="H128" s="55">
        <v>16</v>
      </c>
      <c r="I128" s="56">
        <v>6</v>
      </c>
      <c r="J128" s="56">
        <v>39</v>
      </c>
      <c r="K128" s="58">
        <v>77.935573259438854</v>
      </c>
      <c r="L128" s="58">
        <v>95.772787318361949</v>
      </c>
      <c r="M128" s="58">
        <v>58.26656955571741</v>
      </c>
      <c r="N128" s="58">
        <v>37.453183520599254</v>
      </c>
      <c r="O128" s="58">
        <v>93.480345158197508</v>
      </c>
      <c r="P128" s="26"/>
      <c r="Q128"/>
      <c r="R128"/>
      <c r="S128"/>
      <c r="Z128" s="5"/>
      <c r="AA128" s="5"/>
      <c r="AB128" s="5"/>
      <c r="AC128" s="5"/>
      <c r="AD128" s="5"/>
      <c r="AE128" s="5"/>
      <c r="AF128" s="5"/>
      <c r="AG128" s="5"/>
      <c r="AH128" s="5"/>
      <c r="AI128" s="5"/>
    </row>
    <row r="129" spans="1:35" ht="12.75">
      <c r="A129" s="45">
        <v>6</v>
      </c>
      <c r="B129" s="45">
        <v>4</v>
      </c>
      <c r="C129" s="46">
        <v>3</v>
      </c>
      <c r="D129" s="38">
        <v>570028</v>
      </c>
      <c r="E129" s="22" t="s">
        <v>120</v>
      </c>
      <c r="F129" s="302">
        <v>44</v>
      </c>
      <c r="G129" s="55">
        <v>36</v>
      </c>
      <c r="H129" s="55">
        <v>8</v>
      </c>
      <c r="I129" s="56">
        <v>6</v>
      </c>
      <c r="J129" s="56">
        <v>38</v>
      </c>
      <c r="K129" s="58">
        <v>104.33957789898031</v>
      </c>
      <c r="L129" s="58">
        <v>165.21340064249657</v>
      </c>
      <c r="M129" s="58">
        <v>39.254170755642782</v>
      </c>
      <c r="N129" s="58">
        <v>54.744525547445257</v>
      </c>
      <c r="O129" s="58">
        <v>121.75584748478052</v>
      </c>
      <c r="P129" s="26"/>
      <c r="Q129"/>
      <c r="R129"/>
      <c r="S129"/>
      <c r="Z129" s="5"/>
      <c r="AA129" s="5"/>
      <c r="AB129" s="5"/>
      <c r="AC129" s="5"/>
      <c r="AD129" s="5"/>
      <c r="AE129" s="5"/>
      <c r="AF129" s="5"/>
      <c r="AG129" s="5"/>
      <c r="AH129" s="5"/>
      <c r="AI129" s="5"/>
    </row>
    <row r="130" spans="1:35" ht="12.75">
      <c r="A130" s="45">
        <v>6</v>
      </c>
      <c r="B130" s="45">
        <v>4</v>
      </c>
      <c r="C130" s="46">
        <v>3</v>
      </c>
      <c r="D130" s="38">
        <v>378024</v>
      </c>
      <c r="E130" s="22" t="s">
        <v>81</v>
      </c>
      <c r="F130" s="302">
        <v>64</v>
      </c>
      <c r="G130" s="55">
        <v>44</v>
      </c>
      <c r="H130" s="55">
        <v>20</v>
      </c>
      <c r="I130" s="56">
        <v>19</v>
      </c>
      <c r="J130" s="56">
        <v>45</v>
      </c>
      <c r="K130" s="58">
        <v>158.84834946636883</v>
      </c>
      <c r="L130" s="58">
        <v>211.53846153846155</v>
      </c>
      <c r="M130" s="58">
        <v>102.6167265264238</v>
      </c>
      <c r="N130" s="58">
        <v>177.40429505135387</v>
      </c>
      <c r="O130" s="58">
        <v>152.12981744421907</v>
      </c>
      <c r="P130" s="26"/>
      <c r="Q130"/>
      <c r="R130"/>
      <c r="S130"/>
      <c r="Z130" s="5"/>
      <c r="AA130" s="5"/>
      <c r="AB130" s="5"/>
      <c r="AC130" s="5"/>
      <c r="AD130" s="5"/>
      <c r="AE130" s="5"/>
      <c r="AF130" s="5"/>
      <c r="AG130" s="5"/>
      <c r="AH130" s="5"/>
      <c r="AI130" s="5"/>
    </row>
    <row r="131" spans="1:35" ht="12.75">
      <c r="A131" s="45">
        <v>6</v>
      </c>
      <c r="B131" s="45">
        <v>4</v>
      </c>
      <c r="C131" s="46">
        <v>3</v>
      </c>
      <c r="D131" s="38">
        <v>962052</v>
      </c>
      <c r="E131" s="22" t="s">
        <v>154</v>
      </c>
      <c r="F131" s="302">
        <v>20</v>
      </c>
      <c r="G131" s="55">
        <v>18</v>
      </c>
      <c r="H131" s="55">
        <v>2</v>
      </c>
      <c r="I131" s="56">
        <v>3</v>
      </c>
      <c r="J131" s="56">
        <v>17</v>
      </c>
      <c r="K131" s="58">
        <v>56.947608200455583</v>
      </c>
      <c r="L131" s="58">
        <v>96.826250672404512</v>
      </c>
      <c r="M131" s="58">
        <v>12.099213551119178</v>
      </c>
      <c r="N131" s="58">
        <v>34.129692832764505</v>
      </c>
      <c r="O131" s="58">
        <v>64.565134827193319</v>
      </c>
      <c r="P131" s="26"/>
      <c r="Q131"/>
      <c r="R131"/>
      <c r="S131"/>
      <c r="Z131" s="5"/>
      <c r="AA131" s="5"/>
      <c r="AB131" s="5"/>
      <c r="AC131" s="5"/>
      <c r="AD131" s="5"/>
      <c r="AE131" s="5"/>
      <c r="AF131" s="5"/>
      <c r="AG131" s="5"/>
      <c r="AH131" s="5"/>
      <c r="AI131" s="5"/>
    </row>
    <row r="132" spans="1:35" ht="12.75">
      <c r="A132" s="45">
        <v>6</v>
      </c>
      <c r="B132" s="45">
        <v>4</v>
      </c>
      <c r="C132" s="46">
        <v>3</v>
      </c>
      <c r="D132" s="38">
        <v>770032</v>
      </c>
      <c r="E132" s="22" t="s">
        <v>131</v>
      </c>
      <c r="F132" s="302">
        <v>72</v>
      </c>
      <c r="G132" s="55">
        <v>57</v>
      </c>
      <c r="H132" s="55">
        <v>15</v>
      </c>
      <c r="I132" s="56">
        <v>30</v>
      </c>
      <c r="J132" s="56">
        <v>42</v>
      </c>
      <c r="K132" s="58">
        <v>135.82342954159591</v>
      </c>
      <c r="L132" s="58">
        <v>211.89591078066914</v>
      </c>
      <c r="M132" s="58">
        <v>57.449253159708924</v>
      </c>
      <c r="N132" s="58">
        <v>220.26431718061676</v>
      </c>
      <c r="O132" s="58">
        <v>106.62604722010663</v>
      </c>
      <c r="P132" s="26"/>
      <c r="Q132"/>
      <c r="R132"/>
      <c r="S132"/>
      <c r="Z132" s="5"/>
      <c r="AA132" s="5"/>
      <c r="AB132" s="5"/>
      <c r="AC132" s="5"/>
      <c r="AD132" s="5"/>
      <c r="AE132" s="5"/>
      <c r="AF132" s="5"/>
      <c r="AG132" s="5"/>
      <c r="AH132" s="5"/>
      <c r="AI132" s="5"/>
    </row>
    <row r="133" spans="1:35" ht="12.75">
      <c r="A133" s="45">
        <v>6</v>
      </c>
      <c r="B133" s="45">
        <v>4</v>
      </c>
      <c r="C133" s="46">
        <v>3</v>
      </c>
      <c r="D133" s="38">
        <v>374036</v>
      </c>
      <c r="E133" s="22" t="s">
        <v>76</v>
      </c>
      <c r="F133" s="302">
        <v>51</v>
      </c>
      <c r="G133" s="55">
        <v>40</v>
      </c>
      <c r="H133" s="55">
        <v>11</v>
      </c>
      <c r="I133" s="56">
        <v>13</v>
      </c>
      <c r="J133" s="56">
        <v>38</v>
      </c>
      <c r="K133" s="58">
        <v>173.05734645402103</v>
      </c>
      <c r="L133" s="58">
        <v>264.02640264026405</v>
      </c>
      <c r="M133" s="58">
        <v>76.815642458100555</v>
      </c>
      <c r="N133" s="58">
        <v>167.95865633074936</v>
      </c>
      <c r="O133" s="58">
        <v>174.87344684767604</v>
      </c>
      <c r="P133" s="26"/>
      <c r="Q133"/>
      <c r="R133"/>
      <c r="S133"/>
      <c r="Z133" s="5"/>
      <c r="AA133" s="5"/>
      <c r="AB133" s="5"/>
      <c r="AC133" s="5"/>
      <c r="AD133" s="5"/>
      <c r="AE133" s="5"/>
      <c r="AF133" s="5"/>
      <c r="AG133" s="5"/>
      <c r="AH133" s="5"/>
      <c r="AI133" s="5"/>
    </row>
    <row r="134" spans="1:35" ht="12.75">
      <c r="A134" s="45">
        <v>6</v>
      </c>
      <c r="B134" s="45">
        <v>4</v>
      </c>
      <c r="C134" s="46">
        <v>3</v>
      </c>
      <c r="D134" s="38">
        <v>754028</v>
      </c>
      <c r="E134" s="22" t="s">
        <v>269</v>
      </c>
      <c r="F134" s="302">
        <v>19</v>
      </c>
      <c r="G134" s="55">
        <v>17</v>
      </c>
      <c r="H134" s="55">
        <v>2</v>
      </c>
      <c r="I134" s="56">
        <v>2</v>
      </c>
      <c r="J134" s="56">
        <v>17</v>
      </c>
      <c r="K134" s="58">
        <v>26.558568632932626</v>
      </c>
      <c r="L134" s="58">
        <v>45.164718384697132</v>
      </c>
      <c r="M134" s="58">
        <v>5.8997050147492622</v>
      </c>
      <c r="N134" s="58">
        <v>11.771630370806356</v>
      </c>
      <c r="O134" s="58">
        <v>31.164069660861593</v>
      </c>
      <c r="P134" s="26"/>
      <c r="Q134"/>
      <c r="R134"/>
      <c r="S134"/>
      <c r="Z134" s="5"/>
      <c r="AA134" s="5"/>
      <c r="AB134" s="5"/>
      <c r="AC134" s="5"/>
      <c r="AD134" s="5"/>
      <c r="AE134" s="5"/>
      <c r="AF134" s="5"/>
      <c r="AG134" s="5"/>
      <c r="AH134" s="5"/>
      <c r="AI134" s="5"/>
    </row>
    <row r="135" spans="1:35" ht="12.75">
      <c r="A135" s="45">
        <v>6</v>
      </c>
      <c r="B135" s="45">
        <v>4</v>
      </c>
      <c r="C135" s="46">
        <v>3</v>
      </c>
      <c r="D135" s="38">
        <v>382048</v>
      </c>
      <c r="E135" s="22" t="s">
        <v>91</v>
      </c>
      <c r="F135" s="302">
        <v>44</v>
      </c>
      <c r="G135" s="55">
        <v>36</v>
      </c>
      <c r="H135" s="55">
        <v>8</v>
      </c>
      <c r="I135" s="56">
        <v>6</v>
      </c>
      <c r="J135" s="56">
        <v>38</v>
      </c>
      <c r="K135" s="58">
        <v>113.96011396011397</v>
      </c>
      <c r="L135" s="58">
        <v>173.99710004833253</v>
      </c>
      <c r="M135" s="58">
        <v>44.642857142857139</v>
      </c>
      <c r="N135" s="58">
        <v>62.176165803108809</v>
      </c>
      <c r="O135" s="58">
        <v>131.21546961325967</v>
      </c>
      <c r="P135" s="26"/>
      <c r="Q135"/>
      <c r="R135"/>
      <c r="S135"/>
      <c r="Z135" s="5"/>
      <c r="AA135" s="5"/>
      <c r="AB135" s="5"/>
      <c r="AC135" s="5"/>
      <c r="AD135" s="5"/>
      <c r="AE135" s="5"/>
      <c r="AF135" s="5"/>
      <c r="AG135" s="5"/>
      <c r="AH135" s="5"/>
      <c r="AI135" s="5"/>
    </row>
    <row r="136" spans="1:35" ht="12.75">
      <c r="A136" s="45">
        <v>6</v>
      </c>
      <c r="B136" s="45">
        <v>4</v>
      </c>
      <c r="C136" s="46">
        <v>3</v>
      </c>
      <c r="D136" s="38">
        <v>170032</v>
      </c>
      <c r="E136" s="22" t="s">
        <v>51</v>
      </c>
      <c r="F136" s="302">
        <v>100</v>
      </c>
      <c r="G136" s="55">
        <v>80</v>
      </c>
      <c r="H136" s="55">
        <v>20</v>
      </c>
      <c r="I136" s="56">
        <v>19</v>
      </c>
      <c r="J136" s="56">
        <v>81</v>
      </c>
      <c r="K136" s="58">
        <v>241.37098720733766</v>
      </c>
      <c r="L136" s="58">
        <v>380.0475059382423</v>
      </c>
      <c r="M136" s="58">
        <v>98.135426889106967</v>
      </c>
      <c r="N136" s="58">
        <v>179.58412098298678</v>
      </c>
      <c r="O136" s="58">
        <v>262.56077795786064</v>
      </c>
      <c r="P136" s="26"/>
      <c r="Q136"/>
      <c r="R136"/>
      <c r="S136"/>
      <c r="Z136" s="5"/>
      <c r="AA136" s="5"/>
      <c r="AB136" s="5"/>
      <c r="AC136" s="5"/>
      <c r="AD136" s="5"/>
      <c r="AE136" s="5"/>
      <c r="AF136" s="5"/>
      <c r="AG136" s="5"/>
      <c r="AH136" s="5"/>
      <c r="AI136" s="5"/>
    </row>
    <row r="137" spans="1:35" ht="12.75">
      <c r="A137" s="45">
        <v>6</v>
      </c>
      <c r="B137" s="45">
        <v>4</v>
      </c>
      <c r="C137" s="46">
        <v>3</v>
      </c>
      <c r="D137" s="38">
        <v>378028</v>
      </c>
      <c r="E137" s="22" t="s">
        <v>82</v>
      </c>
      <c r="F137" s="302">
        <v>66</v>
      </c>
      <c r="G137" s="55">
        <v>56</v>
      </c>
      <c r="H137" s="55">
        <v>10</v>
      </c>
      <c r="I137" s="56">
        <v>18</v>
      </c>
      <c r="J137" s="56">
        <v>48</v>
      </c>
      <c r="K137" s="58">
        <v>154.78424015009381</v>
      </c>
      <c r="L137" s="58">
        <v>245.29128339903636</v>
      </c>
      <c r="M137" s="58">
        <v>50.479555779909134</v>
      </c>
      <c r="N137" s="58">
        <v>157.2052401746725</v>
      </c>
      <c r="O137" s="58">
        <v>153.89547932029498</v>
      </c>
      <c r="P137" s="26"/>
      <c r="Q137"/>
      <c r="R137"/>
      <c r="S137"/>
      <c r="Z137" s="5"/>
      <c r="AA137" s="5"/>
      <c r="AB137" s="5"/>
      <c r="AC137" s="5"/>
      <c r="AD137" s="5"/>
      <c r="AE137" s="5"/>
      <c r="AF137" s="5"/>
      <c r="AG137" s="5"/>
      <c r="AH137" s="5"/>
      <c r="AI137" s="5"/>
    </row>
    <row r="138" spans="1:35" ht="12.75">
      <c r="A138" s="45">
        <v>6</v>
      </c>
      <c r="B138" s="45">
        <v>4</v>
      </c>
      <c r="C138" s="46">
        <v>3</v>
      </c>
      <c r="D138" s="38">
        <v>958040</v>
      </c>
      <c r="E138" s="22" t="s">
        <v>147</v>
      </c>
      <c r="F138" s="302">
        <v>21</v>
      </c>
      <c r="G138" s="55">
        <v>18</v>
      </c>
      <c r="H138" s="55">
        <v>3</v>
      </c>
      <c r="I138" s="56">
        <v>7</v>
      </c>
      <c r="J138" s="56">
        <v>14</v>
      </c>
      <c r="K138" s="58">
        <v>59.642147117296219</v>
      </c>
      <c r="L138" s="58">
        <v>94.438614900314803</v>
      </c>
      <c r="M138" s="58">
        <v>18.575851393188852</v>
      </c>
      <c r="N138" s="58">
        <v>85.054678007290391</v>
      </c>
      <c r="O138" s="58">
        <v>51.890289103039287</v>
      </c>
      <c r="P138" s="26"/>
      <c r="Q138"/>
      <c r="R138"/>
      <c r="S138"/>
      <c r="Z138" s="5"/>
      <c r="AA138" s="5"/>
      <c r="AB138" s="5"/>
      <c r="AC138" s="5"/>
      <c r="AD138" s="5"/>
      <c r="AE138" s="5"/>
      <c r="AF138" s="5"/>
      <c r="AG138" s="5"/>
      <c r="AH138" s="5"/>
      <c r="AI138" s="5"/>
    </row>
    <row r="139" spans="1:35" ht="12.75">
      <c r="A139" s="45">
        <v>6</v>
      </c>
      <c r="B139" s="45">
        <v>4</v>
      </c>
      <c r="C139" s="46">
        <v>3</v>
      </c>
      <c r="D139" s="38">
        <v>954028</v>
      </c>
      <c r="E139" s="22" t="s">
        <v>143</v>
      </c>
      <c r="F139" s="302">
        <v>50</v>
      </c>
      <c r="G139" s="55">
        <v>38</v>
      </c>
      <c r="H139" s="55">
        <v>12</v>
      </c>
      <c r="I139" s="56">
        <v>11</v>
      </c>
      <c r="J139" s="56">
        <v>39</v>
      </c>
      <c r="K139" s="58">
        <v>165.39861065167051</v>
      </c>
      <c r="L139" s="58">
        <v>239.29471032745593</v>
      </c>
      <c r="M139" s="58">
        <v>83.623693379790936</v>
      </c>
      <c r="N139" s="58">
        <v>139.77128335451081</v>
      </c>
      <c r="O139" s="58">
        <v>174.41860465116278</v>
      </c>
      <c r="P139" s="26"/>
      <c r="Q139"/>
      <c r="R139"/>
      <c r="S139"/>
      <c r="Z139" s="5"/>
      <c r="AA139" s="5"/>
      <c r="AB139" s="5"/>
      <c r="AC139" s="5"/>
      <c r="AD139" s="5"/>
      <c r="AE139" s="5"/>
      <c r="AF139" s="5"/>
      <c r="AG139" s="5"/>
      <c r="AH139" s="5"/>
      <c r="AI139" s="5"/>
    </row>
    <row r="140" spans="1:35" ht="12.75">
      <c r="A140" s="45">
        <v>6</v>
      </c>
      <c r="B140" s="45">
        <v>4</v>
      </c>
      <c r="C140" s="46">
        <v>3</v>
      </c>
      <c r="D140" s="38">
        <v>958044</v>
      </c>
      <c r="E140" s="22" t="s">
        <v>148</v>
      </c>
      <c r="F140" s="302">
        <v>20</v>
      </c>
      <c r="G140" s="55">
        <v>14</v>
      </c>
      <c r="H140" s="55">
        <v>6</v>
      </c>
      <c r="I140" s="56">
        <v>8</v>
      </c>
      <c r="J140" s="56">
        <v>12</v>
      </c>
      <c r="K140" s="58">
        <v>51.586278050038686</v>
      </c>
      <c r="L140" s="58">
        <v>69.895157264103844</v>
      </c>
      <c r="M140" s="58">
        <v>32.017075773746001</v>
      </c>
      <c r="N140" s="58">
        <v>83.246618106139451</v>
      </c>
      <c r="O140" s="58">
        <v>41.152263374485599</v>
      </c>
      <c r="P140" s="26"/>
      <c r="Q140"/>
      <c r="R140"/>
      <c r="S140"/>
      <c r="Z140" s="5"/>
      <c r="AA140" s="5"/>
      <c r="AB140" s="5"/>
      <c r="AC140" s="5"/>
      <c r="AD140" s="5"/>
      <c r="AE140" s="5"/>
      <c r="AF140" s="5"/>
      <c r="AG140" s="5"/>
      <c r="AH140" s="5"/>
      <c r="AI140" s="5"/>
    </row>
    <row r="141" spans="1:35" ht="12.75">
      <c r="A141" s="45">
        <v>6</v>
      </c>
      <c r="B141" s="45">
        <v>4</v>
      </c>
      <c r="C141" s="46">
        <v>3</v>
      </c>
      <c r="D141" s="38">
        <v>754044</v>
      </c>
      <c r="E141" s="22" t="s">
        <v>220</v>
      </c>
      <c r="F141" s="302">
        <v>52</v>
      </c>
      <c r="G141" s="55">
        <v>38</v>
      </c>
      <c r="H141" s="55">
        <v>14</v>
      </c>
      <c r="I141" s="56">
        <v>3</v>
      </c>
      <c r="J141" s="56">
        <v>49</v>
      </c>
      <c r="K141" s="58">
        <v>134.36692506459949</v>
      </c>
      <c r="L141" s="58">
        <v>194.87179487179489</v>
      </c>
      <c r="M141" s="58">
        <v>72.916666666666671</v>
      </c>
      <c r="N141" s="58">
        <v>29.382957884427032</v>
      </c>
      <c r="O141" s="58">
        <v>171.990171990172</v>
      </c>
      <c r="P141" s="26"/>
      <c r="Q141"/>
      <c r="R141"/>
      <c r="S141"/>
      <c r="Z141" s="5"/>
      <c r="AA141" s="5"/>
      <c r="AB141" s="5"/>
      <c r="AC141" s="5"/>
      <c r="AD141" s="5"/>
      <c r="AE141" s="5"/>
      <c r="AF141" s="5"/>
      <c r="AG141" s="5"/>
      <c r="AH141" s="5"/>
      <c r="AI141" s="5"/>
    </row>
    <row r="142" spans="1:35" ht="12.75">
      <c r="A142" s="45">
        <v>6</v>
      </c>
      <c r="B142" s="45">
        <v>4</v>
      </c>
      <c r="C142" s="46">
        <v>3</v>
      </c>
      <c r="D142" s="38">
        <v>974044</v>
      </c>
      <c r="E142" s="22" t="s">
        <v>159</v>
      </c>
      <c r="F142" s="302">
        <v>65</v>
      </c>
      <c r="G142" s="55">
        <v>53</v>
      </c>
      <c r="H142" s="55">
        <v>12</v>
      </c>
      <c r="I142" s="56">
        <v>13</v>
      </c>
      <c r="J142" s="56">
        <v>52</v>
      </c>
      <c r="K142" s="58">
        <v>199.32536031892059</v>
      </c>
      <c r="L142" s="58">
        <v>314.91384432560903</v>
      </c>
      <c r="M142" s="58">
        <v>76.045627376425855</v>
      </c>
      <c r="N142" s="58">
        <v>149.42528735632183</v>
      </c>
      <c r="O142" s="58">
        <v>217.48222501045589</v>
      </c>
      <c r="P142" s="26"/>
      <c r="Q142"/>
      <c r="R142"/>
      <c r="S142"/>
      <c r="Z142" s="5"/>
      <c r="AA142" s="5"/>
      <c r="AB142" s="5"/>
      <c r="AC142" s="5"/>
      <c r="AD142" s="5"/>
      <c r="AE142" s="5"/>
      <c r="AF142" s="5"/>
      <c r="AG142" s="5"/>
      <c r="AH142" s="5"/>
      <c r="AI142" s="5"/>
    </row>
    <row r="143" spans="1:35" ht="12.75">
      <c r="A143" s="45">
        <v>6</v>
      </c>
      <c r="B143" s="45">
        <v>4</v>
      </c>
      <c r="C143" s="46">
        <v>3</v>
      </c>
      <c r="D143" s="38">
        <v>378032</v>
      </c>
      <c r="E143" s="22" t="s">
        <v>83</v>
      </c>
      <c r="F143" s="302">
        <v>44</v>
      </c>
      <c r="G143" s="55">
        <v>36</v>
      </c>
      <c r="H143" s="55">
        <v>8</v>
      </c>
      <c r="I143" s="56">
        <v>19</v>
      </c>
      <c r="J143" s="56">
        <v>25</v>
      </c>
      <c r="K143" s="58">
        <v>96.618357487922694</v>
      </c>
      <c r="L143" s="58">
        <v>150</v>
      </c>
      <c r="M143" s="58">
        <v>37.140204271123494</v>
      </c>
      <c r="N143" s="58">
        <v>150.79365079365078</v>
      </c>
      <c r="O143" s="58">
        <v>75.895567698846392</v>
      </c>
      <c r="P143" s="26"/>
      <c r="Q143"/>
      <c r="R143"/>
      <c r="S143"/>
      <c r="Z143" s="5"/>
      <c r="AA143" s="5"/>
      <c r="AB143" s="5"/>
      <c r="AC143" s="5"/>
      <c r="AD143" s="5"/>
      <c r="AE143" s="5"/>
      <c r="AF143" s="5"/>
      <c r="AG143" s="5"/>
      <c r="AH143" s="5"/>
      <c r="AI143" s="5"/>
    </row>
    <row r="144" spans="1:35" ht="12.75">
      <c r="A144" s="45">
        <v>6</v>
      </c>
      <c r="B144" s="45">
        <v>4</v>
      </c>
      <c r="C144" s="46">
        <v>3</v>
      </c>
      <c r="D144" s="38">
        <v>954032</v>
      </c>
      <c r="E144" s="22" t="s">
        <v>144</v>
      </c>
      <c r="F144" s="302">
        <v>98</v>
      </c>
      <c r="G144" s="55">
        <v>68</v>
      </c>
      <c r="H144" s="55">
        <v>30</v>
      </c>
      <c r="I144" s="56">
        <v>26</v>
      </c>
      <c r="J144" s="56">
        <v>72</v>
      </c>
      <c r="K144" s="58">
        <v>271.31782945736433</v>
      </c>
      <c r="L144" s="58">
        <v>355.27690700104495</v>
      </c>
      <c r="M144" s="58">
        <v>176.67844522968198</v>
      </c>
      <c r="N144" s="58">
        <v>280.77753779697622</v>
      </c>
      <c r="O144" s="58">
        <v>268.05658972449737</v>
      </c>
      <c r="P144" s="26"/>
      <c r="Q144"/>
      <c r="R144"/>
      <c r="S144"/>
      <c r="Z144" s="5"/>
      <c r="AA144" s="5"/>
      <c r="AB144" s="5"/>
      <c r="AC144" s="5"/>
      <c r="AD144" s="5"/>
      <c r="AE144" s="5"/>
      <c r="AF144" s="5"/>
      <c r="AG144" s="5"/>
      <c r="AH144" s="5"/>
      <c r="AI144" s="5"/>
    </row>
    <row r="145" spans="1:35" ht="12.75">
      <c r="A145" s="45">
        <v>6</v>
      </c>
      <c r="B145" s="45">
        <v>4</v>
      </c>
      <c r="C145" s="46">
        <v>3</v>
      </c>
      <c r="D145" s="38">
        <v>374048</v>
      </c>
      <c r="E145" s="22" t="s">
        <v>77</v>
      </c>
      <c r="F145" s="302">
        <v>23</v>
      </c>
      <c r="G145" s="55">
        <v>11</v>
      </c>
      <c r="H145" s="55">
        <v>12</v>
      </c>
      <c r="I145" s="56">
        <v>1</v>
      </c>
      <c r="J145" s="56">
        <v>22</v>
      </c>
      <c r="K145" s="58">
        <v>66.358915175995378</v>
      </c>
      <c r="L145" s="58">
        <v>62.217194570135746</v>
      </c>
      <c r="M145" s="58">
        <v>70.671378091872796</v>
      </c>
      <c r="N145" s="58">
        <v>11.198208286674133</v>
      </c>
      <c r="O145" s="58">
        <v>85.503303536727557</v>
      </c>
      <c r="P145" s="26"/>
      <c r="Q145"/>
      <c r="R145"/>
      <c r="S145"/>
      <c r="Z145" s="5"/>
      <c r="AA145" s="5"/>
      <c r="AB145" s="5"/>
      <c r="AC145" s="5"/>
      <c r="AD145" s="5"/>
      <c r="AE145" s="5"/>
      <c r="AF145" s="5"/>
      <c r="AG145" s="5"/>
      <c r="AH145" s="5"/>
      <c r="AI145" s="5"/>
    </row>
    <row r="146" spans="1:35" ht="12.75">
      <c r="A146" s="45">
        <v>6</v>
      </c>
      <c r="B146" s="45">
        <v>4</v>
      </c>
      <c r="C146" s="46">
        <v>3</v>
      </c>
      <c r="D146" s="38">
        <v>374052</v>
      </c>
      <c r="E146" s="22" t="s">
        <v>78</v>
      </c>
      <c r="F146" s="302">
        <v>31</v>
      </c>
      <c r="G146" s="55">
        <v>21</v>
      </c>
      <c r="H146" s="55">
        <v>10</v>
      </c>
      <c r="I146" s="56">
        <v>9</v>
      </c>
      <c r="J146" s="56">
        <v>22</v>
      </c>
      <c r="K146" s="58">
        <v>102.17534607778511</v>
      </c>
      <c r="L146" s="58">
        <v>131.25</v>
      </c>
      <c r="M146" s="58">
        <v>69.735006973500703</v>
      </c>
      <c r="N146" s="58">
        <v>118.11023622047244</v>
      </c>
      <c r="O146" s="58">
        <v>96.830985915492946</v>
      </c>
      <c r="P146" s="26"/>
      <c r="Q146"/>
      <c r="R146"/>
      <c r="S146"/>
      <c r="Z146" s="5"/>
      <c r="AA146" s="5"/>
      <c r="AB146" s="5"/>
      <c r="AC146" s="5"/>
      <c r="AD146" s="5"/>
      <c r="AE146" s="5"/>
      <c r="AF146" s="5"/>
      <c r="AG146" s="5"/>
      <c r="AH146" s="5"/>
      <c r="AI146" s="5"/>
    </row>
    <row r="147" spans="1:35" ht="12.75">
      <c r="A147" s="48"/>
      <c r="B147" s="48"/>
      <c r="C147" s="48"/>
      <c r="D147" s="40"/>
      <c r="E147" s="42" t="s">
        <v>213</v>
      </c>
      <c r="F147" s="37">
        <v>2107</v>
      </c>
      <c r="G147" s="37">
        <v>1575</v>
      </c>
      <c r="H147" s="37">
        <v>532</v>
      </c>
      <c r="I147" s="37">
        <v>447</v>
      </c>
      <c r="J147" s="37">
        <v>1660</v>
      </c>
      <c r="K147" s="99">
        <v>124.02142562834776</v>
      </c>
      <c r="L147" s="99">
        <v>178.4419468866129</v>
      </c>
      <c r="M147" s="99">
        <v>65.175311787910715</v>
      </c>
      <c r="N147" s="99">
        <v>100.99184383543074</v>
      </c>
      <c r="O147" s="99">
        <v>132.13509619594203</v>
      </c>
      <c r="P147" s="108"/>
      <c r="Q147"/>
      <c r="R147"/>
      <c r="S147"/>
      <c r="Z147" s="5"/>
      <c r="AA147" s="5"/>
      <c r="AB147" s="5"/>
      <c r="AC147" s="5"/>
      <c r="AD147" s="5"/>
      <c r="AE147" s="5"/>
      <c r="AF147" s="5"/>
      <c r="AG147" s="5"/>
      <c r="AH147" s="5"/>
      <c r="AI147" s="5"/>
    </row>
    <row r="148" spans="1:35" ht="12.75">
      <c r="A148" s="45">
        <v>7</v>
      </c>
      <c r="B148" s="45">
        <v>1</v>
      </c>
      <c r="C148" s="46">
        <v>4</v>
      </c>
      <c r="D148" s="38">
        <v>362008</v>
      </c>
      <c r="E148" s="22" t="s">
        <v>63</v>
      </c>
      <c r="F148" s="302">
        <v>190</v>
      </c>
      <c r="G148" s="55">
        <v>136</v>
      </c>
      <c r="H148" s="55">
        <v>54</v>
      </c>
      <c r="I148" s="56">
        <v>16</v>
      </c>
      <c r="J148" s="56">
        <v>174</v>
      </c>
      <c r="K148" s="58">
        <v>198.66164784608949</v>
      </c>
      <c r="L148" s="58">
        <v>275.97402597402595</v>
      </c>
      <c r="M148" s="58">
        <v>116.47972389991372</v>
      </c>
      <c r="N148" s="58">
        <v>61.255742725880552</v>
      </c>
      <c r="O148" s="58">
        <v>250.28768699654776</v>
      </c>
      <c r="P148" s="26"/>
      <c r="Q148"/>
      <c r="R148"/>
      <c r="S148"/>
      <c r="Z148" s="5"/>
      <c r="AA148" s="5"/>
      <c r="AB148" s="5"/>
      <c r="AC148" s="5"/>
      <c r="AD148" s="5"/>
      <c r="AE148" s="5"/>
      <c r="AF148" s="5"/>
      <c r="AG148" s="5"/>
      <c r="AH148" s="5"/>
      <c r="AI148" s="5"/>
    </row>
    <row r="149" spans="1:35" ht="12.75">
      <c r="A149" s="45">
        <v>7</v>
      </c>
      <c r="B149" s="45">
        <v>1</v>
      </c>
      <c r="C149" s="46">
        <v>4</v>
      </c>
      <c r="D149" s="38">
        <v>562004</v>
      </c>
      <c r="E149" s="22" t="s">
        <v>104</v>
      </c>
      <c r="F149" s="302">
        <v>166</v>
      </c>
      <c r="G149" s="55">
        <v>132</v>
      </c>
      <c r="H149" s="55">
        <v>34</v>
      </c>
      <c r="I149" s="56">
        <v>24</v>
      </c>
      <c r="J149" s="56">
        <v>142</v>
      </c>
      <c r="K149" s="58">
        <v>169.63008379317392</v>
      </c>
      <c r="L149" s="58">
        <v>261.28266033254158</v>
      </c>
      <c r="M149" s="58">
        <v>71.820870299957747</v>
      </c>
      <c r="N149" s="58">
        <v>91.393754760091397</v>
      </c>
      <c r="O149" s="58">
        <v>198.32402234636871</v>
      </c>
      <c r="P149" s="26"/>
      <c r="Q149"/>
      <c r="R149"/>
      <c r="S149"/>
      <c r="Z149" s="5"/>
      <c r="AA149" s="5"/>
      <c r="AB149" s="5"/>
      <c r="AC149" s="5"/>
      <c r="AD149" s="5"/>
      <c r="AE149" s="5"/>
      <c r="AF149" s="5"/>
      <c r="AG149" s="5"/>
      <c r="AH149" s="5"/>
      <c r="AI149" s="5"/>
    </row>
    <row r="150" spans="1:35" ht="12.75">
      <c r="A150" s="45">
        <v>7</v>
      </c>
      <c r="B150" s="45">
        <v>1</v>
      </c>
      <c r="C150" s="46">
        <v>4</v>
      </c>
      <c r="D150" s="38">
        <v>358008</v>
      </c>
      <c r="E150" s="22" t="s">
        <v>62</v>
      </c>
      <c r="F150" s="302">
        <v>175</v>
      </c>
      <c r="G150" s="55">
        <v>131</v>
      </c>
      <c r="H150" s="55">
        <v>44</v>
      </c>
      <c r="I150" s="56">
        <v>36</v>
      </c>
      <c r="J150" s="56">
        <v>139</v>
      </c>
      <c r="K150" s="58">
        <v>128.2521069989007</v>
      </c>
      <c r="L150" s="58">
        <v>185.36861468798639</v>
      </c>
      <c r="M150" s="58">
        <v>66.889632107023417</v>
      </c>
      <c r="N150" s="58">
        <v>105.82010582010581</v>
      </c>
      <c r="O150" s="58">
        <v>135.70243092843893</v>
      </c>
      <c r="P150" s="26"/>
      <c r="Q150"/>
      <c r="R150"/>
      <c r="S150"/>
      <c r="Z150" s="5"/>
      <c r="AA150" s="5"/>
      <c r="AB150" s="5"/>
      <c r="AC150" s="5"/>
      <c r="AD150" s="5"/>
      <c r="AE150" s="5"/>
      <c r="AF150" s="5"/>
      <c r="AG150" s="5"/>
      <c r="AH150" s="5"/>
      <c r="AI150" s="5"/>
    </row>
    <row r="151" spans="1:35" ht="12.75">
      <c r="A151" s="45">
        <v>7</v>
      </c>
      <c r="B151" s="45">
        <v>1</v>
      </c>
      <c r="C151" s="46">
        <v>4</v>
      </c>
      <c r="D151" s="38">
        <v>334012</v>
      </c>
      <c r="E151" s="22" t="s">
        <v>58</v>
      </c>
      <c r="F151" s="302">
        <v>159</v>
      </c>
      <c r="G151" s="55">
        <v>112</v>
      </c>
      <c r="H151" s="55">
        <v>47</v>
      </c>
      <c r="I151" s="56">
        <v>28</v>
      </c>
      <c r="J151" s="56">
        <v>131</v>
      </c>
      <c r="K151" s="58">
        <v>201.18942173858031</v>
      </c>
      <c r="L151" s="58">
        <v>281.4070351758794</v>
      </c>
      <c r="M151" s="58">
        <v>119.80627071119042</v>
      </c>
      <c r="N151" s="58">
        <v>133.07984790874525</v>
      </c>
      <c r="O151" s="58">
        <v>225.90101741679601</v>
      </c>
      <c r="P151" s="26"/>
      <c r="Q151"/>
      <c r="R151"/>
      <c r="S151"/>
      <c r="Z151" s="5"/>
      <c r="AA151" s="5"/>
      <c r="AB151" s="5"/>
      <c r="AC151" s="5"/>
      <c r="AD151" s="5"/>
      <c r="AE151" s="5"/>
      <c r="AF151" s="5"/>
      <c r="AG151" s="5"/>
      <c r="AH151" s="5"/>
      <c r="AI151" s="5"/>
    </row>
    <row r="152" spans="1:35" ht="12.75">
      <c r="A152" s="45">
        <v>7</v>
      </c>
      <c r="B152" s="45">
        <v>1</v>
      </c>
      <c r="C152" s="46">
        <v>4</v>
      </c>
      <c r="D152" s="38">
        <v>562014</v>
      </c>
      <c r="E152" s="22" t="s">
        <v>107</v>
      </c>
      <c r="F152" s="302">
        <v>188</v>
      </c>
      <c r="G152" s="55">
        <v>144</v>
      </c>
      <c r="H152" s="55">
        <v>44</v>
      </c>
      <c r="I152" s="56">
        <v>43</v>
      </c>
      <c r="J152" s="56">
        <v>145</v>
      </c>
      <c r="K152" s="58">
        <v>161.70651986925856</v>
      </c>
      <c r="L152" s="58">
        <v>241.65128377244503</v>
      </c>
      <c r="M152" s="58">
        <v>77.642491618140113</v>
      </c>
      <c r="N152" s="58">
        <v>141.96104324859689</v>
      </c>
      <c r="O152" s="58">
        <v>168.6634872629987</v>
      </c>
      <c r="P152" s="26"/>
      <c r="Q152"/>
      <c r="R152"/>
      <c r="S152"/>
      <c r="Z152" s="5"/>
      <c r="AA152" s="5"/>
      <c r="AB152" s="5"/>
      <c r="AC152" s="5"/>
      <c r="AD152" s="5"/>
      <c r="AE152" s="5"/>
      <c r="AF152" s="5"/>
      <c r="AG152" s="5"/>
      <c r="AH152" s="5"/>
      <c r="AI152" s="5"/>
    </row>
    <row r="153" spans="1:35" ht="12.75">
      <c r="A153" s="45">
        <v>7</v>
      </c>
      <c r="B153" s="45">
        <v>1</v>
      </c>
      <c r="C153" s="46">
        <v>4</v>
      </c>
      <c r="D153" s="38">
        <v>562020</v>
      </c>
      <c r="E153" s="22" t="s">
        <v>109</v>
      </c>
      <c r="F153" s="302">
        <v>119</v>
      </c>
      <c r="G153" s="55">
        <v>89</v>
      </c>
      <c r="H153" s="55">
        <v>30</v>
      </c>
      <c r="I153" s="56">
        <v>42</v>
      </c>
      <c r="J153" s="56">
        <v>77</v>
      </c>
      <c r="K153" s="58">
        <v>142.39559650592318</v>
      </c>
      <c r="L153" s="58">
        <v>202.64116575591987</v>
      </c>
      <c r="M153" s="58">
        <v>75.662042875157624</v>
      </c>
      <c r="N153" s="58">
        <v>180.87855297157623</v>
      </c>
      <c r="O153" s="58">
        <v>127.5890637945319</v>
      </c>
      <c r="P153" s="26"/>
      <c r="Q153"/>
      <c r="R153"/>
      <c r="S153"/>
      <c r="Z153" s="5"/>
      <c r="AA153" s="5"/>
      <c r="AB153" s="5"/>
      <c r="AC153" s="5"/>
      <c r="AD153" s="5"/>
      <c r="AE153" s="5"/>
      <c r="AF153" s="5"/>
      <c r="AG153" s="5"/>
      <c r="AH153" s="5"/>
      <c r="AI153" s="5"/>
    </row>
    <row r="154" spans="1:35" ht="12.75">
      <c r="A154" s="45">
        <v>7</v>
      </c>
      <c r="B154" s="45">
        <v>1</v>
      </c>
      <c r="C154" s="46">
        <v>4</v>
      </c>
      <c r="D154" s="38">
        <v>978024</v>
      </c>
      <c r="E154" s="22" t="s">
        <v>162</v>
      </c>
      <c r="F154" s="302">
        <v>260</v>
      </c>
      <c r="G154" s="55">
        <v>195</v>
      </c>
      <c r="H154" s="55">
        <v>65</v>
      </c>
      <c r="I154" s="56">
        <v>88</v>
      </c>
      <c r="J154" s="56">
        <v>172</v>
      </c>
      <c r="K154" s="58">
        <v>214.80502313284865</v>
      </c>
      <c r="L154" s="58">
        <v>310.50955414012736</v>
      </c>
      <c r="M154" s="58">
        <v>111.60714285714286</v>
      </c>
      <c r="N154" s="58">
        <v>269.1131498470948</v>
      </c>
      <c r="O154" s="58">
        <v>194.70228661987775</v>
      </c>
      <c r="P154" s="26"/>
      <c r="Q154"/>
      <c r="R154"/>
      <c r="S154"/>
      <c r="Z154" s="5"/>
      <c r="AA154" s="5"/>
      <c r="AB154" s="5"/>
      <c r="AC154" s="5"/>
      <c r="AD154" s="5"/>
      <c r="AE154" s="5"/>
      <c r="AF154" s="5"/>
      <c r="AG154" s="5"/>
      <c r="AH154" s="5"/>
      <c r="AI154" s="5"/>
    </row>
    <row r="155" spans="1:35" ht="12.75">
      <c r="A155" s="45">
        <v>7</v>
      </c>
      <c r="B155" s="45">
        <v>1</v>
      </c>
      <c r="C155" s="46">
        <v>4</v>
      </c>
      <c r="D155" s="38">
        <v>562024</v>
      </c>
      <c r="E155" s="22" t="s">
        <v>110</v>
      </c>
      <c r="F155" s="302">
        <v>117</v>
      </c>
      <c r="G155" s="55">
        <v>96</v>
      </c>
      <c r="H155" s="55">
        <v>21</v>
      </c>
      <c r="I155" s="56">
        <v>38</v>
      </c>
      <c r="J155" s="56">
        <v>79</v>
      </c>
      <c r="K155" s="58">
        <v>103.8799609340318</v>
      </c>
      <c r="L155" s="58">
        <v>164.4398766700925</v>
      </c>
      <c r="M155" s="58">
        <v>38.70967741935484</v>
      </c>
      <c r="N155" s="58">
        <v>125.82781456953643</v>
      </c>
      <c r="O155" s="58">
        <v>95.838893606696587</v>
      </c>
      <c r="P155" s="26"/>
      <c r="Q155"/>
      <c r="R155"/>
      <c r="S155"/>
      <c r="Z155" s="5"/>
      <c r="AA155" s="5"/>
      <c r="AB155" s="5"/>
      <c r="AC155" s="5"/>
      <c r="AD155" s="5"/>
      <c r="AE155" s="5"/>
      <c r="AF155" s="5"/>
      <c r="AG155" s="5"/>
      <c r="AH155" s="5"/>
      <c r="AI155" s="5"/>
    </row>
    <row r="156" spans="1:35" ht="12.75">
      <c r="A156" s="45">
        <v>7</v>
      </c>
      <c r="B156" s="45">
        <v>1</v>
      </c>
      <c r="C156" s="46">
        <v>4</v>
      </c>
      <c r="D156" s="38">
        <v>770024</v>
      </c>
      <c r="E156" s="22" t="s">
        <v>130</v>
      </c>
      <c r="F156" s="302">
        <v>93</v>
      </c>
      <c r="G156" s="55">
        <v>79</v>
      </c>
      <c r="H156" s="55">
        <v>14</v>
      </c>
      <c r="I156" s="56">
        <v>26</v>
      </c>
      <c r="J156" s="56">
        <v>67</v>
      </c>
      <c r="K156" s="58">
        <v>75.757575757575765</v>
      </c>
      <c r="L156" s="58">
        <v>123.09130570271113</v>
      </c>
      <c r="M156" s="58">
        <v>23.898941618299762</v>
      </c>
      <c r="N156" s="58">
        <v>80.820640348150448</v>
      </c>
      <c r="O156" s="58">
        <v>73.959598189645661</v>
      </c>
      <c r="P156" s="26"/>
      <c r="Q156"/>
      <c r="R156"/>
      <c r="S156"/>
      <c r="Z156" s="5"/>
      <c r="AA156" s="5"/>
      <c r="AB156" s="5"/>
      <c r="AC156" s="5"/>
      <c r="AD156" s="5"/>
      <c r="AE156" s="5"/>
      <c r="AF156" s="5"/>
      <c r="AG156" s="5"/>
      <c r="AH156" s="5"/>
      <c r="AI156" s="5"/>
    </row>
    <row r="157" spans="1:35" ht="12.75">
      <c r="A157" s="45">
        <v>7</v>
      </c>
      <c r="B157" s="45">
        <v>1</v>
      </c>
      <c r="C157" s="46">
        <v>4</v>
      </c>
      <c r="D157" s="38">
        <v>562032</v>
      </c>
      <c r="E157" s="22" t="s">
        <v>112</v>
      </c>
      <c r="F157" s="302">
        <v>176</v>
      </c>
      <c r="G157" s="55">
        <v>136</v>
      </c>
      <c r="H157" s="55">
        <v>40</v>
      </c>
      <c r="I157" s="56">
        <v>91</v>
      </c>
      <c r="J157" s="56">
        <v>85</v>
      </c>
      <c r="K157" s="58">
        <v>115.83519810451494</v>
      </c>
      <c r="L157" s="58">
        <v>170.70415463788123</v>
      </c>
      <c r="M157" s="58">
        <v>55.348000553480006</v>
      </c>
      <c r="N157" s="58">
        <v>222.98456260720411</v>
      </c>
      <c r="O157" s="58">
        <v>76.486997210474215</v>
      </c>
      <c r="P157" s="26"/>
      <c r="Q157"/>
      <c r="R157"/>
      <c r="S157"/>
      <c r="Z157" s="5"/>
      <c r="AA157" s="5"/>
      <c r="AB157" s="5"/>
      <c r="AC157" s="5"/>
      <c r="AD157" s="5"/>
      <c r="AE157" s="5"/>
      <c r="AF157" s="5"/>
      <c r="AG157" s="5"/>
      <c r="AH157" s="5"/>
      <c r="AI157" s="5"/>
    </row>
    <row r="158" spans="1:35" ht="12.75">
      <c r="A158" s="45">
        <v>7</v>
      </c>
      <c r="B158" s="45">
        <v>1</v>
      </c>
      <c r="C158" s="46">
        <v>4</v>
      </c>
      <c r="D158" s="38">
        <v>334032</v>
      </c>
      <c r="E158" s="22" t="s">
        <v>60</v>
      </c>
      <c r="F158" s="302">
        <v>33</v>
      </c>
      <c r="G158" s="55">
        <v>22</v>
      </c>
      <c r="H158" s="55">
        <v>11</v>
      </c>
      <c r="I158" s="56">
        <v>9</v>
      </c>
      <c r="J158" s="56">
        <v>24</v>
      </c>
      <c r="K158" s="58">
        <v>40.396621373485132</v>
      </c>
      <c r="L158" s="58">
        <v>50.667894979272226</v>
      </c>
      <c r="M158" s="58">
        <v>28.743140841390122</v>
      </c>
      <c r="N158" s="58">
        <v>43.062200956937794</v>
      </c>
      <c r="O158" s="58">
        <v>39.480177660799477</v>
      </c>
      <c r="P158" s="26"/>
      <c r="Q158"/>
      <c r="R158"/>
      <c r="S158"/>
      <c r="Z158" s="5"/>
      <c r="AA158" s="5"/>
      <c r="AB158" s="5"/>
      <c r="AC158" s="5"/>
      <c r="AD158" s="5"/>
      <c r="AE158" s="5"/>
      <c r="AF158" s="5"/>
      <c r="AG158" s="5"/>
      <c r="AH158" s="5"/>
      <c r="AI158" s="5"/>
    </row>
    <row r="159" spans="1:35" ht="12.75">
      <c r="A159" s="48"/>
      <c r="B159" s="48"/>
      <c r="C159" s="48"/>
      <c r="D159" s="40"/>
      <c r="E159" s="42" t="s">
        <v>214</v>
      </c>
      <c r="F159" s="37">
        <v>1676</v>
      </c>
      <c r="G159" s="37">
        <v>1272</v>
      </c>
      <c r="H159" s="37">
        <v>404</v>
      </c>
      <c r="I159" s="37">
        <v>441</v>
      </c>
      <c r="J159" s="37">
        <v>1235</v>
      </c>
      <c r="K159" s="99">
        <v>139.79831007532093</v>
      </c>
      <c r="L159" s="99">
        <v>204.42601610337016</v>
      </c>
      <c r="M159" s="99">
        <v>70.061043285238625</v>
      </c>
      <c r="N159" s="99">
        <v>138.79709187045606</v>
      </c>
      <c r="O159" s="99">
        <v>140.15933903806433</v>
      </c>
      <c r="P159" s="108"/>
      <c r="Q159"/>
      <c r="R159"/>
      <c r="S159"/>
      <c r="Z159" s="5"/>
      <c r="AA159" s="5"/>
      <c r="AB159" s="5"/>
      <c r="AC159" s="5"/>
      <c r="AD159" s="5"/>
      <c r="AE159" s="5"/>
      <c r="AF159" s="5"/>
      <c r="AG159" s="5"/>
      <c r="AH159" s="5"/>
      <c r="AI159" s="5"/>
    </row>
    <row r="160" spans="1:35" ht="12.75">
      <c r="A160" s="45">
        <v>8</v>
      </c>
      <c r="B160" s="45">
        <v>2</v>
      </c>
      <c r="C160" s="46">
        <v>4</v>
      </c>
      <c r="D160" s="38">
        <v>570004</v>
      </c>
      <c r="E160" s="22" t="s">
        <v>118</v>
      </c>
      <c r="F160" s="302">
        <v>131</v>
      </c>
      <c r="G160" s="55">
        <v>103</v>
      </c>
      <c r="H160" s="55">
        <v>28</v>
      </c>
      <c r="I160" s="56">
        <v>29</v>
      </c>
      <c r="J160" s="56">
        <v>102</v>
      </c>
      <c r="K160" s="58">
        <v>160.99299496128796</v>
      </c>
      <c r="L160" s="58">
        <v>246.94317909374249</v>
      </c>
      <c r="M160" s="58">
        <v>70.600100857286932</v>
      </c>
      <c r="N160" s="58">
        <v>141.67073766487542</v>
      </c>
      <c r="O160" s="58">
        <v>167.48768472906403</v>
      </c>
      <c r="P160" s="26"/>
      <c r="Q160"/>
      <c r="R160"/>
      <c r="S160"/>
      <c r="Z160" s="5"/>
      <c r="AA160" s="5"/>
      <c r="AB160" s="5"/>
      <c r="AC160" s="5"/>
      <c r="AD160" s="5"/>
      <c r="AE160" s="5"/>
      <c r="AF160" s="5"/>
      <c r="AG160" s="5"/>
      <c r="AH160" s="5"/>
      <c r="AI160" s="5"/>
    </row>
    <row r="161" spans="1:35" ht="12.75">
      <c r="A161" s="45">
        <v>8</v>
      </c>
      <c r="B161" s="45">
        <v>2</v>
      </c>
      <c r="C161" s="46">
        <v>4</v>
      </c>
      <c r="D161" s="38">
        <v>766008</v>
      </c>
      <c r="E161" s="22" t="s">
        <v>125</v>
      </c>
      <c r="F161" s="302">
        <v>83</v>
      </c>
      <c r="G161" s="55">
        <v>66</v>
      </c>
      <c r="H161" s="55">
        <v>17</v>
      </c>
      <c r="I161" s="56">
        <v>23</v>
      </c>
      <c r="J161" s="56">
        <v>60</v>
      </c>
      <c r="K161" s="58">
        <v>105.41021082042164</v>
      </c>
      <c r="L161" s="58">
        <v>161.44814090019568</v>
      </c>
      <c r="M161" s="58">
        <v>44.902271526677232</v>
      </c>
      <c r="N161" s="58">
        <v>114.42786069651741</v>
      </c>
      <c r="O161" s="58">
        <v>102.31923601637109</v>
      </c>
      <c r="P161" s="26"/>
      <c r="Q161"/>
      <c r="R161"/>
      <c r="S161"/>
      <c r="Z161" s="5"/>
      <c r="AA161" s="5"/>
      <c r="AB161" s="5"/>
      <c r="AC161" s="5"/>
      <c r="AD161" s="5"/>
      <c r="AE161" s="5"/>
      <c r="AF161" s="5"/>
      <c r="AG161" s="5"/>
      <c r="AH161" s="5"/>
      <c r="AI161" s="5"/>
    </row>
    <row r="162" spans="1:35" ht="12.75">
      <c r="A162" s="45">
        <v>8</v>
      </c>
      <c r="B162" s="45">
        <v>2</v>
      </c>
      <c r="C162" s="46">
        <v>4</v>
      </c>
      <c r="D162" s="38">
        <v>766020</v>
      </c>
      <c r="E162" s="22" t="s">
        <v>126</v>
      </c>
      <c r="F162" s="302">
        <v>99</v>
      </c>
      <c r="G162" s="55">
        <v>72</v>
      </c>
      <c r="H162" s="55">
        <v>27</v>
      </c>
      <c r="I162" s="56">
        <v>38</v>
      </c>
      <c r="J162" s="56">
        <v>61</v>
      </c>
      <c r="K162" s="58">
        <v>87.055926837847352</v>
      </c>
      <c r="L162" s="58">
        <v>122.44897959183673</v>
      </c>
      <c r="M162" s="58">
        <v>49.162418062636569</v>
      </c>
      <c r="N162" s="58">
        <v>131.07968264918938</v>
      </c>
      <c r="O162" s="58">
        <v>71.993390770683348</v>
      </c>
      <c r="P162" s="26"/>
      <c r="Q162"/>
      <c r="R162"/>
      <c r="S162"/>
      <c r="Z162" s="5"/>
      <c r="AA162" s="5"/>
      <c r="AB162" s="5"/>
      <c r="AC162" s="5"/>
      <c r="AD162" s="5"/>
      <c r="AE162" s="5"/>
      <c r="AF162" s="5"/>
      <c r="AG162" s="5"/>
      <c r="AH162" s="5"/>
      <c r="AI162" s="5"/>
    </row>
    <row r="163" spans="1:35" ht="12.75">
      <c r="A163" s="45">
        <v>8</v>
      </c>
      <c r="B163" s="45">
        <v>2</v>
      </c>
      <c r="C163" s="46">
        <v>4</v>
      </c>
      <c r="D163" s="38">
        <v>562012</v>
      </c>
      <c r="E163" s="22" t="s">
        <v>106</v>
      </c>
      <c r="F163" s="302">
        <v>171</v>
      </c>
      <c r="G163" s="55">
        <v>133</v>
      </c>
      <c r="H163" s="55">
        <v>38</v>
      </c>
      <c r="I163" s="56">
        <v>36</v>
      </c>
      <c r="J163" s="56">
        <v>135</v>
      </c>
      <c r="K163" s="58">
        <v>171.06842737094837</v>
      </c>
      <c r="L163" s="58">
        <v>257.30315341458697</v>
      </c>
      <c r="M163" s="58">
        <v>78.72384503832609</v>
      </c>
      <c r="N163" s="58">
        <v>139.6431342125679</v>
      </c>
      <c r="O163" s="58">
        <v>181.98975465084928</v>
      </c>
      <c r="P163" s="26"/>
      <c r="Q163"/>
      <c r="R163"/>
      <c r="S163"/>
      <c r="Z163" s="5"/>
      <c r="AA163" s="5"/>
      <c r="AB163" s="5"/>
      <c r="AC163" s="5"/>
      <c r="AD163" s="5"/>
      <c r="AE163" s="5"/>
      <c r="AF163" s="5"/>
      <c r="AG163" s="5"/>
      <c r="AH163" s="5"/>
      <c r="AI163" s="5"/>
    </row>
    <row r="164" spans="1:35" ht="12.75">
      <c r="A164" s="45">
        <v>8</v>
      </c>
      <c r="B164" s="45">
        <v>2</v>
      </c>
      <c r="C164" s="46">
        <v>4</v>
      </c>
      <c r="D164" s="38">
        <v>758012</v>
      </c>
      <c r="E164" s="22" t="s">
        <v>123</v>
      </c>
      <c r="F164" s="302">
        <v>81</v>
      </c>
      <c r="G164" s="55">
        <v>59</v>
      </c>
      <c r="H164" s="55">
        <v>22</v>
      </c>
      <c r="I164" s="56">
        <v>16</v>
      </c>
      <c r="J164" s="56">
        <v>65</v>
      </c>
      <c r="K164" s="58">
        <v>80.166270783847992</v>
      </c>
      <c r="L164" s="58">
        <v>111.93321950294062</v>
      </c>
      <c r="M164" s="58">
        <v>45.520380715911443</v>
      </c>
      <c r="N164" s="58">
        <v>59.018812246403542</v>
      </c>
      <c r="O164" s="58">
        <v>87.921006357365073</v>
      </c>
      <c r="P164" s="26"/>
      <c r="Q164"/>
      <c r="R164"/>
      <c r="S164"/>
      <c r="Z164" s="5"/>
      <c r="AA164" s="5"/>
      <c r="AB164" s="5"/>
      <c r="AC164" s="5"/>
      <c r="AD164" s="5"/>
      <c r="AE164" s="5"/>
      <c r="AF164" s="5"/>
      <c r="AG164" s="5"/>
      <c r="AH164" s="5"/>
      <c r="AI164" s="5"/>
    </row>
    <row r="165" spans="1:35" ht="12.75">
      <c r="A165" s="45">
        <v>8</v>
      </c>
      <c r="B165" s="45">
        <v>2</v>
      </c>
      <c r="C165" s="46">
        <v>4</v>
      </c>
      <c r="D165" s="38">
        <v>962024</v>
      </c>
      <c r="E165" s="22" t="s">
        <v>151</v>
      </c>
      <c r="F165" s="302">
        <v>107</v>
      </c>
      <c r="G165" s="55">
        <v>80</v>
      </c>
      <c r="H165" s="55">
        <v>27</v>
      </c>
      <c r="I165" s="56">
        <v>14</v>
      </c>
      <c r="J165" s="56">
        <v>93</v>
      </c>
      <c r="K165" s="58">
        <v>82.638245288847699</v>
      </c>
      <c r="L165" s="58">
        <v>118.9767995240928</v>
      </c>
      <c r="M165" s="58">
        <v>43.38046272493574</v>
      </c>
      <c r="N165" s="58">
        <v>42.944785276073624</v>
      </c>
      <c r="O165" s="58">
        <v>95.995045417010729</v>
      </c>
      <c r="P165" s="26"/>
      <c r="Q165"/>
      <c r="R165"/>
      <c r="S165"/>
      <c r="Z165" s="5"/>
      <c r="AA165" s="5"/>
      <c r="AB165" s="5"/>
      <c r="AC165" s="5"/>
      <c r="AD165" s="5"/>
      <c r="AE165" s="5"/>
      <c r="AF165" s="5"/>
      <c r="AG165" s="5"/>
      <c r="AH165" s="5"/>
      <c r="AI165" s="5"/>
    </row>
    <row r="166" spans="1:35" ht="12.75">
      <c r="A166" s="45">
        <v>8</v>
      </c>
      <c r="B166" s="45">
        <v>2</v>
      </c>
      <c r="C166" s="46">
        <v>4</v>
      </c>
      <c r="D166" s="38">
        <v>362032</v>
      </c>
      <c r="E166" s="22" t="s">
        <v>68</v>
      </c>
      <c r="F166" s="302">
        <v>126</v>
      </c>
      <c r="G166" s="55">
        <v>75</v>
      </c>
      <c r="H166" s="55">
        <v>51</v>
      </c>
      <c r="I166" s="56">
        <v>21</v>
      </c>
      <c r="J166" s="56">
        <v>105</v>
      </c>
      <c r="K166" s="58">
        <v>126.39181462533854</v>
      </c>
      <c r="L166" s="58">
        <v>146.19883040935673</v>
      </c>
      <c r="M166" s="58">
        <v>105.39367637941723</v>
      </c>
      <c r="N166" s="58">
        <v>77.519379844961236</v>
      </c>
      <c r="O166" s="58">
        <v>144.62809917355372</v>
      </c>
      <c r="P166" s="26"/>
      <c r="Q166"/>
      <c r="R166"/>
      <c r="S166"/>
      <c r="Z166" s="5"/>
      <c r="AA166" s="5"/>
      <c r="AB166" s="5"/>
      <c r="AC166" s="5"/>
      <c r="AD166" s="5"/>
      <c r="AE166" s="5"/>
      <c r="AF166" s="5"/>
      <c r="AG166" s="5"/>
      <c r="AH166" s="5"/>
      <c r="AI166" s="5"/>
    </row>
    <row r="167" spans="1:35" ht="12.75">
      <c r="A167" s="45">
        <v>8</v>
      </c>
      <c r="B167" s="45">
        <v>2</v>
      </c>
      <c r="C167" s="46">
        <v>4</v>
      </c>
      <c r="D167" s="38">
        <v>962032</v>
      </c>
      <c r="E167" s="22" t="s">
        <v>152</v>
      </c>
      <c r="F167" s="302">
        <v>63</v>
      </c>
      <c r="G167" s="55">
        <v>44</v>
      </c>
      <c r="H167" s="55">
        <v>19</v>
      </c>
      <c r="I167" s="56">
        <v>8</v>
      </c>
      <c r="J167" s="56">
        <v>55</v>
      </c>
      <c r="K167" s="58">
        <v>63.610662358642969</v>
      </c>
      <c r="L167" s="58">
        <v>86.563053314971469</v>
      </c>
      <c r="M167" s="58">
        <v>39.410910599460699</v>
      </c>
      <c r="N167" s="58">
        <v>30.864197530864196</v>
      </c>
      <c r="O167" s="58">
        <v>75.218818380743983</v>
      </c>
      <c r="P167" s="26"/>
      <c r="Q167"/>
      <c r="R167"/>
      <c r="S167"/>
      <c r="Z167" s="5"/>
      <c r="AA167" s="5"/>
      <c r="AB167" s="5"/>
      <c r="AC167" s="5"/>
      <c r="AD167" s="5"/>
      <c r="AE167" s="5"/>
      <c r="AF167" s="5"/>
      <c r="AG167" s="5"/>
      <c r="AH167" s="5"/>
      <c r="AI167" s="5"/>
    </row>
    <row r="168" spans="1:35" ht="12.75">
      <c r="A168" s="45">
        <v>8</v>
      </c>
      <c r="B168" s="45">
        <v>2</v>
      </c>
      <c r="C168" s="46">
        <v>4</v>
      </c>
      <c r="D168" s="38">
        <v>170024</v>
      </c>
      <c r="E168" s="22" t="s">
        <v>50</v>
      </c>
      <c r="F168" s="302">
        <v>243</v>
      </c>
      <c r="G168" s="55">
        <v>178</v>
      </c>
      <c r="H168" s="55">
        <v>65</v>
      </c>
      <c r="I168" s="56">
        <v>69</v>
      </c>
      <c r="J168" s="56">
        <v>174</v>
      </c>
      <c r="K168" s="58">
        <v>175.33732592539141</v>
      </c>
      <c r="L168" s="58">
        <v>246.571547305721</v>
      </c>
      <c r="M168" s="58">
        <v>97.891566265060248</v>
      </c>
      <c r="N168" s="58">
        <v>183.90191897654583</v>
      </c>
      <c r="O168" s="58">
        <v>172.15791035915703</v>
      </c>
      <c r="P168" s="26"/>
      <c r="Q168"/>
      <c r="R168"/>
      <c r="S168"/>
      <c r="Z168" s="5"/>
      <c r="AA168" s="5"/>
      <c r="AB168" s="5"/>
      <c r="AC168" s="5"/>
      <c r="AD168" s="5"/>
      <c r="AE168" s="5"/>
      <c r="AF168" s="5"/>
      <c r="AG168" s="5"/>
      <c r="AH168" s="5"/>
      <c r="AI168" s="5"/>
    </row>
    <row r="169" spans="1:35" ht="12.75">
      <c r="A169" s="45">
        <v>8</v>
      </c>
      <c r="B169" s="45">
        <v>2</v>
      </c>
      <c r="C169" s="46">
        <v>4</v>
      </c>
      <c r="D169" s="38">
        <v>162024</v>
      </c>
      <c r="E169" s="22" t="s">
        <v>44</v>
      </c>
      <c r="F169" s="302">
        <v>257</v>
      </c>
      <c r="G169" s="55">
        <v>186</v>
      </c>
      <c r="H169" s="55">
        <v>71</v>
      </c>
      <c r="I169" s="56">
        <v>36</v>
      </c>
      <c r="J169" s="56">
        <v>221</v>
      </c>
      <c r="K169" s="58">
        <v>112.5317453367195</v>
      </c>
      <c r="L169" s="58">
        <v>157.42699957680912</v>
      </c>
      <c r="M169" s="58">
        <v>64.41077746529983</v>
      </c>
      <c r="N169" s="58">
        <v>59.48446794448116</v>
      </c>
      <c r="O169" s="58">
        <v>131.65733349219587</v>
      </c>
      <c r="P169" s="26"/>
      <c r="Q169"/>
      <c r="R169"/>
      <c r="S169"/>
      <c r="Z169" s="5"/>
      <c r="AA169" s="5"/>
      <c r="AB169" s="5"/>
      <c r="AC169" s="5"/>
      <c r="AD169" s="5"/>
      <c r="AE169" s="5"/>
      <c r="AF169" s="5"/>
      <c r="AG169" s="5"/>
      <c r="AH169" s="5"/>
      <c r="AI169" s="5"/>
    </row>
    <row r="170" spans="1:35" ht="12.75">
      <c r="A170" s="45">
        <v>8</v>
      </c>
      <c r="B170" s="45">
        <v>2</v>
      </c>
      <c r="C170" s="46">
        <v>4</v>
      </c>
      <c r="D170" s="38">
        <v>774032</v>
      </c>
      <c r="E170" s="22" t="s">
        <v>132</v>
      </c>
      <c r="F170" s="302">
        <v>409</v>
      </c>
      <c r="G170" s="55">
        <v>330</v>
      </c>
      <c r="H170" s="55">
        <v>79</v>
      </c>
      <c r="I170" s="56">
        <v>85</v>
      </c>
      <c r="J170" s="56">
        <v>324</v>
      </c>
      <c r="K170" s="58">
        <v>182.45895788722342</v>
      </c>
      <c r="L170" s="58">
        <v>288.61290886828755</v>
      </c>
      <c r="M170" s="58">
        <v>71.935895101074493</v>
      </c>
      <c r="N170" s="58">
        <v>147.69765421372719</v>
      </c>
      <c r="O170" s="58">
        <v>194.46611848028331</v>
      </c>
      <c r="P170" s="26"/>
      <c r="Q170"/>
      <c r="R170"/>
      <c r="S170"/>
      <c r="Z170" s="5"/>
      <c r="AA170" s="5"/>
      <c r="AB170" s="5"/>
      <c r="AC170" s="5"/>
      <c r="AD170" s="5"/>
      <c r="AE170" s="5"/>
      <c r="AF170" s="5"/>
      <c r="AG170" s="5"/>
      <c r="AH170" s="5"/>
      <c r="AI170" s="5"/>
    </row>
    <row r="171" spans="1:35" ht="12.75">
      <c r="A171" s="45">
        <v>8</v>
      </c>
      <c r="B171" s="45">
        <v>2</v>
      </c>
      <c r="C171" s="46">
        <v>4</v>
      </c>
      <c r="D171" s="38">
        <v>970040</v>
      </c>
      <c r="E171" s="22" t="s">
        <v>156</v>
      </c>
      <c r="F171" s="302">
        <v>254</v>
      </c>
      <c r="G171" s="55">
        <v>176</v>
      </c>
      <c r="H171" s="55">
        <v>78</v>
      </c>
      <c r="I171" s="56">
        <v>59</v>
      </c>
      <c r="J171" s="56">
        <v>195</v>
      </c>
      <c r="K171" s="58">
        <v>183.23474246140526</v>
      </c>
      <c r="L171" s="58">
        <v>251.14155251141551</v>
      </c>
      <c r="M171" s="58">
        <v>113.80215932302306</v>
      </c>
      <c r="N171" s="58">
        <v>163.38964275823872</v>
      </c>
      <c r="O171" s="58">
        <v>190.22534386889083</v>
      </c>
      <c r="P171" s="26"/>
      <c r="Q171"/>
      <c r="R171"/>
      <c r="S171"/>
      <c r="Z171" s="5"/>
      <c r="AA171" s="5"/>
      <c r="AB171" s="5"/>
      <c r="AC171" s="5"/>
      <c r="AD171" s="5"/>
      <c r="AE171" s="5"/>
      <c r="AF171" s="5"/>
      <c r="AG171" s="5"/>
      <c r="AH171" s="5"/>
      <c r="AI171" s="5"/>
    </row>
    <row r="172" spans="1:35" ht="12.75">
      <c r="A172" s="45">
        <v>8</v>
      </c>
      <c r="B172" s="45">
        <v>2</v>
      </c>
      <c r="C172" s="46">
        <v>4</v>
      </c>
      <c r="D172" s="38">
        <v>382068</v>
      </c>
      <c r="E172" s="22" t="s">
        <v>94</v>
      </c>
      <c r="F172" s="302">
        <v>167</v>
      </c>
      <c r="G172" s="55">
        <v>114</v>
      </c>
      <c r="H172" s="55">
        <v>53</v>
      </c>
      <c r="I172" s="56">
        <v>20</v>
      </c>
      <c r="J172" s="56">
        <v>147</v>
      </c>
      <c r="K172" s="58">
        <v>151.03554309487203</v>
      </c>
      <c r="L172" s="58">
        <v>198.46796657381614</v>
      </c>
      <c r="M172" s="58">
        <v>99.755317146621493</v>
      </c>
      <c r="N172" s="58">
        <v>68.563592732259167</v>
      </c>
      <c r="O172" s="58">
        <v>180.58968058968057</v>
      </c>
      <c r="P172" s="26"/>
      <c r="Q172"/>
      <c r="R172"/>
      <c r="S172"/>
      <c r="Z172" s="5"/>
      <c r="AA172" s="5"/>
      <c r="AB172" s="5"/>
      <c r="AC172" s="5"/>
      <c r="AD172" s="5"/>
      <c r="AE172" s="5"/>
      <c r="AF172" s="5"/>
      <c r="AG172" s="5"/>
      <c r="AH172" s="5"/>
      <c r="AI172" s="5"/>
    </row>
    <row r="173" spans="1:35" ht="12.75">
      <c r="A173" s="45">
        <v>8</v>
      </c>
      <c r="B173" s="45">
        <v>2</v>
      </c>
      <c r="C173" s="46">
        <v>4</v>
      </c>
      <c r="D173" s="38">
        <v>978036</v>
      </c>
      <c r="E173" s="22" t="s">
        <v>165</v>
      </c>
      <c r="F173" s="302">
        <v>95</v>
      </c>
      <c r="G173" s="55">
        <v>77</v>
      </c>
      <c r="H173" s="55">
        <v>18</v>
      </c>
      <c r="I173" s="56">
        <v>8</v>
      </c>
      <c r="J173" s="56">
        <v>87</v>
      </c>
      <c r="K173" s="58">
        <v>118.39481555333998</v>
      </c>
      <c r="L173" s="58">
        <v>188.77175778377054</v>
      </c>
      <c r="M173" s="58">
        <v>45.627376425855516</v>
      </c>
      <c r="N173" s="58">
        <v>36.83241252302026</v>
      </c>
      <c r="O173" s="58">
        <v>148.66712235133289</v>
      </c>
      <c r="P173" s="26"/>
      <c r="Q173"/>
      <c r="R173"/>
      <c r="S173"/>
      <c r="Z173" s="5"/>
      <c r="AA173" s="5"/>
      <c r="AB173" s="5"/>
      <c r="AC173" s="5"/>
      <c r="AD173" s="5"/>
      <c r="AE173" s="5"/>
      <c r="AF173" s="5"/>
      <c r="AG173" s="5"/>
      <c r="AH173" s="5"/>
      <c r="AI173" s="5"/>
    </row>
    <row r="174" spans="1:35" ht="12.75">
      <c r="A174" s="45">
        <v>8</v>
      </c>
      <c r="B174" s="45">
        <v>2</v>
      </c>
      <c r="C174" s="46">
        <v>4</v>
      </c>
      <c r="D174" s="38">
        <v>166032</v>
      </c>
      <c r="E174" s="22" t="s">
        <v>46</v>
      </c>
      <c r="F174" s="302">
        <v>130</v>
      </c>
      <c r="G174" s="55">
        <v>93</v>
      </c>
      <c r="H174" s="55">
        <v>37</v>
      </c>
      <c r="I174" s="56">
        <v>31</v>
      </c>
      <c r="J174" s="56">
        <v>99</v>
      </c>
      <c r="K174" s="58">
        <v>120.32580525731211</v>
      </c>
      <c r="L174" s="58">
        <v>172.09474463360473</v>
      </c>
      <c r="M174" s="58">
        <v>68.518518518518519</v>
      </c>
      <c r="N174" s="58">
        <v>107.90114862513052</v>
      </c>
      <c r="O174" s="58">
        <v>124.82662968099861</v>
      </c>
      <c r="P174" s="26"/>
      <c r="Q174"/>
      <c r="R174"/>
      <c r="S174"/>
      <c r="Z174" s="5"/>
      <c r="AA174" s="5"/>
      <c r="AB174" s="5"/>
      <c r="AC174" s="5"/>
      <c r="AD174" s="5"/>
      <c r="AE174" s="5"/>
      <c r="AF174" s="5"/>
      <c r="AG174" s="5"/>
      <c r="AH174" s="5"/>
      <c r="AI174" s="5"/>
    </row>
    <row r="175" spans="1:35" ht="12.75">
      <c r="A175" s="45">
        <v>8</v>
      </c>
      <c r="B175" s="45">
        <v>2</v>
      </c>
      <c r="C175" s="46">
        <v>4</v>
      </c>
      <c r="D175" s="38">
        <v>170048</v>
      </c>
      <c r="E175" s="22" t="s">
        <v>53</v>
      </c>
      <c r="F175" s="302">
        <v>151</v>
      </c>
      <c r="G175" s="55">
        <v>125</v>
      </c>
      <c r="H175" s="55">
        <v>26</v>
      </c>
      <c r="I175" s="56">
        <v>21</v>
      </c>
      <c r="J175" s="56">
        <v>130</v>
      </c>
      <c r="K175" s="58">
        <v>176.83569504625834</v>
      </c>
      <c r="L175" s="58">
        <v>283.25402220711533</v>
      </c>
      <c r="M175" s="58">
        <v>63.015026660203581</v>
      </c>
      <c r="N175" s="58">
        <v>93.917710196779979</v>
      </c>
      <c r="O175" s="58">
        <v>206.25099159130573</v>
      </c>
      <c r="P175" s="26"/>
      <c r="Q175"/>
      <c r="R175"/>
      <c r="S175"/>
      <c r="Z175" s="5"/>
      <c r="AA175" s="5"/>
      <c r="AB175" s="5"/>
      <c r="AC175" s="5"/>
      <c r="AD175" s="5"/>
      <c r="AE175" s="5"/>
      <c r="AF175" s="5"/>
      <c r="AG175" s="5"/>
      <c r="AH175" s="5"/>
      <c r="AI175" s="5"/>
    </row>
    <row r="176" spans="1:35" ht="12.75">
      <c r="A176" s="45">
        <v>8</v>
      </c>
      <c r="B176" s="45">
        <v>2</v>
      </c>
      <c r="C176" s="46">
        <v>4</v>
      </c>
      <c r="D176" s="38">
        <v>954036</v>
      </c>
      <c r="E176" s="22" t="s">
        <v>145</v>
      </c>
      <c r="F176" s="302">
        <v>291</v>
      </c>
      <c r="G176" s="55">
        <v>211</v>
      </c>
      <c r="H176" s="55">
        <v>80</v>
      </c>
      <c r="I176" s="56">
        <v>75</v>
      </c>
      <c r="J176" s="56">
        <v>216</v>
      </c>
      <c r="K176" s="58">
        <v>238.05628272251312</v>
      </c>
      <c r="L176" s="58">
        <v>342.64371549204287</v>
      </c>
      <c r="M176" s="58">
        <v>131.88262446422684</v>
      </c>
      <c r="N176" s="58">
        <v>225.22522522522522</v>
      </c>
      <c r="O176" s="58">
        <v>242.86035529570495</v>
      </c>
      <c r="P176" s="26"/>
      <c r="Q176"/>
      <c r="R176"/>
      <c r="S176"/>
      <c r="Z176" s="5"/>
      <c r="AA176" s="5"/>
      <c r="AB176" s="5"/>
      <c r="AC176" s="5"/>
      <c r="AD176" s="5"/>
      <c r="AE176" s="5"/>
      <c r="AF176" s="5"/>
      <c r="AG176" s="5"/>
      <c r="AH176" s="5"/>
      <c r="AI176" s="5"/>
    </row>
    <row r="177" spans="1:35" ht="12.75">
      <c r="A177" s="48"/>
      <c r="B177" s="48"/>
      <c r="C177" s="48"/>
      <c r="D177" s="40"/>
      <c r="E177" s="42" t="s">
        <v>215</v>
      </c>
      <c r="F177" s="37">
        <v>2858</v>
      </c>
      <c r="G177" s="37">
        <v>2122</v>
      </c>
      <c r="H177" s="37">
        <v>736</v>
      </c>
      <c r="I177" s="37">
        <v>589</v>
      </c>
      <c r="J177" s="37">
        <v>2269</v>
      </c>
      <c r="K177" s="99">
        <v>140.14819028377801</v>
      </c>
      <c r="L177" s="99">
        <v>202.50023857238287</v>
      </c>
      <c r="M177" s="99">
        <v>74.240697216982554</v>
      </c>
      <c r="N177" s="99">
        <v>110.08522727272728</v>
      </c>
      <c r="O177" s="99">
        <v>150.8412942169748</v>
      </c>
      <c r="P177" s="108"/>
      <c r="Q177" s="9"/>
      <c r="R177"/>
      <c r="S177"/>
      <c r="T177" s="5"/>
      <c r="Z177" s="5"/>
      <c r="AA177" s="5"/>
      <c r="AB177" s="5"/>
      <c r="AC177" s="5"/>
      <c r="AD177" s="5"/>
      <c r="AE177" s="5"/>
      <c r="AF177" s="5"/>
      <c r="AG177" s="5"/>
      <c r="AH177" s="5"/>
      <c r="AI177" s="5"/>
    </row>
    <row r="178" spans="1:35" ht="12.75">
      <c r="A178" s="45">
        <v>9</v>
      </c>
      <c r="B178" s="45">
        <v>3</v>
      </c>
      <c r="C178" s="46">
        <v>4</v>
      </c>
      <c r="D178" s="38">
        <v>958004</v>
      </c>
      <c r="E178" s="22" t="s">
        <v>146</v>
      </c>
      <c r="F178" s="302">
        <v>101</v>
      </c>
      <c r="G178" s="55">
        <v>82</v>
      </c>
      <c r="H178" s="55">
        <v>19</v>
      </c>
      <c r="I178" s="56">
        <v>22</v>
      </c>
      <c r="J178" s="56">
        <v>79</v>
      </c>
      <c r="K178" s="58">
        <v>99.743235236026081</v>
      </c>
      <c r="L178" s="58">
        <v>155.2442256720939</v>
      </c>
      <c r="M178" s="58">
        <v>39.223781998348471</v>
      </c>
      <c r="N178" s="58">
        <v>83.175803402646494</v>
      </c>
      <c r="O178" s="58">
        <v>105.60085550060153</v>
      </c>
      <c r="P178" s="26"/>
      <c r="Q178"/>
      <c r="R178"/>
      <c r="S178"/>
      <c r="Z178" s="5"/>
      <c r="AA178" s="5"/>
      <c r="AB178" s="5"/>
      <c r="AC178" s="5"/>
      <c r="AD178" s="5"/>
      <c r="AE178" s="5"/>
      <c r="AF178" s="5"/>
      <c r="AG178" s="5"/>
      <c r="AH178" s="5"/>
      <c r="AI178" s="5"/>
    </row>
    <row r="179" spans="1:35" ht="12.75">
      <c r="A179" s="45">
        <v>9</v>
      </c>
      <c r="B179" s="45">
        <v>3</v>
      </c>
      <c r="C179" s="46">
        <v>4</v>
      </c>
      <c r="D179" s="38">
        <v>378004</v>
      </c>
      <c r="E179" s="22" t="s">
        <v>79</v>
      </c>
      <c r="F179" s="302">
        <v>315</v>
      </c>
      <c r="G179" s="55">
        <v>215</v>
      </c>
      <c r="H179" s="55">
        <v>100</v>
      </c>
      <c r="I179" s="56">
        <v>72</v>
      </c>
      <c r="J179" s="56">
        <v>243</v>
      </c>
      <c r="K179" s="58">
        <v>200.56029542849865</v>
      </c>
      <c r="L179" s="58">
        <v>262.25908758233714</v>
      </c>
      <c r="M179" s="58">
        <v>133.19126265316996</v>
      </c>
      <c r="N179" s="58">
        <v>175.09727626459144</v>
      </c>
      <c r="O179" s="58">
        <v>209.5911678454373</v>
      </c>
      <c r="P179" s="26"/>
      <c r="Q179"/>
      <c r="R179"/>
      <c r="S179"/>
      <c r="Z179" s="5"/>
      <c r="AA179" s="5"/>
      <c r="AB179" s="5"/>
      <c r="AC179" s="5"/>
      <c r="AD179" s="5"/>
      <c r="AE179" s="5"/>
      <c r="AF179" s="5"/>
      <c r="AG179" s="5"/>
      <c r="AH179" s="5"/>
      <c r="AI179" s="5"/>
    </row>
    <row r="180" spans="1:35" ht="12.75">
      <c r="A180" s="45">
        <v>9</v>
      </c>
      <c r="B180" s="45">
        <v>3</v>
      </c>
      <c r="C180" s="46">
        <v>4</v>
      </c>
      <c r="D180" s="38">
        <v>554008</v>
      </c>
      <c r="E180" s="22" t="s">
        <v>99</v>
      </c>
      <c r="F180" s="302">
        <v>106</v>
      </c>
      <c r="G180" s="55">
        <v>91</v>
      </c>
      <c r="H180" s="55">
        <v>15</v>
      </c>
      <c r="I180" s="56">
        <v>34</v>
      </c>
      <c r="J180" s="56">
        <v>72</v>
      </c>
      <c r="K180" s="58">
        <v>103.20319345730697</v>
      </c>
      <c r="L180" s="58">
        <v>171.11696126363293</v>
      </c>
      <c r="M180" s="58">
        <v>30.284675953967295</v>
      </c>
      <c r="N180" s="58">
        <v>127.43628185907046</v>
      </c>
      <c r="O180" s="58">
        <v>94.699460739181916</v>
      </c>
      <c r="P180" s="26"/>
      <c r="Q180"/>
      <c r="R180"/>
      <c r="S180"/>
      <c r="Z180" s="5"/>
      <c r="AA180" s="5"/>
      <c r="AB180" s="5"/>
      <c r="AC180" s="5"/>
      <c r="AD180" s="5"/>
      <c r="AE180" s="5"/>
      <c r="AF180" s="5"/>
      <c r="AG180" s="5"/>
      <c r="AH180" s="5"/>
      <c r="AI180" s="5"/>
    </row>
    <row r="181" spans="1:35" ht="12.75">
      <c r="A181" s="45">
        <v>9</v>
      </c>
      <c r="B181" s="45">
        <v>3</v>
      </c>
      <c r="C181" s="46">
        <v>4</v>
      </c>
      <c r="D181" s="38">
        <v>170008</v>
      </c>
      <c r="E181" s="22" t="s">
        <v>48</v>
      </c>
      <c r="F181" s="302">
        <v>140</v>
      </c>
      <c r="G181" s="55">
        <v>97</v>
      </c>
      <c r="H181" s="55">
        <v>43</v>
      </c>
      <c r="I181" s="56">
        <v>17</v>
      </c>
      <c r="J181" s="56">
        <v>123</v>
      </c>
      <c r="K181" s="58">
        <v>164.08813877168308</v>
      </c>
      <c r="L181" s="58">
        <v>219.8549410698096</v>
      </c>
      <c r="M181" s="58">
        <v>104.36893203883494</v>
      </c>
      <c r="N181" s="58">
        <v>73.945193562418453</v>
      </c>
      <c r="O181" s="58">
        <v>197.33675597625543</v>
      </c>
      <c r="P181" s="26"/>
      <c r="Q181"/>
      <c r="R181"/>
      <c r="S181"/>
      <c r="Z181" s="5"/>
      <c r="AA181" s="5"/>
      <c r="AB181" s="5"/>
      <c r="AC181" s="5"/>
      <c r="AD181" s="5"/>
      <c r="AE181" s="5"/>
      <c r="AF181" s="5"/>
      <c r="AG181" s="5"/>
      <c r="AH181" s="5"/>
      <c r="AI181" s="5"/>
    </row>
    <row r="182" spans="1:35" ht="12.75">
      <c r="A182" s="45">
        <v>9</v>
      </c>
      <c r="B182" s="45">
        <v>3</v>
      </c>
      <c r="C182" s="46">
        <v>4</v>
      </c>
      <c r="D182" s="38">
        <v>162004</v>
      </c>
      <c r="E182" s="22" t="s">
        <v>40</v>
      </c>
      <c r="F182" s="302">
        <v>47</v>
      </c>
      <c r="G182" s="55">
        <v>35</v>
      </c>
      <c r="H182" s="55">
        <v>12</v>
      </c>
      <c r="I182" s="56">
        <v>6</v>
      </c>
      <c r="J182" s="56">
        <v>41</v>
      </c>
      <c r="K182" s="58">
        <v>52.761562640323305</v>
      </c>
      <c r="L182" s="58">
        <v>74.610957151993176</v>
      </c>
      <c r="M182" s="58">
        <v>28.456248517903724</v>
      </c>
      <c r="N182" s="58">
        <v>25.316455696202532</v>
      </c>
      <c r="O182" s="58">
        <v>62.710308962985629</v>
      </c>
      <c r="P182" s="26"/>
      <c r="Q182"/>
      <c r="R182"/>
      <c r="S182"/>
      <c r="Z182" s="5"/>
      <c r="AA182" s="5"/>
      <c r="AB182" s="5"/>
      <c r="AC182" s="5"/>
      <c r="AD182" s="5"/>
      <c r="AE182" s="5"/>
      <c r="AF182" s="5"/>
      <c r="AG182" s="5"/>
      <c r="AH182" s="5"/>
      <c r="AI182" s="5"/>
    </row>
    <row r="183" spans="1:35" ht="12.75">
      <c r="A183" s="45">
        <v>9</v>
      </c>
      <c r="B183" s="45">
        <v>3</v>
      </c>
      <c r="C183" s="46">
        <v>4</v>
      </c>
      <c r="D183" s="38">
        <v>362024</v>
      </c>
      <c r="E183" s="22" t="s">
        <v>66</v>
      </c>
      <c r="F183" s="302">
        <v>93</v>
      </c>
      <c r="G183" s="55">
        <v>62</v>
      </c>
      <c r="H183" s="55">
        <v>31</v>
      </c>
      <c r="I183" s="56">
        <v>16</v>
      </c>
      <c r="J183" s="56">
        <v>77</v>
      </c>
      <c r="K183" s="58">
        <v>128.4175642087821</v>
      </c>
      <c r="L183" s="58">
        <v>163.97778365511769</v>
      </c>
      <c r="M183" s="58">
        <v>89.569488587113554</v>
      </c>
      <c r="N183" s="58">
        <v>82.17770929635337</v>
      </c>
      <c r="O183" s="58">
        <v>145.42020774315392</v>
      </c>
      <c r="P183" s="26"/>
      <c r="Q183"/>
      <c r="R183"/>
      <c r="S183"/>
      <c r="Z183" s="5"/>
      <c r="AA183" s="5"/>
      <c r="AB183" s="5"/>
      <c r="AC183" s="5"/>
      <c r="AD183" s="5"/>
      <c r="AE183" s="5"/>
      <c r="AF183" s="5"/>
      <c r="AG183" s="5"/>
      <c r="AH183" s="5"/>
      <c r="AI183" s="5"/>
    </row>
    <row r="184" spans="1:35" ht="12.75">
      <c r="A184" s="45">
        <v>9</v>
      </c>
      <c r="B184" s="45">
        <v>3</v>
      </c>
      <c r="C184" s="46">
        <v>4</v>
      </c>
      <c r="D184" s="38">
        <v>162008</v>
      </c>
      <c r="E184" s="22" t="s">
        <v>41</v>
      </c>
      <c r="F184" s="302">
        <v>142</v>
      </c>
      <c r="G184" s="55">
        <v>114</v>
      </c>
      <c r="H184" s="55">
        <v>28</v>
      </c>
      <c r="I184" s="56">
        <v>21</v>
      </c>
      <c r="J184" s="56">
        <v>121</v>
      </c>
      <c r="K184" s="58">
        <v>154.09658166033643</v>
      </c>
      <c r="L184" s="58">
        <v>238.19473464270789</v>
      </c>
      <c r="M184" s="58">
        <v>63.219688417249941</v>
      </c>
      <c r="N184" s="58">
        <v>83.499005964214717</v>
      </c>
      <c r="O184" s="58">
        <v>180.59701492537314</v>
      </c>
      <c r="P184" s="26"/>
      <c r="Q184"/>
      <c r="R184"/>
      <c r="S184"/>
      <c r="Z184" s="5"/>
      <c r="AA184" s="5"/>
      <c r="AB184" s="5"/>
      <c r="AC184" s="5"/>
      <c r="AD184" s="5"/>
      <c r="AE184" s="5"/>
      <c r="AF184" s="5"/>
      <c r="AG184" s="5"/>
      <c r="AH184" s="5"/>
      <c r="AI184" s="5"/>
    </row>
    <row r="185" spans="1:35" ht="12.75">
      <c r="A185" s="45">
        <v>9</v>
      </c>
      <c r="B185" s="45">
        <v>3</v>
      </c>
      <c r="C185" s="46">
        <v>4</v>
      </c>
      <c r="D185" s="38">
        <v>754008</v>
      </c>
      <c r="E185" s="22" t="s">
        <v>121</v>
      </c>
      <c r="F185" s="302">
        <v>127</v>
      </c>
      <c r="G185" s="55">
        <v>97</v>
      </c>
      <c r="H185" s="55">
        <v>30</v>
      </c>
      <c r="I185" s="56">
        <v>31</v>
      </c>
      <c r="J185" s="56">
        <v>96</v>
      </c>
      <c r="K185" s="58">
        <v>84.621535181236666</v>
      </c>
      <c r="L185" s="58">
        <v>125.19359834796077</v>
      </c>
      <c r="M185" s="58">
        <v>41.32231404958678</v>
      </c>
      <c r="N185" s="58">
        <v>75.924565270634332</v>
      </c>
      <c r="O185" s="58">
        <v>87.871853546910756</v>
      </c>
      <c r="P185" s="26"/>
      <c r="Q185"/>
      <c r="R185"/>
      <c r="S185"/>
      <c r="Z185" s="5"/>
      <c r="AA185" s="5"/>
      <c r="AB185" s="5"/>
      <c r="AC185" s="5"/>
      <c r="AD185" s="5"/>
      <c r="AE185" s="5"/>
      <c r="AF185" s="5"/>
      <c r="AG185" s="5"/>
      <c r="AH185" s="5"/>
      <c r="AI185" s="5"/>
    </row>
    <row r="186" spans="1:35" ht="12.75">
      <c r="A186" s="45">
        <v>9</v>
      </c>
      <c r="B186" s="45">
        <v>3</v>
      </c>
      <c r="C186" s="46">
        <v>4</v>
      </c>
      <c r="D186" s="38">
        <v>954016</v>
      </c>
      <c r="E186" s="22" t="s">
        <v>140</v>
      </c>
      <c r="F186" s="302">
        <v>131</v>
      </c>
      <c r="G186" s="55">
        <v>91</v>
      </c>
      <c r="H186" s="55">
        <v>40</v>
      </c>
      <c r="I186" s="56">
        <v>28</v>
      </c>
      <c r="J186" s="56">
        <v>103</v>
      </c>
      <c r="K186" s="58">
        <v>193.2723517261729</v>
      </c>
      <c r="L186" s="58">
        <v>257.79036827195466</v>
      </c>
      <c r="M186" s="58">
        <v>123.15270935960592</v>
      </c>
      <c r="N186" s="58">
        <v>148.6988847583643</v>
      </c>
      <c r="O186" s="58">
        <v>210.41879468845761</v>
      </c>
      <c r="P186" s="26"/>
      <c r="Q186"/>
      <c r="R186"/>
      <c r="S186"/>
      <c r="Z186" s="5"/>
      <c r="AA186" s="5"/>
      <c r="AB186" s="5"/>
      <c r="AC186" s="5"/>
      <c r="AD186" s="5"/>
      <c r="AE186" s="5"/>
      <c r="AF186" s="5"/>
      <c r="AG186" s="5"/>
      <c r="AH186" s="5"/>
      <c r="AI186" s="5"/>
    </row>
    <row r="187" spans="1:35" ht="12.75">
      <c r="A187" s="45">
        <v>9</v>
      </c>
      <c r="B187" s="45">
        <v>3</v>
      </c>
      <c r="C187" s="46">
        <v>4</v>
      </c>
      <c r="D187" s="38">
        <v>158016</v>
      </c>
      <c r="E187" s="22" t="s">
        <v>33</v>
      </c>
      <c r="F187" s="302">
        <v>51</v>
      </c>
      <c r="G187" s="55">
        <v>35</v>
      </c>
      <c r="H187" s="55">
        <v>16</v>
      </c>
      <c r="I187" s="56">
        <v>17</v>
      </c>
      <c r="J187" s="56">
        <v>34</v>
      </c>
      <c r="K187" s="58">
        <v>74.095597849774805</v>
      </c>
      <c r="L187" s="58">
        <v>96.286107290233844</v>
      </c>
      <c r="M187" s="58">
        <v>49.261083743842363</v>
      </c>
      <c r="N187" s="58">
        <v>90.137857900318139</v>
      </c>
      <c r="O187" s="58">
        <v>68.040824494696821</v>
      </c>
      <c r="P187" s="26"/>
      <c r="Q187"/>
      <c r="R187"/>
      <c r="S187"/>
      <c r="Z187" s="5"/>
      <c r="AA187" s="5"/>
      <c r="AB187" s="5"/>
      <c r="AC187" s="5"/>
      <c r="AD187" s="5"/>
      <c r="AE187" s="5"/>
      <c r="AF187" s="5"/>
      <c r="AG187" s="5"/>
      <c r="AH187" s="5"/>
      <c r="AI187" s="5"/>
    </row>
    <row r="188" spans="1:35" ht="12.75">
      <c r="A188" s="45">
        <v>9</v>
      </c>
      <c r="B188" s="45">
        <v>3</v>
      </c>
      <c r="C188" s="46">
        <v>4</v>
      </c>
      <c r="D188" s="38">
        <v>362028</v>
      </c>
      <c r="E188" s="22" t="s">
        <v>67</v>
      </c>
      <c r="F188" s="302">
        <v>147</v>
      </c>
      <c r="G188" s="55">
        <v>96</v>
      </c>
      <c r="H188" s="55">
        <v>51</v>
      </c>
      <c r="I188" s="56">
        <v>37</v>
      </c>
      <c r="J188" s="56">
        <v>110</v>
      </c>
      <c r="K188" s="58">
        <v>170.37552155771905</v>
      </c>
      <c r="L188" s="58">
        <v>218.03315920962979</v>
      </c>
      <c r="M188" s="58">
        <v>120.71005917159763</v>
      </c>
      <c r="N188" s="58">
        <v>153.14569536423841</v>
      </c>
      <c r="O188" s="58">
        <v>177.07662588538315</v>
      </c>
      <c r="P188" s="26"/>
      <c r="Q188"/>
      <c r="R188"/>
      <c r="S188"/>
      <c r="Z188" s="5"/>
      <c r="AA188" s="5"/>
      <c r="AB188" s="5"/>
      <c r="AC188" s="5"/>
      <c r="AD188" s="5"/>
      <c r="AE188" s="5"/>
      <c r="AF188" s="5"/>
      <c r="AG188" s="5"/>
      <c r="AH188" s="5"/>
      <c r="AI188" s="5"/>
    </row>
    <row r="189" spans="1:35" ht="12.75">
      <c r="A189" s="45">
        <v>9</v>
      </c>
      <c r="B189" s="45">
        <v>3</v>
      </c>
      <c r="C189" s="46">
        <v>4</v>
      </c>
      <c r="D189" s="38">
        <v>974028</v>
      </c>
      <c r="E189" s="22" t="s">
        <v>157</v>
      </c>
      <c r="F189" s="302">
        <v>147</v>
      </c>
      <c r="G189" s="55">
        <v>107</v>
      </c>
      <c r="H189" s="55">
        <v>40</v>
      </c>
      <c r="I189" s="56">
        <v>28</v>
      </c>
      <c r="J189" s="56">
        <v>119</v>
      </c>
      <c r="K189" s="58">
        <v>153.18882867861609</v>
      </c>
      <c r="L189" s="58">
        <v>211.33715188623347</v>
      </c>
      <c r="M189" s="58">
        <v>88.24178248400618</v>
      </c>
      <c r="N189" s="58">
        <v>111.64274322169059</v>
      </c>
      <c r="O189" s="58">
        <v>167.88939051918737</v>
      </c>
      <c r="P189" s="26"/>
      <c r="Q189"/>
      <c r="R189"/>
      <c r="S189"/>
      <c r="Z189" s="5"/>
      <c r="AA189" s="5"/>
      <c r="AB189" s="5"/>
      <c r="AC189" s="5"/>
      <c r="AD189" s="5"/>
      <c r="AE189" s="5"/>
      <c r="AF189" s="5"/>
      <c r="AG189" s="5"/>
      <c r="AH189" s="5"/>
      <c r="AI189" s="5"/>
    </row>
    <row r="190" spans="1:35" ht="12.75">
      <c r="A190" s="45">
        <v>9</v>
      </c>
      <c r="B190" s="45">
        <v>3</v>
      </c>
      <c r="C190" s="46">
        <v>4</v>
      </c>
      <c r="D190" s="38">
        <v>962040</v>
      </c>
      <c r="E190" s="22" t="s">
        <v>153</v>
      </c>
      <c r="F190" s="302">
        <v>72</v>
      </c>
      <c r="G190" s="55">
        <v>48</v>
      </c>
      <c r="H190" s="55">
        <v>24</v>
      </c>
      <c r="I190" s="56">
        <v>14</v>
      </c>
      <c r="J190" s="56">
        <v>58</v>
      </c>
      <c r="K190" s="58">
        <v>103.09278350515464</v>
      </c>
      <c r="L190" s="58">
        <v>134.71793432500701</v>
      </c>
      <c r="M190" s="58">
        <v>70.154925460391695</v>
      </c>
      <c r="N190" s="58">
        <v>80.691642651296817</v>
      </c>
      <c r="O190" s="58">
        <v>110.49723756906077</v>
      </c>
      <c r="P190" s="26"/>
      <c r="Q190"/>
      <c r="R190"/>
      <c r="S190"/>
      <c r="Z190" s="5"/>
      <c r="AA190" s="5"/>
      <c r="AB190" s="5"/>
      <c r="AC190" s="5"/>
      <c r="AD190" s="5"/>
      <c r="AE190" s="5"/>
      <c r="AF190" s="5"/>
      <c r="AG190" s="5"/>
      <c r="AH190" s="5"/>
      <c r="AI190" s="5"/>
    </row>
    <row r="191" spans="1:35" ht="12.75">
      <c r="A191" s="45">
        <v>9</v>
      </c>
      <c r="B191" s="45">
        <v>3</v>
      </c>
      <c r="C191" s="46">
        <v>4</v>
      </c>
      <c r="D191" s="38">
        <v>158028</v>
      </c>
      <c r="E191" s="22" t="s">
        <v>37</v>
      </c>
      <c r="F191" s="302">
        <v>116</v>
      </c>
      <c r="G191" s="55">
        <v>97</v>
      </c>
      <c r="H191" s="55">
        <v>19</v>
      </c>
      <c r="I191" s="56">
        <v>8</v>
      </c>
      <c r="J191" s="56">
        <v>108</v>
      </c>
      <c r="K191" s="58">
        <v>98.113845893597215</v>
      </c>
      <c r="L191" s="58">
        <v>161.34397870924818</v>
      </c>
      <c r="M191" s="58">
        <v>32.696609877817934</v>
      </c>
      <c r="N191" s="58">
        <v>25.078369905956116</v>
      </c>
      <c r="O191" s="58">
        <v>125.10135526468203</v>
      </c>
      <c r="P191" s="26"/>
      <c r="Q191"/>
      <c r="R191"/>
      <c r="S191"/>
      <c r="Z191" s="5"/>
      <c r="AA191" s="5"/>
      <c r="AB191" s="5"/>
      <c r="AC191" s="5"/>
      <c r="AD191" s="5"/>
      <c r="AE191" s="5"/>
      <c r="AF191" s="5"/>
      <c r="AG191" s="5"/>
      <c r="AH191" s="5"/>
      <c r="AI191" s="5"/>
    </row>
    <row r="192" spans="1:35" ht="12.75">
      <c r="A192" s="45">
        <v>9</v>
      </c>
      <c r="B192" s="45">
        <v>3</v>
      </c>
      <c r="C192" s="46">
        <v>4</v>
      </c>
      <c r="D192" s="38">
        <v>566076</v>
      </c>
      <c r="E192" s="22" t="s">
        <v>117</v>
      </c>
      <c r="F192" s="302">
        <v>121</v>
      </c>
      <c r="G192" s="55">
        <v>89</v>
      </c>
      <c r="H192" s="55">
        <v>32</v>
      </c>
      <c r="I192" s="56">
        <v>25</v>
      </c>
      <c r="J192" s="56">
        <v>96</v>
      </c>
      <c r="K192" s="58">
        <v>107.38374156904509</v>
      </c>
      <c r="L192" s="58">
        <v>153.2897003100241</v>
      </c>
      <c r="M192" s="58">
        <v>58.5865983156353</v>
      </c>
      <c r="N192" s="58">
        <v>82.671957671957671</v>
      </c>
      <c r="O192" s="58">
        <v>116.44832605531296</v>
      </c>
      <c r="P192" s="26"/>
      <c r="Q192"/>
      <c r="R192"/>
      <c r="S192"/>
      <c r="Z192" s="5"/>
      <c r="AA192" s="5"/>
      <c r="AB192" s="5"/>
      <c r="AC192" s="5"/>
      <c r="AD192" s="5"/>
      <c r="AE192" s="5"/>
      <c r="AF192" s="5"/>
      <c r="AG192" s="5"/>
      <c r="AH192" s="5"/>
      <c r="AI192" s="5"/>
    </row>
    <row r="193" spans="1:35" ht="12.75">
      <c r="A193" s="45">
        <v>9</v>
      </c>
      <c r="B193" s="45">
        <v>3</v>
      </c>
      <c r="C193" s="46">
        <v>4</v>
      </c>
      <c r="D193" s="38">
        <v>382056</v>
      </c>
      <c r="E193" s="22" t="s">
        <v>92</v>
      </c>
      <c r="F193" s="302">
        <v>97</v>
      </c>
      <c r="G193" s="55">
        <v>60</v>
      </c>
      <c r="H193" s="55">
        <v>37</v>
      </c>
      <c r="I193" s="56">
        <v>22</v>
      </c>
      <c r="J193" s="56">
        <v>75</v>
      </c>
      <c r="K193" s="58">
        <v>118.14859926918392</v>
      </c>
      <c r="L193" s="58">
        <v>138.72832369942196</v>
      </c>
      <c r="M193" s="58">
        <v>95.238095238095241</v>
      </c>
      <c r="N193" s="58">
        <v>100.4566210045662</v>
      </c>
      <c r="O193" s="58">
        <v>124.58471760797342</v>
      </c>
      <c r="P193" s="26"/>
      <c r="Q193"/>
      <c r="R193"/>
      <c r="S193"/>
      <c r="Z193" s="5"/>
      <c r="AA193" s="5"/>
      <c r="AB193" s="5"/>
      <c r="AC193" s="5"/>
      <c r="AD193" s="5"/>
      <c r="AE193" s="5"/>
      <c r="AF193" s="5"/>
      <c r="AG193" s="5"/>
      <c r="AH193" s="5"/>
      <c r="AI193" s="5"/>
    </row>
    <row r="194" spans="1:35" ht="12.75">
      <c r="A194" s="45">
        <v>9</v>
      </c>
      <c r="B194" s="45">
        <v>3</v>
      </c>
      <c r="C194" s="46">
        <v>4</v>
      </c>
      <c r="D194" s="38">
        <v>158032</v>
      </c>
      <c r="E194" s="22" t="s">
        <v>38</v>
      </c>
      <c r="F194" s="302">
        <v>131</v>
      </c>
      <c r="G194" s="55">
        <v>101</v>
      </c>
      <c r="H194" s="55">
        <v>30</v>
      </c>
      <c r="I194" s="56">
        <v>30</v>
      </c>
      <c r="J194" s="56">
        <v>101</v>
      </c>
      <c r="K194" s="58">
        <v>109.01223267038361</v>
      </c>
      <c r="L194" s="58">
        <v>161.57414813629819</v>
      </c>
      <c r="M194" s="58">
        <v>52.029136316337151</v>
      </c>
      <c r="N194" s="58">
        <v>96.308186195826636</v>
      </c>
      <c r="O194" s="58">
        <v>113.45764996629971</v>
      </c>
      <c r="P194" s="26"/>
      <c r="Q194"/>
      <c r="R194"/>
      <c r="S194"/>
      <c r="Z194" s="5"/>
      <c r="AA194" s="5"/>
      <c r="AB194" s="5"/>
      <c r="AC194" s="5"/>
      <c r="AD194" s="5"/>
      <c r="AE194" s="5"/>
      <c r="AF194" s="5"/>
      <c r="AG194" s="5"/>
      <c r="AH194" s="5"/>
      <c r="AI194" s="5"/>
    </row>
    <row r="195" spans="1:35" ht="12.75">
      <c r="A195" s="48"/>
      <c r="B195" s="48"/>
      <c r="C195" s="48"/>
      <c r="D195" s="40"/>
      <c r="E195" s="42" t="s">
        <v>218</v>
      </c>
      <c r="F195" s="37">
        <v>2084</v>
      </c>
      <c r="G195" s="37">
        <v>1517</v>
      </c>
      <c r="H195" s="37">
        <v>567</v>
      </c>
      <c r="I195" s="37">
        <v>428</v>
      </c>
      <c r="J195" s="37">
        <v>1656</v>
      </c>
      <c r="K195" s="99">
        <v>124.64487574389187</v>
      </c>
      <c r="L195" s="99">
        <v>174.76153172664857</v>
      </c>
      <c r="M195" s="99">
        <v>70.530283240661262</v>
      </c>
      <c r="N195" s="99">
        <v>95.994258287354782</v>
      </c>
      <c r="O195" s="99">
        <v>135.06349452324054</v>
      </c>
      <c r="P195" s="108"/>
      <c r="Q195" s="9"/>
      <c r="R195"/>
      <c r="S195"/>
      <c r="T195" s="5"/>
      <c r="Z195" s="5"/>
      <c r="AA195" s="5"/>
      <c r="AB195" s="5"/>
      <c r="AC195" s="5"/>
      <c r="AD195" s="5"/>
      <c r="AE195" s="5"/>
      <c r="AF195" s="5"/>
      <c r="AG195" s="5"/>
      <c r="AH195" s="5"/>
      <c r="AI195" s="5"/>
    </row>
    <row r="196" spans="1:35" ht="12.75">
      <c r="A196" s="45">
        <v>10</v>
      </c>
      <c r="B196" s="45">
        <v>4</v>
      </c>
      <c r="C196" s="46">
        <v>4</v>
      </c>
      <c r="D196" s="38">
        <v>566028</v>
      </c>
      <c r="E196" s="22" t="s">
        <v>116</v>
      </c>
      <c r="F196" s="302">
        <v>63</v>
      </c>
      <c r="G196" s="55">
        <v>47</v>
      </c>
      <c r="H196" s="55">
        <v>16</v>
      </c>
      <c r="I196" s="56">
        <v>10</v>
      </c>
      <c r="J196" s="56">
        <v>53</v>
      </c>
      <c r="K196" s="58">
        <v>79.847908745247153</v>
      </c>
      <c r="L196" s="58">
        <v>113.30761812921889</v>
      </c>
      <c r="M196" s="58">
        <v>42.757883484767504</v>
      </c>
      <c r="N196" s="58">
        <v>49.850448654037884</v>
      </c>
      <c r="O196" s="58">
        <v>90.074779061862685</v>
      </c>
      <c r="P196" s="26"/>
      <c r="Q196"/>
      <c r="R196"/>
      <c r="S196"/>
      <c r="Z196" s="5"/>
      <c r="AA196" s="5"/>
      <c r="AB196" s="5"/>
      <c r="AC196" s="5"/>
      <c r="AD196" s="5"/>
      <c r="AE196" s="5"/>
      <c r="AF196" s="5"/>
      <c r="AG196" s="5"/>
      <c r="AH196" s="5"/>
      <c r="AI196" s="5"/>
    </row>
    <row r="197" spans="1:35" ht="12.75">
      <c r="A197" s="45">
        <v>10</v>
      </c>
      <c r="B197" s="45">
        <v>4</v>
      </c>
      <c r="C197" s="46">
        <v>4</v>
      </c>
      <c r="D197" s="38">
        <v>158020</v>
      </c>
      <c r="E197" s="22" t="s">
        <v>34</v>
      </c>
      <c r="F197" s="302">
        <v>245</v>
      </c>
      <c r="G197" s="55">
        <v>175</v>
      </c>
      <c r="H197" s="55">
        <v>70</v>
      </c>
      <c r="I197" s="56">
        <v>57</v>
      </c>
      <c r="J197" s="56">
        <v>188</v>
      </c>
      <c r="K197" s="58">
        <v>302.88045493880577</v>
      </c>
      <c r="L197" s="58">
        <v>430.61023622047242</v>
      </c>
      <c r="M197" s="58">
        <v>173.91304347826087</v>
      </c>
      <c r="N197" s="58">
        <v>255.83482944344703</v>
      </c>
      <c r="O197" s="58">
        <v>320.76437468008874</v>
      </c>
      <c r="P197" s="26"/>
      <c r="Q197"/>
      <c r="R197"/>
      <c r="S197"/>
      <c r="Z197" s="5"/>
      <c r="AA197" s="5"/>
      <c r="AB197" s="5"/>
      <c r="AC197" s="5"/>
      <c r="AD197" s="5"/>
      <c r="AE197" s="5"/>
      <c r="AF197" s="5"/>
      <c r="AG197" s="5"/>
      <c r="AH197" s="5"/>
      <c r="AI197" s="5"/>
    </row>
    <row r="198" spans="1:35" ht="12.75">
      <c r="A198" s="45">
        <v>10</v>
      </c>
      <c r="B198" s="45">
        <v>4</v>
      </c>
      <c r="C198" s="46">
        <v>4</v>
      </c>
      <c r="D198" s="38">
        <v>162022</v>
      </c>
      <c r="E198" s="22" t="s">
        <v>43</v>
      </c>
      <c r="F198" s="302">
        <v>109</v>
      </c>
      <c r="G198" s="55">
        <v>78</v>
      </c>
      <c r="H198" s="55">
        <v>31</v>
      </c>
      <c r="I198" s="56">
        <v>11</v>
      </c>
      <c r="J198" s="56">
        <v>98</v>
      </c>
      <c r="K198" s="58">
        <v>132.07318550830001</v>
      </c>
      <c r="L198" s="58">
        <v>186.3799283154122</v>
      </c>
      <c r="M198" s="58">
        <v>76.204523107177977</v>
      </c>
      <c r="N198" s="58">
        <v>47.028644719965797</v>
      </c>
      <c r="O198" s="58">
        <v>165.70848833276972</v>
      </c>
      <c r="P198" s="26"/>
      <c r="Q198"/>
      <c r="R198"/>
      <c r="S198"/>
      <c r="Z198" s="5"/>
      <c r="AA198" s="5"/>
      <c r="AB198" s="5"/>
      <c r="AC198" s="5"/>
      <c r="AD198" s="5"/>
      <c r="AE198" s="5"/>
      <c r="AF198" s="5"/>
      <c r="AG198" s="5"/>
      <c r="AH198" s="5"/>
      <c r="AI198" s="5"/>
    </row>
    <row r="199" spans="1:35" ht="12.75">
      <c r="A199" s="45">
        <v>10</v>
      </c>
      <c r="B199" s="45">
        <v>4</v>
      </c>
      <c r="C199" s="46">
        <v>4</v>
      </c>
      <c r="D199" s="38">
        <v>362036</v>
      </c>
      <c r="E199" s="22" t="s">
        <v>69</v>
      </c>
      <c r="F199" s="302">
        <v>203</v>
      </c>
      <c r="G199" s="55">
        <v>151</v>
      </c>
      <c r="H199" s="55">
        <v>52</v>
      </c>
      <c r="I199" s="56">
        <v>29</v>
      </c>
      <c r="J199" s="56">
        <v>174</v>
      </c>
      <c r="K199" s="58">
        <v>261.42949130714749</v>
      </c>
      <c r="L199" s="58">
        <v>373.20810677212063</v>
      </c>
      <c r="M199" s="58">
        <v>139.8225329389621</v>
      </c>
      <c r="N199" s="58">
        <v>135.450723960766</v>
      </c>
      <c r="O199" s="58">
        <v>309.38833570412515</v>
      </c>
      <c r="P199" s="26"/>
      <c r="Z199" s="5"/>
      <c r="AA199" s="5"/>
      <c r="AB199" s="5"/>
      <c r="AC199" s="5"/>
      <c r="AD199" s="5"/>
      <c r="AE199" s="5"/>
      <c r="AF199" s="5"/>
      <c r="AG199" s="5"/>
      <c r="AH199" s="5"/>
      <c r="AI199" s="5"/>
    </row>
    <row r="200" spans="1:35" s="236" customFormat="1" ht="12.75">
      <c r="A200" s="300">
        <v>10</v>
      </c>
      <c r="B200" s="300">
        <v>4</v>
      </c>
      <c r="C200" s="301">
        <v>4</v>
      </c>
      <c r="D200" s="262">
        <v>166036</v>
      </c>
      <c r="E200" s="251" t="s">
        <v>47</v>
      </c>
      <c r="F200" s="302">
        <v>189</v>
      </c>
      <c r="G200" s="302">
        <v>130</v>
      </c>
      <c r="H200" s="302">
        <v>59</v>
      </c>
      <c r="I200" s="303">
        <v>41</v>
      </c>
      <c r="J200" s="303">
        <v>148</v>
      </c>
      <c r="K200" s="304">
        <v>276.96365767878075</v>
      </c>
      <c r="L200" s="304">
        <v>372.59959873889363</v>
      </c>
      <c r="M200" s="304">
        <v>176.91154422788605</v>
      </c>
      <c r="N200" s="304">
        <v>229.30648769574944</v>
      </c>
      <c r="O200" s="304">
        <v>293.88403494837172</v>
      </c>
      <c r="P200" s="305"/>
      <c r="Z200" s="254"/>
      <c r="AA200" s="254"/>
      <c r="AB200" s="254"/>
      <c r="AC200" s="254"/>
      <c r="AD200" s="254"/>
      <c r="AE200" s="254"/>
      <c r="AF200" s="254"/>
      <c r="AG200" s="254"/>
      <c r="AH200" s="254"/>
      <c r="AI200" s="254"/>
    </row>
    <row r="201" spans="1:35" ht="12.75">
      <c r="A201" s="48"/>
      <c r="B201" s="48"/>
      <c r="C201" s="48"/>
      <c r="D201" s="40"/>
      <c r="E201" s="42" t="s">
        <v>288</v>
      </c>
      <c r="F201" s="37">
        <v>809</v>
      </c>
      <c r="G201" s="37">
        <v>581</v>
      </c>
      <c r="H201" s="37">
        <v>228</v>
      </c>
      <c r="I201" s="37">
        <v>148</v>
      </c>
      <c r="J201" s="37">
        <v>661</v>
      </c>
      <c r="K201" s="99">
        <v>208.39236495711083</v>
      </c>
      <c r="L201" s="99">
        <v>291.49106963676502</v>
      </c>
      <c r="M201" s="99">
        <v>120.70517232251575</v>
      </c>
      <c r="N201" s="99">
        <v>140.92553799276328</v>
      </c>
      <c r="O201" s="99">
        <v>233.41219675836012</v>
      </c>
      <c r="Z201" s="5"/>
      <c r="AA201" s="5"/>
      <c r="AB201" s="5"/>
      <c r="AC201" s="5"/>
      <c r="AD201" s="5"/>
      <c r="AE201" s="5"/>
      <c r="AF201" s="5"/>
      <c r="AG201" s="5"/>
      <c r="AH201" s="5"/>
      <c r="AI201" s="5"/>
    </row>
    <row r="202" spans="1:35" ht="12.75">
      <c r="E202" s="28" t="s">
        <v>179</v>
      </c>
      <c r="F202" s="205">
        <v>36081</v>
      </c>
      <c r="G202" s="205">
        <v>26272</v>
      </c>
      <c r="H202" s="205">
        <v>9809</v>
      </c>
      <c r="I202" s="205">
        <v>7733</v>
      </c>
      <c r="J202" s="205">
        <v>28348</v>
      </c>
      <c r="K202" s="274">
        <v>142.67925066997677</v>
      </c>
      <c r="L202" s="274">
        <v>201.33775573389576</v>
      </c>
      <c r="M202" s="277">
        <v>80.142359105418777</v>
      </c>
      <c r="N202" s="274">
        <v>115.89463524587708</v>
      </c>
      <c r="O202" s="274">
        <v>152.27965566791562</v>
      </c>
    </row>
    <row r="203" spans="1:35" ht="12.75">
      <c r="E203" s="28" t="s">
        <v>200</v>
      </c>
      <c r="F203" s="205">
        <v>21043</v>
      </c>
      <c r="G203" s="205">
        <v>15012</v>
      </c>
      <c r="H203" s="205">
        <v>6031</v>
      </c>
      <c r="I203" s="205">
        <v>4022</v>
      </c>
      <c r="J203" s="205">
        <v>17021</v>
      </c>
      <c r="K203" s="274">
        <v>156.06088473313241</v>
      </c>
      <c r="L203" s="274">
        <v>215.86830480397569</v>
      </c>
      <c r="M203" s="278">
        <v>92.364003920607701</v>
      </c>
      <c r="N203" s="274">
        <v>111.83001393009373</v>
      </c>
      <c r="O203" s="274">
        <v>172.14995787529671</v>
      </c>
    </row>
    <row r="204" spans="1:35" ht="12.75">
      <c r="E204" s="28" t="s">
        <v>201</v>
      </c>
      <c r="F204" s="205">
        <v>15038</v>
      </c>
      <c r="G204" s="205">
        <v>11260</v>
      </c>
      <c r="H204" s="205">
        <v>3778</v>
      </c>
      <c r="I204" s="205">
        <v>3711</v>
      </c>
      <c r="J204" s="205">
        <v>11327</v>
      </c>
      <c r="K204" s="274">
        <v>127.39371502878176</v>
      </c>
      <c r="L204" s="274">
        <v>184.75735419592812</v>
      </c>
      <c r="M204" s="278">
        <v>66.166129876862342</v>
      </c>
      <c r="N204" s="274">
        <v>120.64722309820507</v>
      </c>
      <c r="O204" s="274">
        <v>129.77118477070357</v>
      </c>
    </row>
    <row r="205" spans="1:35" ht="12.75">
      <c r="A205" s="23" t="s">
        <v>378</v>
      </c>
      <c r="B205" s="23"/>
      <c r="E205" s="8"/>
      <c r="F205" s="205"/>
      <c r="G205" s="28"/>
      <c r="H205" s="28"/>
      <c r="I205" s="28"/>
      <c r="J205" s="28"/>
      <c r="K205" s="30"/>
      <c r="L205" s="30"/>
      <c r="M205" s="30"/>
      <c r="N205" s="30"/>
      <c r="O205" s="30"/>
    </row>
    <row r="206" spans="1:35" ht="12.75">
      <c r="A206" s="23">
        <v>1</v>
      </c>
      <c r="B206" s="23" t="s">
        <v>372</v>
      </c>
      <c r="E206" s="8"/>
      <c r="F206" s="205"/>
      <c r="G206" s="28"/>
      <c r="H206" s="28"/>
      <c r="I206" s="28"/>
      <c r="J206" s="28"/>
      <c r="K206" s="30"/>
      <c r="L206" s="30"/>
      <c r="M206" s="30"/>
      <c r="N206" s="30"/>
      <c r="O206" s="30"/>
    </row>
    <row r="207" spans="1:35" ht="12">
      <c r="A207" s="17" t="s">
        <v>366</v>
      </c>
    </row>
    <row r="208" spans="1:35">
      <c r="F208" s="254"/>
      <c r="G208" s="5"/>
      <c r="H208" s="5"/>
      <c r="I208" s="5"/>
      <c r="J208" s="5"/>
    </row>
    <row r="211" spans="7:12">
      <c r="G211" s="5"/>
      <c r="H211" s="5"/>
    </row>
    <row r="212" spans="7:12">
      <c r="L212" s="5"/>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209"/>
  <sheetViews>
    <sheetView zoomScale="80" zoomScaleNormal="80" workbookViewId="0">
      <pane ySplit="6" topLeftCell="A7" activePane="bottomLeft" state="frozen"/>
      <selection activeCell="L42" sqref="L42"/>
      <selection pane="bottomLeft" activeCell="U52" sqref="U52"/>
    </sheetView>
  </sheetViews>
  <sheetFormatPr baseColWidth="10" defaultColWidth="11.42578125" defaultRowHeight="12.75"/>
  <cols>
    <col min="1" max="3" width="11.42578125" style="1"/>
    <col min="4" max="4" width="9.42578125" style="2" customWidth="1"/>
    <col min="5" max="5" width="40.5703125" style="1" customWidth="1"/>
    <col min="6" max="6" width="19.42578125" style="152" customWidth="1"/>
    <col min="7" max="7" width="14.42578125" customWidth="1"/>
    <col min="8" max="8" width="14.140625" customWidth="1"/>
    <col min="9" max="9" width="14.5703125" customWidth="1"/>
    <col min="10" max="10" width="15.42578125" customWidth="1"/>
  </cols>
  <sheetData>
    <row r="1" spans="1:24" ht="18.75">
      <c r="A1" s="18" t="s">
        <v>382</v>
      </c>
      <c r="D1" s="3"/>
    </row>
    <row r="2" spans="1:24" ht="15.75" customHeight="1">
      <c r="A2" s="3"/>
      <c r="D2" s="3"/>
      <c r="G2" s="89"/>
    </row>
    <row r="3" spans="1:24" ht="12.75" customHeight="1">
      <c r="A3" s="340" t="s">
        <v>290</v>
      </c>
      <c r="B3" s="340" t="s">
        <v>302</v>
      </c>
      <c r="C3" s="340" t="s">
        <v>287</v>
      </c>
      <c r="D3" s="340" t="s">
        <v>246</v>
      </c>
      <c r="E3" s="406" t="s">
        <v>0</v>
      </c>
      <c r="F3" s="407" t="s">
        <v>189</v>
      </c>
      <c r="G3" s="408"/>
      <c r="H3" s="408"/>
      <c r="I3" s="408"/>
      <c r="J3" s="408"/>
    </row>
    <row r="4" spans="1:24" ht="12.75" customHeight="1">
      <c r="A4" s="402"/>
      <c r="B4" s="402"/>
      <c r="C4" s="402"/>
      <c r="D4" s="404"/>
      <c r="E4" s="404"/>
      <c r="F4" s="343" t="s">
        <v>251</v>
      </c>
      <c r="G4" s="410" t="s">
        <v>188</v>
      </c>
      <c r="H4" s="411"/>
      <c r="I4" s="411"/>
      <c r="J4" s="412"/>
    </row>
    <row r="5" spans="1:24" ht="39" customHeight="1">
      <c r="A5" s="402"/>
      <c r="B5" s="402"/>
      <c r="C5" s="402"/>
      <c r="D5" s="404"/>
      <c r="E5" s="404"/>
      <c r="F5" s="409"/>
      <c r="G5" s="341" t="s">
        <v>241</v>
      </c>
      <c r="H5" s="400" t="s">
        <v>184</v>
      </c>
      <c r="I5" s="401"/>
      <c r="J5" s="400" t="s">
        <v>187</v>
      </c>
    </row>
    <row r="6" spans="1:24" ht="69.75" customHeight="1">
      <c r="A6" s="403"/>
      <c r="B6" s="403"/>
      <c r="C6" s="403"/>
      <c r="D6" s="405"/>
      <c r="E6" s="405"/>
      <c r="F6" s="409"/>
      <c r="G6" s="404"/>
      <c r="H6" s="133" t="s">
        <v>185</v>
      </c>
      <c r="I6" s="133" t="s">
        <v>186</v>
      </c>
      <c r="J6" s="401"/>
    </row>
    <row r="7" spans="1:24">
      <c r="A7" s="45">
        <v>1</v>
      </c>
      <c r="B7" s="45">
        <v>1</v>
      </c>
      <c r="C7" s="46">
        <v>1</v>
      </c>
      <c r="D7" s="38">
        <v>911000</v>
      </c>
      <c r="E7" s="22" t="s">
        <v>133</v>
      </c>
      <c r="F7" s="308">
        <v>781</v>
      </c>
      <c r="G7" s="309">
        <v>60.819462227912936</v>
      </c>
      <c r="H7" s="310">
        <v>46.734955185659409</v>
      </c>
      <c r="I7" s="310">
        <v>25.352112676056336</v>
      </c>
      <c r="J7" s="310">
        <v>61.459667093469903</v>
      </c>
      <c r="K7" s="152"/>
      <c r="U7" s="9"/>
      <c r="V7" s="9"/>
      <c r="W7" s="9"/>
      <c r="X7" s="9"/>
    </row>
    <row r="8" spans="1:24">
      <c r="A8" s="45">
        <v>1</v>
      </c>
      <c r="B8" s="45">
        <v>1</v>
      </c>
      <c r="C8" s="46">
        <v>1</v>
      </c>
      <c r="D8" s="38">
        <v>913000</v>
      </c>
      <c r="E8" s="22" t="s">
        <v>134</v>
      </c>
      <c r="F8" s="308">
        <v>1594</v>
      </c>
      <c r="G8" s="309">
        <v>48.36888331242158</v>
      </c>
      <c r="H8" s="310">
        <v>44.040150564617313</v>
      </c>
      <c r="I8" s="310">
        <v>30.238393977415306</v>
      </c>
      <c r="J8" s="310">
        <v>70.451693851944796</v>
      </c>
      <c r="K8" s="152"/>
      <c r="L8" s="9"/>
      <c r="N8" s="9"/>
      <c r="O8" s="9"/>
      <c r="P8" s="9"/>
      <c r="U8" s="9"/>
      <c r="V8" s="9"/>
      <c r="W8" s="9"/>
      <c r="X8" s="9"/>
    </row>
    <row r="9" spans="1:24">
      <c r="A9" s="45">
        <v>1</v>
      </c>
      <c r="B9" s="45">
        <v>1</v>
      </c>
      <c r="C9" s="46">
        <v>1</v>
      </c>
      <c r="D9" s="38">
        <v>112000</v>
      </c>
      <c r="E9" s="22" t="s">
        <v>16</v>
      </c>
      <c r="F9" s="308">
        <v>2779</v>
      </c>
      <c r="G9" s="90">
        <v>49.58618207988485</v>
      </c>
      <c r="H9" s="91">
        <v>44.656351205469591</v>
      </c>
      <c r="I9" s="114">
        <v>29.435048578625405</v>
      </c>
      <c r="J9" s="91">
        <v>71.896365599136374</v>
      </c>
      <c r="L9" s="9"/>
      <c r="M9" s="9"/>
      <c r="N9" s="9"/>
      <c r="P9" s="9"/>
      <c r="U9" s="9"/>
      <c r="V9" s="9"/>
      <c r="W9" s="9"/>
      <c r="X9" s="9"/>
    </row>
    <row r="10" spans="1:24">
      <c r="A10" s="45">
        <v>1</v>
      </c>
      <c r="B10" s="45">
        <v>1</v>
      </c>
      <c r="C10" s="46">
        <v>1</v>
      </c>
      <c r="D10" s="38">
        <v>113000</v>
      </c>
      <c r="E10" s="22" t="s">
        <v>17</v>
      </c>
      <c r="F10" s="308">
        <v>1807</v>
      </c>
      <c r="G10" s="90">
        <v>46.541228555617039</v>
      </c>
      <c r="H10" s="91">
        <v>48.201438848920866</v>
      </c>
      <c r="I10" s="114">
        <v>35.085777531820703</v>
      </c>
      <c r="J10" s="91">
        <v>66.574432761483123</v>
      </c>
      <c r="L10" s="9"/>
      <c r="P10" s="9"/>
      <c r="U10" s="9"/>
      <c r="V10" s="9"/>
      <c r="W10" s="9"/>
      <c r="X10" s="9"/>
    </row>
    <row r="11" spans="1:24">
      <c r="A11" s="45">
        <v>1</v>
      </c>
      <c r="B11" s="45">
        <v>1</v>
      </c>
      <c r="C11" s="46">
        <v>1</v>
      </c>
      <c r="D11" s="38">
        <v>513000</v>
      </c>
      <c r="E11" s="22" t="s">
        <v>96</v>
      </c>
      <c r="F11" s="308">
        <v>300</v>
      </c>
      <c r="G11" s="90">
        <v>47.333333333333336</v>
      </c>
      <c r="H11" s="91">
        <v>37.333333333333336</v>
      </c>
      <c r="I11" s="114">
        <v>25.333333333333336</v>
      </c>
      <c r="J11" s="91">
        <v>61.666666666666671</v>
      </c>
      <c r="U11" s="9"/>
      <c r="V11" s="9"/>
      <c r="W11" s="9"/>
      <c r="X11" s="9"/>
    </row>
    <row r="12" spans="1:24">
      <c r="A12" s="45">
        <v>1</v>
      </c>
      <c r="B12" s="45">
        <v>1</v>
      </c>
      <c r="C12" s="46">
        <v>1</v>
      </c>
      <c r="D12" s="38">
        <v>914000</v>
      </c>
      <c r="E12" s="22" t="s">
        <v>135</v>
      </c>
      <c r="F12" s="308">
        <v>643</v>
      </c>
      <c r="G12" s="90">
        <v>51.944012441679632</v>
      </c>
      <c r="H12" s="91">
        <v>45.567651632970453</v>
      </c>
      <c r="I12" s="114">
        <v>26.283048211508554</v>
      </c>
      <c r="J12" s="91">
        <v>49.611197511664074</v>
      </c>
      <c r="U12" s="9"/>
      <c r="V12" s="9"/>
      <c r="W12" s="9"/>
      <c r="X12" s="9"/>
    </row>
    <row r="13" spans="1:24">
      <c r="A13" s="45">
        <v>1</v>
      </c>
      <c r="B13" s="45">
        <v>1</v>
      </c>
      <c r="C13" s="46">
        <v>1</v>
      </c>
      <c r="D13" s="38">
        <v>915000</v>
      </c>
      <c r="E13" s="22" t="s">
        <v>136</v>
      </c>
      <c r="F13" s="308">
        <v>859</v>
      </c>
      <c r="G13" s="90">
        <v>56.461001164144356</v>
      </c>
      <c r="H13" s="91">
        <v>44.004656577415602</v>
      </c>
      <c r="I13" s="114">
        <v>20.488940628637948</v>
      </c>
      <c r="J13" s="91">
        <v>60.651920838183941</v>
      </c>
      <c r="U13" s="9"/>
      <c r="V13" s="9"/>
      <c r="W13" s="9"/>
      <c r="X13" s="9"/>
    </row>
    <row r="14" spans="1:24">
      <c r="A14" s="45">
        <v>1</v>
      </c>
      <c r="B14" s="45">
        <v>1</v>
      </c>
      <c r="C14" s="46">
        <v>1</v>
      </c>
      <c r="D14" s="38">
        <v>916000</v>
      </c>
      <c r="E14" s="22" t="s">
        <v>137</v>
      </c>
      <c r="F14" s="308">
        <v>509</v>
      </c>
      <c r="G14" s="90">
        <v>59.13555992141454</v>
      </c>
      <c r="H14" s="91">
        <v>37.328094302554028</v>
      </c>
      <c r="I14" s="114">
        <v>22.593320235756384</v>
      </c>
      <c r="J14" s="91">
        <v>68.172888015717092</v>
      </c>
      <c r="U14" s="9"/>
      <c r="V14" s="9"/>
      <c r="W14" s="9"/>
      <c r="X14" s="9"/>
    </row>
    <row r="15" spans="1:24">
      <c r="A15" s="45">
        <v>1</v>
      </c>
      <c r="B15" s="45">
        <v>1</v>
      </c>
      <c r="C15" s="46">
        <v>1</v>
      </c>
      <c r="D15" s="38">
        <v>114000</v>
      </c>
      <c r="E15" s="22" t="s">
        <v>18</v>
      </c>
      <c r="F15" s="308">
        <v>776</v>
      </c>
      <c r="G15" s="90">
        <v>60.567010309278345</v>
      </c>
      <c r="H15" s="91">
        <v>35.180412371134025</v>
      </c>
      <c r="I15" s="114">
        <v>37.5</v>
      </c>
      <c r="J15" s="91">
        <v>39.561855670103093</v>
      </c>
      <c r="U15" s="9"/>
      <c r="V15" s="9"/>
      <c r="W15" s="9"/>
      <c r="X15" s="9"/>
    </row>
    <row r="16" spans="1:24">
      <c r="A16" s="45">
        <v>1</v>
      </c>
      <c r="B16" s="45">
        <v>1</v>
      </c>
      <c r="C16" s="46">
        <v>1</v>
      </c>
      <c r="D16" s="38">
        <v>116000</v>
      </c>
      <c r="E16" s="22" t="s">
        <v>19</v>
      </c>
      <c r="F16" s="308">
        <v>1133</v>
      </c>
      <c r="G16" s="90">
        <v>48.631950573698148</v>
      </c>
      <c r="H16" s="91">
        <v>34.068843777581641</v>
      </c>
      <c r="I16" s="114">
        <v>17.828773168578994</v>
      </c>
      <c r="J16" s="91">
        <v>74.757281553398059</v>
      </c>
      <c r="L16" s="9"/>
      <c r="U16" s="9"/>
      <c r="V16" s="9"/>
      <c r="W16" s="9"/>
      <c r="X16" s="9"/>
    </row>
    <row r="17" spans="1:24">
      <c r="A17" s="45">
        <v>1</v>
      </c>
      <c r="B17" s="45">
        <v>1</v>
      </c>
      <c r="C17" s="46">
        <v>1</v>
      </c>
      <c r="D17" s="38">
        <v>117000</v>
      </c>
      <c r="E17" s="22" t="s">
        <v>20</v>
      </c>
      <c r="F17" s="308">
        <v>549</v>
      </c>
      <c r="G17" s="90">
        <v>48.633879781420767</v>
      </c>
      <c r="H17" s="91">
        <v>45.355191256830601</v>
      </c>
      <c r="I17" s="114">
        <v>26.411657559198542</v>
      </c>
      <c r="J17" s="91">
        <v>63.205828779599273</v>
      </c>
      <c r="U17" s="9"/>
      <c r="V17" s="9"/>
      <c r="W17" s="9"/>
      <c r="X17" s="9"/>
    </row>
    <row r="18" spans="1:24">
      <c r="A18" s="45">
        <v>1</v>
      </c>
      <c r="B18" s="45">
        <v>1</v>
      </c>
      <c r="C18" s="46">
        <v>1</v>
      </c>
      <c r="D18" s="38">
        <v>119000</v>
      </c>
      <c r="E18" s="22" t="s">
        <v>21</v>
      </c>
      <c r="F18" s="308">
        <v>1559</v>
      </c>
      <c r="G18" s="90">
        <v>63.887107119948681</v>
      </c>
      <c r="H18" s="91">
        <v>40.79538165490699</v>
      </c>
      <c r="I18" s="114">
        <v>22.065426555484287</v>
      </c>
      <c r="J18" s="91">
        <v>63.694676074406672</v>
      </c>
      <c r="L18" s="9"/>
      <c r="U18" s="9"/>
      <c r="V18" s="9"/>
      <c r="W18" s="9"/>
      <c r="X18" s="9"/>
    </row>
    <row r="19" spans="1:24">
      <c r="A19" s="45">
        <v>1</v>
      </c>
      <c r="B19" s="45">
        <v>1</v>
      </c>
      <c r="C19" s="46">
        <v>1</v>
      </c>
      <c r="D19" s="38">
        <v>124000</v>
      </c>
      <c r="E19" s="22" t="s">
        <v>24</v>
      </c>
      <c r="F19" s="308">
        <v>1353</v>
      </c>
      <c r="G19" s="90">
        <v>48.484848484848484</v>
      </c>
      <c r="H19" s="91">
        <v>46.119733924611971</v>
      </c>
      <c r="I19" s="91">
        <v>29.785661492978566</v>
      </c>
      <c r="J19" s="91">
        <v>68.292682926829272</v>
      </c>
      <c r="U19" s="9"/>
      <c r="V19" s="9"/>
      <c r="W19" s="9"/>
      <c r="X19" s="9"/>
    </row>
    <row r="20" spans="1:24">
      <c r="A20" s="48"/>
      <c r="B20" s="48"/>
      <c r="C20" s="48"/>
      <c r="D20" s="40"/>
      <c r="E20" s="36" t="s">
        <v>209</v>
      </c>
      <c r="F20" s="314">
        <v>14642</v>
      </c>
      <c r="G20" s="104">
        <v>52.36306515503346</v>
      </c>
      <c r="H20" s="105">
        <v>43.163502253790462</v>
      </c>
      <c r="I20" s="105">
        <v>27.680644720666574</v>
      </c>
      <c r="J20" s="105">
        <v>65.523835541592675</v>
      </c>
    </row>
    <row r="21" spans="1:24">
      <c r="A21" s="45">
        <v>2</v>
      </c>
      <c r="B21" s="45">
        <v>2</v>
      </c>
      <c r="C21" s="46">
        <v>1</v>
      </c>
      <c r="D21" s="38">
        <v>334002</v>
      </c>
      <c r="E21" s="22" t="s">
        <v>249</v>
      </c>
      <c r="F21" s="308">
        <v>937</v>
      </c>
      <c r="G21" s="90">
        <v>58.697972251867661</v>
      </c>
      <c r="H21" s="91">
        <v>59.978655282817506</v>
      </c>
      <c r="I21" s="114">
        <v>37.566702241195301</v>
      </c>
      <c r="J21" s="91">
        <v>58.591248665955177</v>
      </c>
      <c r="O21" s="106"/>
      <c r="P21" s="106"/>
      <c r="Q21" s="106"/>
      <c r="R21" s="106"/>
    </row>
    <row r="22" spans="1:24">
      <c r="A22" s="45">
        <v>2</v>
      </c>
      <c r="B22" s="45">
        <v>2</v>
      </c>
      <c r="C22" s="46">
        <v>1</v>
      </c>
      <c r="D22" s="38">
        <v>711000</v>
      </c>
      <c r="E22" s="22" t="s">
        <v>367</v>
      </c>
      <c r="F22" s="308">
        <v>926</v>
      </c>
      <c r="G22" s="90">
        <v>50.755939524838013</v>
      </c>
      <c r="H22" s="91">
        <v>53.023758099352051</v>
      </c>
      <c r="I22" s="114">
        <v>29.049676025917925</v>
      </c>
      <c r="J22" s="91">
        <v>60.367170626349896</v>
      </c>
      <c r="O22" s="106"/>
      <c r="P22" s="106"/>
      <c r="Q22" s="106"/>
      <c r="R22" s="106"/>
    </row>
    <row r="23" spans="1:24">
      <c r="A23" s="45">
        <v>2</v>
      </c>
      <c r="B23" s="45">
        <v>2</v>
      </c>
      <c r="C23" s="46">
        <v>1</v>
      </c>
      <c r="D23" s="38">
        <v>314000</v>
      </c>
      <c r="E23" s="22" t="s">
        <v>54</v>
      </c>
      <c r="F23" s="308">
        <v>628</v>
      </c>
      <c r="G23" s="90">
        <v>45.70063694267516</v>
      </c>
      <c r="H23" s="91">
        <v>56.847133757961785</v>
      </c>
      <c r="I23" s="114">
        <v>35.031847133757957</v>
      </c>
      <c r="J23" s="91">
        <v>54.617834394904463</v>
      </c>
      <c r="O23" s="106"/>
      <c r="P23" s="106"/>
      <c r="Q23" s="106"/>
      <c r="R23" s="106"/>
    </row>
    <row r="24" spans="1:24">
      <c r="A24" s="45">
        <v>2</v>
      </c>
      <c r="B24" s="45">
        <v>2</v>
      </c>
      <c r="C24" s="46">
        <v>1</v>
      </c>
      <c r="D24" s="38">
        <v>512000</v>
      </c>
      <c r="E24" s="22" t="s">
        <v>95</v>
      </c>
      <c r="F24" s="308">
        <v>349</v>
      </c>
      <c r="G24" s="90">
        <v>62.464183381088823</v>
      </c>
      <c r="H24" s="91">
        <v>32.378223495702009</v>
      </c>
      <c r="I24" s="114">
        <v>33.810888252148999</v>
      </c>
      <c r="J24" s="91">
        <v>26.361031518624639</v>
      </c>
      <c r="O24" s="106"/>
      <c r="P24" s="106"/>
      <c r="Q24" s="106"/>
      <c r="R24" s="106"/>
    </row>
    <row r="25" spans="1:24">
      <c r="A25" s="45">
        <v>2</v>
      </c>
      <c r="B25" s="45">
        <v>2</v>
      </c>
      <c r="C25" s="46">
        <v>1</v>
      </c>
      <c r="D25" s="38">
        <v>111000</v>
      </c>
      <c r="E25" s="22" t="s">
        <v>15</v>
      </c>
      <c r="F25" s="308">
        <v>1003</v>
      </c>
      <c r="G25" s="90">
        <v>61.3160518444666</v>
      </c>
      <c r="H25" s="91">
        <v>59.82053838484547</v>
      </c>
      <c r="I25" s="114">
        <v>27.81655034895314</v>
      </c>
      <c r="J25" s="91">
        <v>53.040877367896314</v>
      </c>
      <c r="O25" s="106"/>
      <c r="P25" s="106"/>
      <c r="Q25" s="106"/>
      <c r="R25" s="106"/>
    </row>
    <row r="26" spans="1:24">
      <c r="A26" s="45">
        <v>2</v>
      </c>
      <c r="B26" s="45">
        <v>2</v>
      </c>
      <c r="C26" s="46">
        <v>1</v>
      </c>
      <c r="D26" s="38">
        <v>315000</v>
      </c>
      <c r="E26" s="22" t="s">
        <v>55</v>
      </c>
      <c r="F26" s="308">
        <v>1850</v>
      </c>
      <c r="G26" s="90">
        <v>49.567567567567565</v>
      </c>
      <c r="H26" s="91">
        <v>48</v>
      </c>
      <c r="I26" s="114">
        <v>28.540540540540544</v>
      </c>
      <c r="J26" s="91">
        <v>53.513513513513509</v>
      </c>
      <c r="O26" s="106"/>
      <c r="P26" s="106"/>
      <c r="Q26" s="106"/>
      <c r="R26" s="106"/>
    </row>
    <row r="27" spans="1:24">
      <c r="A27" s="45">
        <v>2</v>
      </c>
      <c r="B27" s="45">
        <v>2</v>
      </c>
      <c r="C27" s="46">
        <v>1</v>
      </c>
      <c r="D27" s="38">
        <v>316000</v>
      </c>
      <c r="E27" s="22" t="s">
        <v>56</v>
      </c>
      <c r="F27" s="308">
        <v>391</v>
      </c>
      <c r="G27" s="90">
        <v>41.687979539641944</v>
      </c>
      <c r="H27" s="91">
        <v>46.803069053708441</v>
      </c>
      <c r="I27" s="114">
        <v>30.179028132992325</v>
      </c>
      <c r="J27" s="91">
        <v>45.78005115089514</v>
      </c>
      <c r="O27" s="106"/>
      <c r="P27" s="106"/>
      <c r="Q27" s="106"/>
      <c r="R27" s="106"/>
    </row>
    <row r="28" spans="1:24">
      <c r="A28" s="45">
        <v>2</v>
      </c>
      <c r="B28" s="45">
        <v>3</v>
      </c>
      <c r="C28" s="46">
        <v>1</v>
      </c>
      <c r="D28" s="38">
        <v>515000</v>
      </c>
      <c r="E28" s="22" t="s">
        <v>97</v>
      </c>
      <c r="F28" s="308">
        <v>778</v>
      </c>
      <c r="G28" s="90">
        <v>58.354755784061695</v>
      </c>
      <c r="H28" s="91">
        <v>54.37017994858612</v>
      </c>
      <c r="I28" s="114">
        <v>26.47814910025707</v>
      </c>
      <c r="J28" s="91">
        <v>62.339331619537276</v>
      </c>
      <c r="O28" s="106"/>
      <c r="P28" s="106"/>
      <c r="Q28" s="106"/>
      <c r="R28" s="106"/>
    </row>
    <row r="29" spans="1:24">
      <c r="A29" s="45">
        <v>2</v>
      </c>
      <c r="B29" s="45">
        <v>2</v>
      </c>
      <c r="C29" s="46">
        <v>1</v>
      </c>
      <c r="D29" s="38">
        <v>120000</v>
      </c>
      <c r="E29" s="22" t="s">
        <v>22</v>
      </c>
      <c r="F29" s="308">
        <v>243</v>
      </c>
      <c r="G29" s="90">
        <v>46.090534979423872</v>
      </c>
      <c r="H29" s="91">
        <v>41.975308641975303</v>
      </c>
      <c r="I29" s="114">
        <v>24.279835390946502</v>
      </c>
      <c r="J29" s="91">
        <v>58.024691358024697</v>
      </c>
      <c r="O29" s="106"/>
      <c r="P29" s="106"/>
      <c r="Q29" s="106"/>
      <c r="R29" s="106"/>
    </row>
    <row r="30" spans="1:24">
      <c r="A30" s="45">
        <v>2</v>
      </c>
      <c r="B30" s="45">
        <v>2</v>
      </c>
      <c r="C30" s="46">
        <v>1</v>
      </c>
      <c r="D30" s="38">
        <v>122000</v>
      </c>
      <c r="E30" s="22" t="s">
        <v>23</v>
      </c>
      <c r="F30" s="308">
        <v>614</v>
      </c>
      <c r="G30" s="90">
        <v>50</v>
      </c>
      <c r="H30" s="91">
        <v>23.12703583061889</v>
      </c>
      <c r="I30" s="114">
        <v>11.889250814332247</v>
      </c>
      <c r="J30" s="91">
        <v>28.827361563517918</v>
      </c>
      <c r="O30" s="106"/>
      <c r="P30" s="106"/>
      <c r="Q30" s="106"/>
      <c r="R30" s="106"/>
    </row>
    <row r="31" spans="1:24">
      <c r="A31" s="48"/>
      <c r="B31" s="48"/>
      <c r="C31" s="48"/>
      <c r="D31" s="40"/>
      <c r="E31" s="36" t="s">
        <v>216</v>
      </c>
      <c r="F31" s="314">
        <v>7719</v>
      </c>
      <c r="G31" s="104">
        <v>53.025003238761492</v>
      </c>
      <c r="H31" s="105">
        <v>50.019432568985621</v>
      </c>
      <c r="I31" s="105">
        <v>28.786112190698276</v>
      </c>
      <c r="J31" s="105">
        <v>52.429071123202483</v>
      </c>
    </row>
    <row r="32" spans="1:24">
      <c r="A32" s="45">
        <v>3</v>
      </c>
      <c r="B32" s="45">
        <v>4</v>
      </c>
      <c r="C32" s="46">
        <v>2</v>
      </c>
      <c r="D32" s="38">
        <v>334000</v>
      </c>
      <c r="E32" s="41" t="s">
        <v>257</v>
      </c>
      <c r="F32" s="308">
        <v>174</v>
      </c>
      <c r="G32" s="90">
        <v>50.574712643678168</v>
      </c>
      <c r="H32" s="91">
        <v>24.712643678160919</v>
      </c>
      <c r="I32" s="114">
        <v>11.494252873563218</v>
      </c>
      <c r="J32" s="91">
        <v>51.724137931034484</v>
      </c>
      <c r="O32" s="106"/>
      <c r="P32" s="106"/>
      <c r="Q32" s="106"/>
      <c r="R32" s="106"/>
    </row>
    <row r="33" spans="1:18">
      <c r="A33" s="45">
        <v>3</v>
      </c>
      <c r="B33" s="45">
        <v>4</v>
      </c>
      <c r="C33" s="46">
        <v>2</v>
      </c>
      <c r="D33" s="38">
        <v>554000</v>
      </c>
      <c r="E33" s="22" t="s">
        <v>264</v>
      </c>
      <c r="F33" s="308">
        <v>393</v>
      </c>
      <c r="G33" s="90">
        <v>38.167938931297712</v>
      </c>
      <c r="H33" s="91">
        <v>25.699745547073793</v>
      </c>
      <c r="I33" s="114">
        <v>13.231552162849871</v>
      </c>
      <c r="J33" s="91">
        <v>38.931297709923662</v>
      </c>
      <c r="O33" s="106"/>
      <c r="P33" s="106"/>
      <c r="Q33" s="106"/>
      <c r="R33" s="106"/>
    </row>
    <row r="34" spans="1:18">
      <c r="A34" s="45">
        <v>3</v>
      </c>
      <c r="B34" s="45">
        <v>4</v>
      </c>
      <c r="C34" s="46">
        <v>2</v>
      </c>
      <c r="D34" s="38">
        <v>558000</v>
      </c>
      <c r="E34" s="22" t="s">
        <v>265</v>
      </c>
      <c r="F34" s="308">
        <v>225</v>
      </c>
      <c r="G34" s="90">
        <v>37.777777777777779</v>
      </c>
      <c r="H34" s="91">
        <v>28.000000000000004</v>
      </c>
      <c r="I34" s="114">
        <v>16.888888888888889</v>
      </c>
      <c r="J34" s="91">
        <v>52</v>
      </c>
      <c r="O34" s="106"/>
      <c r="P34" s="106"/>
      <c r="Q34" s="106"/>
      <c r="R34" s="106"/>
    </row>
    <row r="35" spans="1:18">
      <c r="A35" s="45">
        <v>3</v>
      </c>
      <c r="B35" s="45">
        <v>4</v>
      </c>
      <c r="C35" s="46">
        <v>2</v>
      </c>
      <c r="D35" s="38">
        <v>358000</v>
      </c>
      <c r="E35" s="22" t="s">
        <v>258</v>
      </c>
      <c r="F35" s="308">
        <v>475</v>
      </c>
      <c r="G35" s="90">
        <v>44.842105263157897</v>
      </c>
      <c r="H35" s="91">
        <v>26.526315789473685</v>
      </c>
      <c r="I35" s="114">
        <v>17.263157894736842</v>
      </c>
      <c r="J35" s="91">
        <v>50.315789473684212</v>
      </c>
      <c r="O35" s="106"/>
      <c r="P35" s="106"/>
      <c r="Q35" s="106"/>
      <c r="R35" s="106"/>
    </row>
    <row r="36" spans="1:18">
      <c r="A36" s="45">
        <v>3</v>
      </c>
      <c r="B36" s="45">
        <v>4</v>
      </c>
      <c r="C36" s="46">
        <v>2</v>
      </c>
      <c r="D36" s="38">
        <v>366000</v>
      </c>
      <c r="E36" s="22" t="s">
        <v>259</v>
      </c>
      <c r="F36" s="308">
        <v>325</v>
      </c>
      <c r="G36" s="90">
        <v>40.307692307692307</v>
      </c>
      <c r="H36" s="91">
        <v>24.615384615384617</v>
      </c>
      <c r="I36" s="114">
        <v>12.307692307692308</v>
      </c>
      <c r="J36" s="91">
        <v>52</v>
      </c>
      <c r="O36" s="106"/>
      <c r="P36" s="106"/>
      <c r="Q36" s="106"/>
      <c r="R36" s="106"/>
    </row>
    <row r="37" spans="1:18">
      <c r="A37" s="45">
        <v>3</v>
      </c>
      <c r="B37" s="45">
        <v>4</v>
      </c>
      <c r="C37" s="46">
        <v>2</v>
      </c>
      <c r="D37" s="38">
        <v>754000</v>
      </c>
      <c r="E37" s="22" t="s">
        <v>268</v>
      </c>
      <c r="F37" s="308">
        <v>521</v>
      </c>
      <c r="G37" s="90">
        <v>55.27831094049904</v>
      </c>
      <c r="H37" s="91">
        <v>41.842610364683303</v>
      </c>
      <c r="I37" s="114">
        <v>15.738963531669867</v>
      </c>
      <c r="J37" s="91">
        <v>44.337811900191937</v>
      </c>
      <c r="O37" s="106"/>
      <c r="P37" s="106"/>
      <c r="Q37" s="106"/>
      <c r="R37" s="106"/>
    </row>
    <row r="38" spans="1:18">
      <c r="A38" s="45">
        <v>3</v>
      </c>
      <c r="B38" s="45">
        <v>3</v>
      </c>
      <c r="C38" s="46">
        <v>2</v>
      </c>
      <c r="D38" s="38">
        <v>370000</v>
      </c>
      <c r="E38" s="22" t="s">
        <v>260</v>
      </c>
      <c r="F38" s="308">
        <v>178</v>
      </c>
      <c r="G38" s="90">
        <v>39.887640449438202</v>
      </c>
      <c r="H38" s="91">
        <v>11.235955056179774</v>
      </c>
      <c r="I38" s="114">
        <v>4.4943820224719104</v>
      </c>
      <c r="J38" s="91">
        <v>58.988764044943821</v>
      </c>
      <c r="O38" s="106"/>
      <c r="P38" s="106"/>
      <c r="Q38" s="106"/>
      <c r="R38" s="106"/>
    </row>
    <row r="39" spans="1:18">
      <c r="A39" s="45">
        <v>3</v>
      </c>
      <c r="B39" s="45">
        <v>4</v>
      </c>
      <c r="C39" s="46">
        <v>2</v>
      </c>
      <c r="D39" s="38">
        <v>758000</v>
      </c>
      <c r="E39" s="22" t="s">
        <v>270</v>
      </c>
      <c r="F39" s="308">
        <v>124</v>
      </c>
      <c r="G39" s="90">
        <v>45.967741935483872</v>
      </c>
      <c r="H39" s="91">
        <v>24.193548387096776</v>
      </c>
      <c r="I39" s="114">
        <v>14.516129032258066</v>
      </c>
      <c r="J39" s="91">
        <v>45.161290322580641</v>
      </c>
      <c r="O39" s="106"/>
      <c r="P39" s="106"/>
      <c r="Q39" s="106"/>
      <c r="R39" s="106"/>
    </row>
    <row r="40" spans="1:18">
      <c r="A40" s="45">
        <v>3</v>
      </c>
      <c r="B40" s="45">
        <v>4</v>
      </c>
      <c r="C40" s="46">
        <v>2</v>
      </c>
      <c r="D40" s="38">
        <v>958000</v>
      </c>
      <c r="E40" s="22" t="s">
        <v>275</v>
      </c>
      <c r="F40" s="308">
        <v>221</v>
      </c>
      <c r="G40" s="90">
        <v>40.271493212669682</v>
      </c>
      <c r="H40" s="91">
        <v>24.434389140271492</v>
      </c>
      <c r="I40" s="114">
        <v>13.122171945701359</v>
      </c>
      <c r="J40" s="91">
        <v>49.321266968325794</v>
      </c>
      <c r="O40" s="106"/>
      <c r="P40" s="106"/>
      <c r="Q40" s="106"/>
      <c r="R40" s="106"/>
    </row>
    <row r="41" spans="1:18">
      <c r="A41" s="45">
        <v>3</v>
      </c>
      <c r="B41" s="45">
        <v>4</v>
      </c>
      <c r="C41" s="46">
        <v>2</v>
      </c>
      <c r="D41" s="38">
        <v>762000</v>
      </c>
      <c r="E41" s="22" t="s">
        <v>271</v>
      </c>
      <c r="F41" s="308">
        <v>253</v>
      </c>
      <c r="G41" s="90">
        <v>49.802371541501977</v>
      </c>
      <c r="H41" s="91">
        <v>33.596837944664031</v>
      </c>
      <c r="I41" s="114">
        <v>13.83399209486166</v>
      </c>
      <c r="J41" s="91">
        <v>64.031620553359687</v>
      </c>
      <c r="O41" s="106"/>
      <c r="P41" s="106"/>
      <c r="Q41" s="106"/>
      <c r="R41" s="106"/>
    </row>
    <row r="42" spans="1:18">
      <c r="A42" s="45">
        <v>3</v>
      </c>
      <c r="B42" s="45">
        <v>4</v>
      </c>
      <c r="C42" s="46">
        <v>2</v>
      </c>
      <c r="D42" s="38">
        <v>154000</v>
      </c>
      <c r="E42" s="22" t="s">
        <v>252</v>
      </c>
      <c r="F42" s="308">
        <v>283</v>
      </c>
      <c r="G42" s="90">
        <v>56.890459363957604</v>
      </c>
      <c r="H42" s="91">
        <v>18.374558303886925</v>
      </c>
      <c r="I42" s="114">
        <v>14.487632508833922</v>
      </c>
      <c r="J42" s="91">
        <v>10.954063604240282</v>
      </c>
      <c r="O42" s="106"/>
      <c r="P42" s="106"/>
      <c r="Q42" s="106"/>
      <c r="R42" s="106"/>
    </row>
    <row r="43" spans="1:18">
      <c r="A43" s="45">
        <v>3</v>
      </c>
      <c r="B43" s="45">
        <v>4</v>
      </c>
      <c r="C43" s="46">
        <v>2</v>
      </c>
      <c r="D43" s="38">
        <v>766000</v>
      </c>
      <c r="E43" s="22" t="s">
        <v>272</v>
      </c>
      <c r="F43" s="308">
        <v>238</v>
      </c>
      <c r="G43" s="90">
        <v>49.579831932773111</v>
      </c>
      <c r="H43" s="91">
        <v>24.789915966386555</v>
      </c>
      <c r="I43" s="114">
        <v>5.46218487394958</v>
      </c>
      <c r="J43" s="91">
        <v>63.865546218487388</v>
      </c>
      <c r="O43" s="106"/>
      <c r="P43" s="106"/>
      <c r="Q43" s="106"/>
      <c r="R43" s="106"/>
    </row>
    <row r="44" spans="1:18">
      <c r="A44" s="45">
        <v>3</v>
      </c>
      <c r="B44" s="45">
        <v>4</v>
      </c>
      <c r="C44" s="46">
        <v>2</v>
      </c>
      <c r="D44" s="38">
        <v>962000</v>
      </c>
      <c r="E44" s="22" t="s">
        <v>276</v>
      </c>
      <c r="F44" s="308">
        <v>421</v>
      </c>
      <c r="G44" s="90">
        <v>45.843230403800476</v>
      </c>
      <c r="H44" s="91">
        <v>35.154394299287411</v>
      </c>
      <c r="I44" s="114">
        <v>15.201900237529692</v>
      </c>
      <c r="J44" s="91">
        <v>49.168646080760091</v>
      </c>
      <c r="O44" s="106"/>
      <c r="P44" s="106"/>
      <c r="Q44" s="106"/>
      <c r="R44" s="106"/>
    </row>
    <row r="45" spans="1:18">
      <c r="A45" s="45">
        <v>3</v>
      </c>
      <c r="B45" s="45">
        <v>4</v>
      </c>
      <c r="C45" s="46">
        <v>2</v>
      </c>
      <c r="D45" s="38">
        <v>770000</v>
      </c>
      <c r="E45" s="22" t="s">
        <v>273</v>
      </c>
      <c r="F45" s="308">
        <v>279</v>
      </c>
      <c r="G45" s="90">
        <v>36.917562724014338</v>
      </c>
      <c r="H45" s="91">
        <v>33.333333333333329</v>
      </c>
      <c r="I45" s="114">
        <v>22.939068100358423</v>
      </c>
      <c r="J45" s="91">
        <v>43.727598566308245</v>
      </c>
      <c r="O45" s="106"/>
      <c r="P45" s="106"/>
      <c r="Q45" s="106"/>
      <c r="R45" s="106"/>
    </row>
    <row r="46" spans="1:18">
      <c r="A46" s="45">
        <v>3</v>
      </c>
      <c r="B46" s="45">
        <v>4</v>
      </c>
      <c r="C46" s="46">
        <v>2</v>
      </c>
      <c r="D46" s="38">
        <v>162000</v>
      </c>
      <c r="E46" s="22" t="s">
        <v>253</v>
      </c>
      <c r="F46" s="308">
        <v>88</v>
      </c>
      <c r="G46" s="90">
        <v>39.772727272727273</v>
      </c>
      <c r="H46" s="91">
        <v>40.909090909090914</v>
      </c>
      <c r="I46" s="114">
        <v>17.045454545454543</v>
      </c>
      <c r="J46" s="91">
        <v>52.272727272727273</v>
      </c>
      <c r="O46" s="106"/>
      <c r="P46" s="106"/>
      <c r="Q46" s="106"/>
      <c r="R46" s="106"/>
    </row>
    <row r="47" spans="1:18">
      <c r="A47" s="45">
        <v>3</v>
      </c>
      <c r="B47" s="45">
        <v>4</v>
      </c>
      <c r="C47" s="46">
        <v>2</v>
      </c>
      <c r="D47" s="38">
        <v>374000</v>
      </c>
      <c r="E47" s="22" t="s">
        <v>261</v>
      </c>
      <c r="F47" s="308">
        <v>429</v>
      </c>
      <c r="G47" s="90">
        <v>44.988344988344984</v>
      </c>
      <c r="H47" s="91">
        <v>32.167832167832167</v>
      </c>
      <c r="I47" s="114">
        <v>16.550116550116549</v>
      </c>
      <c r="J47" s="91">
        <v>57.575757575757578</v>
      </c>
      <c r="O47" s="106"/>
      <c r="P47" s="106"/>
      <c r="Q47" s="106"/>
      <c r="R47" s="106"/>
    </row>
    <row r="48" spans="1:18">
      <c r="A48" s="45">
        <v>3</v>
      </c>
      <c r="B48" s="45">
        <v>4</v>
      </c>
      <c r="C48" s="46">
        <v>2</v>
      </c>
      <c r="D48" s="38">
        <v>966000</v>
      </c>
      <c r="E48" s="22" t="s">
        <v>277</v>
      </c>
      <c r="F48" s="308">
        <v>226</v>
      </c>
      <c r="G48" s="90">
        <v>33.185840707964601</v>
      </c>
      <c r="H48" s="91">
        <v>46.460176991150441</v>
      </c>
      <c r="I48" s="114">
        <v>25.663716814159294</v>
      </c>
      <c r="J48" s="91">
        <v>40.707964601769916</v>
      </c>
      <c r="O48" s="106"/>
      <c r="P48" s="106"/>
      <c r="Q48" s="106"/>
      <c r="R48" s="106"/>
    </row>
    <row r="49" spans="1:18">
      <c r="A49" s="45">
        <v>3</v>
      </c>
      <c r="B49" s="45">
        <v>4</v>
      </c>
      <c r="C49" s="46">
        <v>2</v>
      </c>
      <c r="D49" s="38">
        <v>774000</v>
      </c>
      <c r="E49" s="22" t="s">
        <v>274</v>
      </c>
      <c r="F49" s="308">
        <v>282</v>
      </c>
      <c r="G49" s="90">
        <v>47.5177304964539</v>
      </c>
      <c r="H49" s="91">
        <v>38.652482269503544</v>
      </c>
      <c r="I49" s="114">
        <v>18.439716312056735</v>
      </c>
      <c r="J49" s="91">
        <v>46.808510638297875</v>
      </c>
      <c r="O49" s="106"/>
      <c r="P49" s="106"/>
      <c r="Q49" s="106"/>
      <c r="R49" s="106"/>
    </row>
    <row r="50" spans="1:18">
      <c r="A50" s="45">
        <v>3</v>
      </c>
      <c r="B50" s="45">
        <v>4</v>
      </c>
      <c r="C50" s="46">
        <v>2</v>
      </c>
      <c r="D50" s="38">
        <v>378000</v>
      </c>
      <c r="E50" s="22" t="s">
        <v>262</v>
      </c>
      <c r="F50" s="308">
        <v>151</v>
      </c>
      <c r="G50" s="90">
        <v>33.774834437086092</v>
      </c>
      <c r="H50" s="91">
        <v>35.099337748344375</v>
      </c>
      <c r="I50" s="114">
        <v>18.543046357615893</v>
      </c>
      <c r="J50" s="91">
        <v>57.615894039735096</v>
      </c>
      <c r="O50" s="106"/>
      <c r="P50" s="106"/>
      <c r="Q50" s="106"/>
      <c r="R50" s="106"/>
    </row>
    <row r="51" spans="1:18">
      <c r="A51" s="45">
        <v>3</v>
      </c>
      <c r="B51" s="45">
        <v>4</v>
      </c>
      <c r="C51" s="46">
        <v>2</v>
      </c>
      <c r="D51" s="38">
        <v>382000</v>
      </c>
      <c r="E51" s="22" t="s">
        <v>263</v>
      </c>
      <c r="F51" s="308">
        <v>338</v>
      </c>
      <c r="G51" s="90">
        <v>44.674556213017752</v>
      </c>
      <c r="H51" s="91">
        <v>15.976331360946746</v>
      </c>
      <c r="I51" s="114">
        <v>32.248520710059168</v>
      </c>
      <c r="J51" s="91">
        <v>34.911242603550299</v>
      </c>
      <c r="O51" s="106"/>
      <c r="P51" s="106"/>
      <c r="Q51" s="106"/>
      <c r="R51" s="106"/>
    </row>
    <row r="52" spans="1:18">
      <c r="A52" s="45">
        <v>3</v>
      </c>
      <c r="B52" s="45">
        <v>4</v>
      </c>
      <c r="C52" s="46">
        <v>2</v>
      </c>
      <c r="D52" s="38">
        <v>970000</v>
      </c>
      <c r="E52" s="22" t="s">
        <v>278</v>
      </c>
      <c r="F52" s="308">
        <v>271</v>
      </c>
      <c r="G52" s="90">
        <v>39.483394833948338</v>
      </c>
      <c r="H52" s="91">
        <v>32.103321033210328</v>
      </c>
      <c r="I52" s="114">
        <v>16.605166051660518</v>
      </c>
      <c r="J52" s="91">
        <v>49.815498154981555</v>
      </c>
      <c r="O52" s="106"/>
      <c r="P52" s="106"/>
      <c r="Q52" s="106"/>
      <c r="R52" s="106"/>
    </row>
    <row r="53" spans="1:18">
      <c r="A53" s="45">
        <v>3</v>
      </c>
      <c r="B53" s="45">
        <v>4</v>
      </c>
      <c r="C53" s="46">
        <v>2</v>
      </c>
      <c r="D53" s="38">
        <v>974000</v>
      </c>
      <c r="E53" s="22" t="s">
        <v>279</v>
      </c>
      <c r="F53" s="308">
        <v>443</v>
      </c>
      <c r="G53" s="90">
        <v>49.209932279909708</v>
      </c>
      <c r="H53" s="91">
        <v>26.185101580135438</v>
      </c>
      <c r="I53" s="114">
        <v>14.221218961625281</v>
      </c>
      <c r="J53" s="91">
        <v>49.209932279909708</v>
      </c>
      <c r="O53" s="106"/>
      <c r="P53" s="106"/>
      <c r="Q53" s="106"/>
      <c r="R53" s="106"/>
    </row>
    <row r="54" spans="1:18">
      <c r="A54" s="45">
        <v>3</v>
      </c>
      <c r="B54" s="45">
        <v>4</v>
      </c>
      <c r="C54" s="46">
        <v>2</v>
      </c>
      <c r="D54" s="38">
        <v>566000</v>
      </c>
      <c r="E54" s="22" t="s">
        <v>266</v>
      </c>
      <c r="F54" s="308">
        <v>286</v>
      </c>
      <c r="G54" s="90">
        <v>42.657342657342653</v>
      </c>
      <c r="H54" s="91">
        <v>29.02097902097902</v>
      </c>
      <c r="I54" s="114">
        <v>11.538461538461538</v>
      </c>
      <c r="J54" s="91">
        <v>54.1958041958042</v>
      </c>
      <c r="O54" s="106"/>
      <c r="P54" s="106"/>
      <c r="Q54" s="106"/>
      <c r="R54" s="106"/>
    </row>
    <row r="55" spans="1:18">
      <c r="A55" s="45">
        <v>3</v>
      </c>
      <c r="B55" s="45">
        <v>3</v>
      </c>
      <c r="C55" s="46">
        <v>2</v>
      </c>
      <c r="D55" s="38">
        <v>978000</v>
      </c>
      <c r="E55" s="31" t="s">
        <v>280</v>
      </c>
      <c r="F55" s="308">
        <v>195</v>
      </c>
      <c r="G55" s="90">
        <v>44.61538461538462</v>
      </c>
      <c r="H55" s="91">
        <v>27.179487179487179</v>
      </c>
      <c r="I55" s="114">
        <v>12.820512820512819</v>
      </c>
      <c r="J55" s="91">
        <v>55.897435897435898</v>
      </c>
      <c r="O55" s="106"/>
      <c r="P55" s="106"/>
      <c r="Q55" s="106"/>
      <c r="R55" s="106"/>
    </row>
    <row r="56" spans="1:18">
      <c r="A56" s="45">
        <v>3</v>
      </c>
      <c r="B56" s="45">
        <v>4</v>
      </c>
      <c r="C56" s="46">
        <v>2</v>
      </c>
      <c r="D56" s="38">
        <v>166000</v>
      </c>
      <c r="E56" s="22" t="s">
        <v>254</v>
      </c>
      <c r="F56" s="308">
        <v>266</v>
      </c>
      <c r="G56" s="90">
        <v>72.556390977443613</v>
      </c>
      <c r="H56" s="91">
        <v>13.157894736842104</v>
      </c>
      <c r="I56" s="114">
        <v>13.909774436090224</v>
      </c>
      <c r="J56" s="91">
        <v>15.413533834586465</v>
      </c>
      <c r="O56" s="106"/>
      <c r="P56" s="106"/>
      <c r="Q56" s="106"/>
      <c r="R56" s="106"/>
    </row>
    <row r="57" spans="1:18">
      <c r="A57" s="45">
        <v>3</v>
      </c>
      <c r="B57" s="45">
        <v>4</v>
      </c>
      <c r="C57" s="46">
        <v>2</v>
      </c>
      <c r="D57" s="38">
        <v>570000</v>
      </c>
      <c r="E57" s="22" t="s">
        <v>267</v>
      </c>
      <c r="F57" s="308">
        <v>517</v>
      </c>
      <c r="G57" s="90">
        <v>35.589941972920698</v>
      </c>
      <c r="H57" s="91">
        <v>37.524177949709866</v>
      </c>
      <c r="I57" s="114">
        <v>22.050290135396519</v>
      </c>
      <c r="J57" s="91">
        <v>45.841392649903291</v>
      </c>
      <c r="O57" s="106"/>
      <c r="P57" s="106"/>
      <c r="Q57" s="106"/>
      <c r="R57" s="106"/>
    </row>
    <row r="58" spans="1:18">
      <c r="A58" s="45">
        <v>3</v>
      </c>
      <c r="B58" s="45">
        <v>4</v>
      </c>
      <c r="C58" s="46">
        <v>2</v>
      </c>
      <c r="D58" s="38">
        <v>170000</v>
      </c>
      <c r="E58" s="22" t="s">
        <v>256</v>
      </c>
      <c r="F58" s="308">
        <v>327</v>
      </c>
      <c r="G58" s="90">
        <v>61.162079510703357</v>
      </c>
      <c r="H58" s="91">
        <v>20.183486238532112</v>
      </c>
      <c r="I58" s="114">
        <v>29.663608562691131</v>
      </c>
      <c r="J58" s="91">
        <v>15.290519877675839</v>
      </c>
      <c r="O58" s="106"/>
      <c r="P58" s="106"/>
      <c r="Q58" s="106"/>
      <c r="R58" s="106"/>
    </row>
    <row r="59" spans="1:18">
      <c r="A59" s="48"/>
      <c r="B59" s="48"/>
      <c r="C59" s="48"/>
      <c r="D59" s="40"/>
      <c r="E59" s="36" t="s">
        <v>210</v>
      </c>
      <c r="F59" s="314">
        <v>7929</v>
      </c>
      <c r="G59" s="104">
        <v>45.693025602219699</v>
      </c>
      <c r="H59" s="105">
        <v>29.020052970109724</v>
      </c>
      <c r="I59" s="105">
        <v>16.811703871862782</v>
      </c>
      <c r="J59" s="105">
        <v>45.529070500693656</v>
      </c>
    </row>
    <row r="60" spans="1:18">
      <c r="A60" s="45">
        <v>4</v>
      </c>
      <c r="B60" s="45">
        <v>2</v>
      </c>
      <c r="C60" s="46">
        <v>3</v>
      </c>
      <c r="D60" s="38">
        <v>334004</v>
      </c>
      <c r="E60" s="22" t="s">
        <v>57</v>
      </c>
      <c r="F60" s="308">
        <v>173</v>
      </c>
      <c r="G60" s="90">
        <v>46.24277456647399</v>
      </c>
      <c r="H60" s="91">
        <v>29.47976878612717</v>
      </c>
      <c r="I60" s="114">
        <v>16.184971098265898</v>
      </c>
      <c r="J60" s="91">
        <v>74.566473988439313</v>
      </c>
      <c r="O60" s="106"/>
      <c r="P60" s="106"/>
      <c r="Q60" s="106"/>
      <c r="R60" s="106"/>
    </row>
    <row r="61" spans="1:18">
      <c r="A61" s="45">
        <v>4</v>
      </c>
      <c r="B61" s="45">
        <v>2</v>
      </c>
      <c r="C61" s="46">
        <v>3</v>
      </c>
      <c r="D61" s="38">
        <v>962004</v>
      </c>
      <c r="E61" s="22" t="s">
        <v>149</v>
      </c>
      <c r="F61" s="308">
        <v>48</v>
      </c>
      <c r="G61" s="90">
        <v>54.166666666666664</v>
      </c>
      <c r="H61" s="91">
        <v>16.666666666666664</v>
      </c>
      <c r="I61" s="114">
        <v>10.416666666666668</v>
      </c>
      <c r="J61" s="91">
        <v>66.666666666666657</v>
      </c>
      <c r="O61" s="106"/>
      <c r="P61" s="106"/>
      <c r="Q61" s="106"/>
      <c r="R61" s="106"/>
    </row>
    <row r="62" spans="1:18">
      <c r="A62" s="45">
        <v>4</v>
      </c>
      <c r="B62" s="45">
        <v>1</v>
      </c>
      <c r="C62" s="46">
        <v>3</v>
      </c>
      <c r="D62" s="38">
        <v>978004</v>
      </c>
      <c r="E62" s="22" t="s">
        <v>160</v>
      </c>
      <c r="F62" s="308">
        <v>192</v>
      </c>
      <c r="G62" s="90">
        <v>50</v>
      </c>
      <c r="H62" s="91">
        <v>24.479166666666664</v>
      </c>
      <c r="I62" s="114">
        <v>10.9375</v>
      </c>
      <c r="J62" s="91">
        <v>56.770833333333336</v>
      </c>
      <c r="O62" s="106"/>
      <c r="P62" s="106"/>
      <c r="Q62" s="106"/>
      <c r="R62" s="106"/>
    </row>
    <row r="63" spans="1:18">
      <c r="A63" s="45">
        <v>4</v>
      </c>
      <c r="B63" s="45">
        <v>2</v>
      </c>
      <c r="C63" s="46">
        <v>3</v>
      </c>
      <c r="D63" s="38">
        <v>562008</v>
      </c>
      <c r="E63" s="22" t="s">
        <v>105</v>
      </c>
      <c r="F63" s="308">
        <v>87</v>
      </c>
      <c r="G63" s="90">
        <v>52.873563218390807</v>
      </c>
      <c r="H63" s="91">
        <v>27.586206896551722</v>
      </c>
      <c r="I63" s="114">
        <v>16.091954022988507</v>
      </c>
      <c r="J63" s="91">
        <v>65.517241379310349</v>
      </c>
      <c r="O63" s="106"/>
      <c r="P63" s="106"/>
      <c r="Q63" s="106"/>
      <c r="R63" s="106"/>
    </row>
    <row r="64" spans="1:18">
      <c r="A64" s="45">
        <v>4</v>
      </c>
      <c r="B64" s="45">
        <v>2</v>
      </c>
      <c r="C64" s="46">
        <v>3</v>
      </c>
      <c r="D64" s="38">
        <v>158004</v>
      </c>
      <c r="E64" s="22" t="s">
        <v>30</v>
      </c>
      <c r="F64" s="308">
        <v>83</v>
      </c>
      <c r="G64" s="90">
        <v>53.01204819277109</v>
      </c>
      <c r="H64" s="91">
        <v>37.349397590361441</v>
      </c>
      <c r="I64" s="114">
        <v>19.277108433734941</v>
      </c>
      <c r="J64" s="91">
        <v>49.397590361445779</v>
      </c>
      <c r="O64" s="106"/>
      <c r="P64" s="106"/>
      <c r="Q64" s="106"/>
      <c r="R64" s="106"/>
    </row>
    <row r="65" spans="1:18">
      <c r="A65" s="45">
        <v>4</v>
      </c>
      <c r="B65" s="45">
        <v>2</v>
      </c>
      <c r="C65" s="46">
        <v>3</v>
      </c>
      <c r="D65" s="38">
        <v>954012</v>
      </c>
      <c r="E65" s="22" t="s">
        <v>139</v>
      </c>
      <c r="F65" s="308">
        <v>44</v>
      </c>
      <c r="G65" s="90">
        <v>38.636363636363633</v>
      </c>
      <c r="H65" s="91">
        <v>13.636363636363635</v>
      </c>
      <c r="I65" s="114">
        <v>6.8181818181818175</v>
      </c>
      <c r="J65" s="91">
        <v>45.454545454545453</v>
      </c>
      <c r="O65" s="106"/>
      <c r="P65" s="106"/>
      <c r="Q65" s="106"/>
      <c r="R65" s="106"/>
    </row>
    <row r="66" spans="1:18">
      <c r="A66" s="45">
        <v>4</v>
      </c>
      <c r="B66" s="45">
        <v>2</v>
      </c>
      <c r="C66" s="49">
        <v>3</v>
      </c>
      <c r="D66" s="38">
        <v>370016</v>
      </c>
      <c r="E66" s="22" t="s">
        <v>73</v>
      </c>
      <c r="F66" s="308">
        <v>90</v>
      </c>
      <c r="G66" s="90">
        <v>70</v>
      </c>
      <c r="H66" s="91">
        <v>7.7777777777777777</v>
      </c>
      <c r="I66" s="114">
        <v>4.4444444444444446</v>
      </c>
      <c r="J66" s="91">
        <v>64.444444444444443</v>
      </c>
      <c r="O66" s="106"/>
      <c r="P66" s="106"/>
      <c r="Q66" s="106"/>
      <c r="R66" s="106"/>
    </row>
    <row r="67" spans="1:18">
      <c r="A67" s="45">
        <v>4</v>
      </c>
      <c r="B67" s="45">
        <v>2</v>
      </c>
      <c r="C67" s="46">
        <v>3</v>
      </c>
      <c r="D67" s="38">
        <v>962016</v>
      </c>
      <c r="E67" s="22" t="s">
        <v>150</v>
      </c>
      <c r="F67" s="308">
        <v>51</v>
      </c>
      <c r="G67" s="90">
        <v>41.17647058823529</v>
      </c>
      <c r="H67" s="91">
        <v>27.450980392156865</v>
      </c>
      <c r="I67" s="114">
        <v>3.9215686274509802</v>
      </c>
      <c r="J67" s="91">
        <v>56.862745098039213</v>
      </c>
      <c r="O67" s="106"/>
      <c r="P67" s="106"/>
      <c r="Q67" s="106"/>
      <c r="R67" s="106"/>
    </row>
    <row r="68" spans="1:18">
      <c r="A68" s="45">
        <v>4</v>
      </c>
      <c r="B68" s="45">
        <v>2</v>
      </c>
      <c r="C68" s="46">
        <v>3</v>
      </c>
      <c r="D68" s="38">
        <v>370020</v>
      </c>
      <c r="E68" s="22" t="s">
        <v>74</v>
      </c>
      <c r="F68" s="308">
        <v>93</v>
      </c>
      <c r="G68" s="90">
        <v>55.913978494623649</v>
      </c>
      <c r="H68" s="91">
        <v>26.881720430107524</v>
      </c>
      <c r="I68" s="114">
        <v>15.053763440860216</v>
      </c>
      <c r="J68" s="91">
        <v>64.516129032258064</v>
      </c>
      <c r="O68" s="106"/>
      <c r="P68" s="106"/>
      <c r="Q68" s="106"/>
      <c r="R68" s="106"/>
    </row>
    <row r="69" spans="1:18">
      <c r="A69" s="45">
        <v>4</v>
      </c>
      <c r="B69" s="45">
        <v>2</v>
      </c>
      <c r="C69" s="49">
        <v>3</v>
      </c>
      <c r="D69" s="38">
        <v>978020</v>
      </c>
      <c r="E69" s="22" t="s">
        <v>161</v>
      </c>
      <c r="F69" s="308">
        <v>150</v>
      </c>
      <c r="G69" s="90">
        <v>54</v>
      </c>
      <c r="H69" s="91">
        <v>30</v>
      </c>
      <c r="I69" s="114">
        <v>16.666666666666664</v>
      </c>
      <c r="J69" s="91">
        <v>62</v>
      </c>
      <c r="O69" s="106"/>
      <c r="P69" s="106"/>
      <c r="Q69" s="106"/>
      <c r="R69" s="106"/>
    </row>
    <row r="70" spans="1:18">
      <c r="A70" s="45">
        <v>4</v>
      </c>
      <c r="B70" s="45">
        <v>2</v>
      </c>
      <c r="C70" s="46">
        <v>3</v>
      </c>
      <c r="D70" s="38">
        <v>170020</v>
      </c>
      <c r="E70" s="22" t="s">
        <v>49</v>
      </c>
      <c r="F70" s="308">
        <v>189</v>
      </c>
      <c r="G70" s="90">
        <v>69.841269841269835</v>
      </c>
      <c r="H70" s="91">
        <v>24.867724867724867</v>
      </c>
      <c r="I70" s="114">
        <v>30.687830687830687</v>
      </c>
      <c r="J70" s="91">
        <v>23.809523809523807</v>
      </c>
      <c r="O70" s="106"/>
      <c r="P70" s="106"/>
      <c r="Q70" s="106"/>
      <c r="R70" s="106"/>
    </row>
    <row r="71" spans="1:18">
      <c r="A71" s="45">
        <v>4</v>
      </c>
      <c r="B71" s="45">
        <v>2</v>
      </c>
      <c r="C71" s="46">
        <v>3</v>
      </c>
      <c r="D71" s="38">
        <v>154036</v>
      </c>
      <c r="E71" s="22" t="s">
        <v>29</v>
      </c>
      <c r="F71" s="308">
        <v>199</v>
      </c>
      <c r="G71" s="90">
        <v>61.306532663316581</v>
      </c>
      <c r="H71" s="91">
        <v>22.110552763819097</v>
      </c>
      <c r="I71" s="114">
        <v>27.1356783919598</v>
      </c>
      <c r="J71" s="91">
        <v>28.140703517587941</v>
      </c>
      <c r="O71" s="106"/>
      <c r="P71" s="106"/>
      <c r="Q71" s="106"/>
      <c r="R71" s="106"/>
    </row>
    <row r="72" spans="1:18">
      <c r="A72" s="45">
        <v>4</v>
      </c>
      <c r="B72" s="45">
        <v>1</v>
      </c>
      <c r="C72" s="46">
        <v>3</v>
      </c>
      <c r="D72" s="38">
        <v>158026</v>
      </c>
      <c r="E72" s="22" t="s">
        <v>36</v>
      </c>
      <c r="F72" s="308">
        <v>128</v>
      </c>
      <c r="G72" s="90">
        <v>54.6875</v>
      </c>
      <c r="H72" s="91">
        <v>44.53125</v>
      </c>
      <c r="I72" s="114">
        <v>20.3125</v>
      </c>
      <c r="J72" s="91">
        <v>67.96875</v>
      </c>
      <c r="O72" s="106"/>
      <c r="P72" s="106"/>
      <c r="Q72" s="106"/>
      <c r="R72" s="106"/>
    </row>
    <row r="73" spans="1:18">
      <c r="A73" s="45">
        <v>4</v>
      </c>
      <c r="B73" s="45">
        <v>1</v>
      </c>
      <c r="C73" s="46">
        <v>3</v>
      </c>
      <c r="D73" s="38">
        <v>562028</v>
      </c>
      <c r="E73" s="22" t="s">
        <v>111</v>
      </c>
      <c r="F73" s="308">
        <v>70</v>
      </c>
      <c r="G73" s="90">
        <v>50</v>
      </c>
      <c r="H73" s="91">
        <v>28.571428571428569</v>
      </c>
      <c r="I73" s="114">
        <v>25.714285714285712</v>
      </c>
      <c r="J73" s="91">
        <v>60</v>
      </c>
      <c r="O73" s="106"/>
      <c r="P73" s="106"/>
      <c r="Q73" s="106"/>
      <c r="R73" s="106"/>
    </row>
    <row r="74" spans="1:18" s="11" customFormat="1">
      <c r="A74" s="92">
        <v>4</v>
      </c>
      <c r="B74" s="92">
        <v>2</v>
      </c>
      <c r="C74" s="93">
        <v>3</v>
      </c>
      <c r="D74" s="94">
        <v>954024</v>
      </c>
      <c r="E74" s="95" t="s">
        <v>142</v>
      </c>
      <c r="F74" s="312">
        <v>99</v>
      </c>
      <c r="G74" s="90">
        <v>41.414141414141412</v>
      </c>
      <c r="H74" s="91">
        <v>33.333333333333329</v>
      </c>
      <c r="I74" s="114">
        <v>18.181818181818183</v>
      </c>
      <c r="J74" s="91">
        <v>50.505050505050505</v>
      </c>
      <c r="O74" s="106"/>
      <c r="P74" s="106"/>
      <c r="Q74" s="106"/>
      <c r="R74" s="106"/>
    </row>
    <row r="75" spans="1:18">
      <c r="A75" s="45">
        <v>4</v>
      </c>
      <c r="B75" s="45">
        <v>2</v>
      </c>
      <c r="C75" s="46">
        <v>3</v>
      </c>
      <c r="D75" s="38">
        <v>978032</v>
      </c>
      <c r="E75" s="22" t="s">
        <v>164</v>
      </c>
      <c r="F75" s="308">
        <v>47</v>
      </c>
      <c r="G75" s="90">
        <v>34.042553191489361</v>
      </c>
      <c r="H75" s="91">
        <v>6.3829787234042552</v>
      </c>
      <c r="I75" s="114">
        <v>4.2553191489361701</v>
      </c>
      <c r="J75" s="91">
        <v>53.191489361702125</v>
      </c>
      <c r="O75" s="106"/>
      <c r="P75" s="106"/>
      <c r="Q75" s="106"/>
      <c r="R75" s="106"/>
    </row>
    <row r="76" spans="1:18">
      <c r="A76" s="45">
        <v>4</v>
      </c>
      <c r="B76" s="45">
        <v>2</v>
      </c>
      <c r="C76" s="46">
        <v>3</v>
      </c>
      <c r="D76" s="38">
        <v>382060</v>
      </c>
      <c r="E76" s="22" t="s">
        <v>93</v>
      </c>
      <c r="F76" s="308">
        <v>85</v>
      </c>
      <c r="G76" s="90">
        <v>54.117647058823529</v>
      </c>
      <c r="H76" s="91">
        <v>38.82352941176471</v>
      </c>
      <c r="I76" s="114">
        <v>21.176470588235293</v>
      </c>
      <c r="J76" s="91">
        <v>74.117647058823536</v>
      </c>
      <c r="O76" s="106"/>
      <c r="P76" s="106"/>
      <c r="Q76" s="106"/>
      <c r="R76" s="106"/>
    </row>
    <row r="77" spans="1:18">
      <c r="A77" s="45">
        <v>4</v>
      </c>
      <c r="B77" s="45">
        <v>2</v>
      </c>
      <c r="C77" s="46">
        <v>3</v>
      </c>
      <c r="D77" s="38">
        <v>962060</v>
      </c>
      <c r="E77" s="22" t="s">
        <v>155</v>
      </c>
      <c r="F77" s="308">
        <v>37</v>
      </c>
      <c r="G77" s="90">
        <v>56.756756756756758</v>
      </c>
      <c r="H77" s="91">
        <v>51.351351351351347</v>
      </c>
      <c r="I77" s="114">
        <v>27.027027027027028</v>
      </c>
      <c r="J77" s="91">
        <v>59.45945945945946</v>
      </c>
      <c r="O77" s="106"/>
      <c r="P77" s="106"/>
      <c r="Q77" s="106"/>
      <c r="R77" s="106"/>
    </row>
    <row r="78" spans="1:18">
      <c r="A78" s="45">
        <v>4</v>
      </c>
      <c r="B78" s="45">
        <v>2</v>
      </c>
      <c r="C78" s="46">
        <v>3</v>
      </c>
      <c r="D78" s="38">
        <v>362040</v>
      </c>
      <c r="E78" s="22" t="s">
        <v>70</v>
      </c>
      <c r="F78" s="308">
        <v>36</v>
      </c>
      <c r="G78" s="90">
        <v>27.777777777777779</v>
      </c>
      <c r="H78" s="91">
        <v>58.333333333333336</v>
      </c>
      <c r="I78" s="114">
        <v>36.111111111111107</v>
      </c>
      <c r="J78" s="91">
        <v>58.333333333333336</v>
      </c>
      <c r="O78" s="106"/>
      <c r="P78" s="106"/>
      <c r="Q78" s="106"/>
      <c r="R78" s="106"/>
    </row>
    <row r="79" spans="1:18">
      <c r="A79" s="48"/>
      <c r="B79" s="48"/>
      <c r="C79" s="48"/>
      <c r="D79" s="40"/>
      <c r="E79" s="36" t="s">
        <v>211</v>
      </c>
      <c r="F79" s="314">
        <v>1901</v>
      </c>
      <c r="G79" s="104">
        <v>53.603366649132035</v>
      </c>
      <c r="H79" s="105">
        <v>28.143082588111518</v>
      </c>
      <c r="I79" s="105">
        <v>18.358758548132563</v>
      </c>
      <c r="J79" s="105">
        <v>54.655444502893211</v>
      </c>
    </row>
    <row r="80" spans="1:18">
      <c r="A80" s="45">
        <v>5</v>
      </c>
      <c r="B80" s="45">
        <v>3</v>
      </c>
      <c r="C80" s="46">
        <v>3</v>
      </c>
      <c r="D80" s="38">
        <v>770004</v>
      </c>
      <c r="E80" s="22" t="s">
        <v>129</v>
      </c>
      <c r="F80" s="308">
        <v>66</v>
      </c>
      <c r="G80" s="90">
        <v>50</v>
      </c>
      <c r="H80" s="91">
        <v>31.818181818181817</v>
      </c>
      <c r="I80" s="114">
        <v>10.606060606060606</v>
      </c>
      <c r="J80" s="91">
        <v>34.848484848484851</v>
      </c>
      <c r="O80" s="106"/>
      <c r="P80" s="106"/>
      <c r="Q80" s="106"/>
      <c r="R80" s="106"/>
    </row>
    <row r="81" spans="1:18">
      <c r="A81" s="45">
        <v>5</v>
      </c>
      <c r="B81" s="45">
        <v>3</v>
      </c>
      <c r="C81" s="46">
        <v>3</v>
      </c>
      <c r="D81" s="38">
        <v>570008</v>
      </c>
      <c r="E81" s="22" t="s">
        <v>119</v>
      </c>
      <c r="F81" s="308">
        <v>118</v>
      </c>
      <c r="G81" s="90">
        <v>53.389830508474581</v>
      </c>
      <c r="H81" s="91">
        <v>33.050847457627121</v>
      </c>
      <c r="I81" s="114">
        <v>17.796610169491526</v>
      </c>
      <c r="J81" s="91">
        <v>51.694915254237287</v>
      </c>
      <c r="O81" s="106"/>
      <c r="P81" s="106"/>
      <c r="Q81" s="106"/>
      <c r="R81" s="106"/>
    </row>
    <row r="82" spans="1:18">
      <c r="A82" s="45">
        <v>5</v>
      </c>
      <c r="B82" s="45">
        <v>3</v>
      </c>
      <c r="C82" s="46">
        <v>3</v>
      </c>
      <c r="D82" s="38">
        <v>362004</v>
      </c>
      <c r="E82" s="22" t="s">
        <v>238</v>
      </c>
      <c r="F82" s="308">
        <v>66</v>
      </c>
      <c r="G82" s="90">
        <v>59.090909090909093</v>
      </c>
      <c r="H82" s="91">
        <v>24.242424242424242</v>
      </c>
      <c r="I82" s="114">
        <v>12.121212121212121</v>
      </c>
      <c r="J82" s="91">
        <v>57.575757575757578</v>
      </c>
      <c r="O82" s="106"/>
      <c r="P82" s="106"/>
      <c r="Q82" s="106"/>
      <c r="R82" s="106"/>
    </row>
    <row r="83" spans="1:18">
      <c r="A83" s="45">
        <v>5</v>
      </c>
      <c r="B83" s="45">
        <v>3</v>
      </c>
      <c r="C83" s="46">
        <v>3</v>
      </c>
      <c r="D83" s="38">
        <v>362012</v>
      </c>
      <c r="E83" s="22" t="s">
        <v>64</v>
      </c>
      <c r="F83" s="308">
        <v>62</v>
      </c>
      <c r="G83" s="90">
        <v>48.387096774193552</v>
      </c>
      <c r="H83" s="91">
        <v>56.451612903225815</v>
      </c>
      <c r="I83" s="114">
        <v>27.419354838709676</v>
      </c>
      <c r="J83" s="91">
        <v>72.58064516129032</v>
      </c>
      <c r="O83" s="106"/>
      <c r="P83" s="106"/>
      <c r="Q83" s="106"/>
      <c r="R83" s="106"/>
    </row>
    <row r="84" spans="1:18">
      <c r="A84" s="45">
        <v>5</v>
      </c>
      <c r="B84" s="45">
        <v>3</v>
      </c>
      <c r="C84" s="50">
        <v>3</v>
      </c>
      <c r="D84" s="38">
        <v>362016</v>
      </c>
      <c r="E84" s="22" t="s">
        <v>239</v>
      </c>
      <c r="F84" s="308">
        <v>123</v>
      </c>
      <c r="G84" s="90">
        <v>40.650406504065039</v>
      </c>
      <c r="H84" s="91">
        <v>23.577235772357724</v>
      </c>
      <c r="I84" s="114">
        <v>13.008130081300814</v>
      </c>
      <c r="J84" s="91">
        <v>65.040650406504056</v>
      </c>
      <c r="O84" s="106"/>
      <c r="P84" s="106"/>
      <c r="Q84" s="106"/>
      <c r="R84" s="106"/>
    </row>
    <row r="85" spans="1:18">
      <c r="A85" s="45">
        <v>5</v>
      </c>
      <c r="B85" s="45">
        <v>3</v>
      </c>
      <c r="C85" s="46">
        <v>3</v>
      </c>
      <c r="D85" s="38">
        <v>154008</v>
      </c>
      <c r="E85" s="22" t="s">
        <v>25</v>
      </c>
      <c r="F85" s="308">
        <v>85</v>
      </c>
      <c r="G85" s="90">
        <v>60</v>
      </c>
      <c r="H85" s="91">
        <v>30.588235294117649</v>
      </c>
      <c r="I85" s="114">
        <v>31.764705882352938</v>
      </c>
      <c r="J85" s="91">
        <v>15.294117647058824</v>
      </c>
      <c r="O85" s="106"/>
      <c r="P85" s="106"/>
      <c r="Q85" s="106"/>
      <c r="R85" s="106"/>
    </row>
    <row r="86" spans="1:18">
      <c r="A86" s="45">
        <v>5</v>
      </c>
      <c r="B86" s="45">
        <v>3</v>
      </c>
      <c r="C86" s="46">
        <v>3</v>
      </c>
      <c r="D86" s="38">
        <v>954008</v>
      </c>
      <c r="E86" s="22" t="s">
        <v>138</v>
      </c>
      <c r="F86" s="308">
        <v>81</v>
      </c>
      <c r="G86" s="90">
        <v>60.493827160493829</v>
      </c>
      <c r="H86" s="91">
        <v>23.456790123456788</v>
      </c>
      <c r="I86" s="114">
        <v>12.345679012345679</v>
      </c>
      <c r="J86" s="91">
        <v>60.493827160493829</v>
      </c>
      <c r="O86" s="106"/>
      <c r="P86" s="106"/>
      <c r="Q86" s="106"/>
      <c r="R86" s="106"/>
    </row>
    <row r="87" spans="1:18">
      <c r="A87" s="45">
        <v>5</v>
      </c>
      <c r="B87" s="45">
        <v>3</v>
      </c>
      <c r="C87" s="46">
        <v>3</v>
      </c>
      <c r="D87" s="38">
        <v>362020</v>
      </c>
      <c r="E87" s="22" t="s">
        <v>65</v>
      </c>
      <c r="F87" s="308">
        <v>57</v>
      </c>
      <c r="G87" s="90">
        <v>49.122807017543856</v>
      </c>
      <c r="H87" s="91">
        <v>38.596491228070171</v>
      </c>
      <c r="I87" s="114">
        <v>19.298245614035086</v>
      </c>
      <c r="J87" s="91">
        <v>49.122807017543856</v>
      </c>
      <c r="O87" s="106"/>
      <c r="P87" s="106"/>
      <c r="Q87" s="106"/>
      <c r="R87" s="106"/>
    </row>
    <row r="88" spans="1:18">
      <c r="A88" s="45">
        <v>5</v>
      </c>
      <c r="B88" s="45">
        <v>3</v>
      </c>
      <c r="C88" s="46">
        <v>3</v>
      </c>
      <c r="D88" s="38">
        <v>370012</v>
      </c>
      <c r="E88" s="22" t="s">
        <v>368</v>
      </c>
      <c r="F88" s="308">
        <v>70</v>
      </c>
      <c r="G88" s="90">
        <v>48.571428571428569</v>
      </c>
      <c r="H88" s="91">
        <v>35.714285714285715</v>
      </c>
      <c r="I88" s="114">
        <v>18.571428571428573</v>
      </c>
      <c r="J88" s="91">
        <v>71.428571428571431</v>
      </c>
      <c r="O88" s="106"/>
      <c r="P88" s="106"/>
      <c r="Q88" s="106"/>
      <c r="R88" s="106"/>
    </row>
    <row r="89" spans="1:18">
      <c r="A89" s="45">
        <v>5</v>
      </c>
      <c r="B89" s="45">
        <v>3</v>
      </c>
      <c r="C89" s="46">
        <v>3</v>
      </c>
      <c r="D89" s="38">
        <v>154012</v>
      </c>
      <c r="E89" s="22" t="s">
        <v>26</v>
      </c>
      <c r="F89" s="308">
        <v>172</v>
      </c>
      <c r="G89" s="90">
        <v>57.558139534883722</v>
      </c>
      <c r="H89" s="91">
        <v>20.348837209302324</v>
      </c>
      <c r="I89" s="114">
        <v>24.418604651162788</v>
      </c>
      <c r="J89" s="91">
        <v>36.627906976744185</v>
      </c>
      <c r="O89" s="106"/>
      <c r="P89" s="106"/>
      <c r="Q89" s="106"/>
      <c r="R89" s="106"/>
    </row>
    <row r="90" spans="1:18">
      <c r="A90" s="45">
        <v>5</v>
      </c>
      <c r="B90" s="45">
        <v>3</v>
      </c>
      <c r="C90" s="46">
        <v>3</v>
      </c>
      <c r="D90" s="38">
        <v>154016</v>
      </c>
      <c r="E90" s="22" t="s">
        <v>27</v>
      </c>
      <c r="F90" s="308">
        <v>124</v>
      </c>
      <c r="G90" s="90">
        <v>67.741935483870961</v>
      </c>
      <c r="H90" s="91">
        <v>9.67741935483871</v>
      </c>
      <c r="I90" s="114">
        <v>17.741935483870968</v>
      </c>
      <c r="J90" s="91">
        <v>8.064516129032258</v>
      </c>
      <c r="O90" s="106"/>
      <c r="P90" s="106"/>
      <c r="Q90" s="106"/>
      <c r="R90" s="106"/>
    </row>
    <row r="91" spans="1:18">
      <c r="A91" s="45">
        <v>5</v>
      </c>
      <c r="B91" s="45">
        <v>3</v>
      </c>
      <c r="C91" s="46">
        <v>3</v>
      </c>
      <c r="D91" s="38">
        <v>566012</v>
      </c>
      <c r="E91" s="22" t="s">
        <v>115</v>
      </c>
      <c r="F91" s="308">
        <v>42</v>
      </c>
      <c r="G91" s="90">
        <v>59.523809523809526</v>
      </c>
      <c r="H91" s="91">
        <v>23.809523809523807</v>
      </c>
      <c r="I91" s="114">
        <v>14.285714285714285</v>
      </c>
      <c r="J91" s="91">
        <v>47.619047619047613</v>
      </c>
      <c r="O91" s="106"/>
      <c r="P91" s="106"/>
      <c r="Q91" s="106"/>
      <c r="R91" s="106"/>
    </row>
    <row r="92" spans="1:18">
      <c r="A92" s="45">
        <v>5</v>
      </c>
      <c r="B92" s="45">
        <v>3</v>
      </c>
      <c r="C92" s="46">
        <v>3</v>
      </c>
      <c r="D92" s="38">
        <v>554020</v>
      </c>
      <c r="E92" s="22" t="s">
        <v>101</v>
      </c>
      <c r="F92" s="308">
        <v>63</v>
      </c>
      <c r="G92" s="90">
        <v>26.984126984126984</v>
      </c>
      <c r="H92" s="91">
        <v>65.079365079365076</v>
      </c>
      <c r="I92" s="114">
        <v>52.380952380952387</v>
      </c>
      <c r="J92" s="91">
        <v>39.682539682539684</v>
      </c>
      <c r="O92" s="106"/>
      <c r="P92" s="106"/>
      <c r="Q92" s="106"/>
      <c r="R92" s="106"/>
    </row>
    <row r="93" spans="1:18">
      <c r="A93" s="45">
        <v>5</v>
      </c>
      <c r="B93" s="45">
        <v>3</v>
      </c>
      <c r="C93" s="46">
        <v>3</v>
      </c>
      <c r="D93" s="38">
        <v>374012</v>
      </c>
      <c r="E93" s="22" t="s">
        <v>75</v>
      </c>
      <c r="F93" s="308">
        <v>29</v>
      </c>
      <c r="G93" s="90">
        <v>41.379310344827587</v>
      </c>
      <c r="H93" s="91">
        <v>37.931034482758619</v>
      </c>
      <c r="I93" s="114">
        <v>27.586206896551722</v>
      </c>
      <c r="J93" s="91">
        <v>37.931034482758619</v>
      </c>
      <c r="O93" s="106"/>
      <c r="P93" s="106"/>
      <c r="Q93" s="106"/>
      <c r="R93" s="106"/>
    </row>
    <row r="94" spans="1:18">
      <c r="A94" s="45">
        <v>5</v>
      </c>
      <c r="B94" s="45">
        <v>3</v>
      </c>
      <c r="C94" s="46">
        <v>3</v>
      </c>
      <c r="D94" s="38">
        <v>158008</v>
      </c>
      <c r="E94" s="22" t="s">
        <v>31</v>
      </c>
      <c r="F94" s="308">
        <v>36</v>
      </c>
      <c r="G94" s="90">
        <v>52.777777777777779</v>
      </c>
      <c r="H94" s="91">
        <v>36.111111111111107</v>
      </c>
      <c r="I94" s="114">
        <v>19.444444444444446</v>
      </c>
      <c r="J94" s="91">
        <v>47.222222222222221</v>
      </c>
      <c r="O94" s="106"/>
      <c r="P94" s="106"/>
      <c r="Q94" s="106"/>
      <c r="R94" s="106"/>
    </row>
    <row r="95" spans="1:18">
      <c r="A95" s="45">
        <v>5</v>
      </c>
      <c r="B95" s="45">
        <v>3</v>
      </c>
      <c r="C95" s="46">
        <v>3</v>
      </c>
      <c r="D95" s="38">
        <v>158012</v>
      </c>
      <c r="E95" s="22" t="s">
        <v>32</v>
      </c>
      <c r="F95" s="308">
        <v>61</v>
      </c>
      <c r="G95" s="90">
        <v>52.459016393442624</v>
      </c>
      <c r="H95" s="91">
        <v>32.786885245901637</v>
      </c>
      <c r="I95" s="114">
        <v>19.672131147540984</v>
      </c>
      <c r="J95" s="91">
        <v>52.459016393442624</v>
      </c>
      <c r="O95" s="106"/>
      <c r="P95" s="106"/>
      <c r="Q95" s="106"/>
      <c r="R95" s="106"/>
    </row>
    <row r="96" spans="1:18">
      <c r="A96" s="45">
        <v>5</v>
      </c>
      <c r="B96" s="45">
        <v>3</v>
      </c>
      <c r="C96" s="46">
        <v>3</v>
      </c>
      <c r="D96" s="38">
        <v>334016</v>
      </c>
      <c r="E96" s="22" t="s">
        <v>59</v>
      </c>
      <c r="F96" s="308">
        <v>136</v>
      </c>
      <c r="G96" s="90">
        <v>37.5</v>
      </c>
      <c r="H96" s="91">
        <v>32.352941176470587</v>
      </c>
      <c r="I96" s="114">
        <v>16.176470588235293</v>
      </c>
      <c r="J96" s="91">
        <v>62.5</v>
      </c>
      <c r="O96" s="106"/>
      <c r="P96" s="106"/>
      <c r="Q96" s="106"/>
      <c r="R96" s="106"/>
    </row>
    <row r="97" spans="1:18">
      <c r="A97" s="45">
        <v>5</v>
      </c>
      <c r="B97" s="45">
        <v>3</v>
      </c>
      <c r="C97" s="46">
        <v>3</v>
      </c>
      <c r="D97" s="38">
        <v>166012</v>
      </c>
      <c r="E97" s="22" t="s">
        <v>45</v>
      </c>
      <c r="F97" s="308">
        <v>50</v>
      </c>
      <c r="G97" s="90">
        <v>54</v>
      </c>
      <c r="H97" s="91">
        <v>24</v>
      </c>
      <c r="I97" s="114">
        <v>36</v>
      </c>
      <c r="J97" s="91">
        <v>6</v>
      </c>
      <c r="O97" s="106"/>
      <c r="P97" s="106"/>
      <c r="Q97" s="106"/>
      <c r="R97" s="106"/>
    </row>
    <row r="98" spans="1:18">
      <c r="A98" s="45">
        <v>5</v>
      </c>
      <c r="B98" s="45">
        <v>3</v>
      </c>
      <c r="C98" s="46">
        <v>3</v>
      </c>
      <c r="D98" s="38">
        <v>766040</v>
      </c>
      <c r="E98" s="22" t="s">
        <v>127</v>
      </c>
      <c r="F98" s="308">
        <v>57</v>
      </c>
      <c r="G98" s="90">
        <v>59.649122807017541</v>
      </c>
      <c r="H98" s="91">
        <v>31.578947368421051</v>
      </c>
      <c r="I98" s="114">
        <v>8.7719298245614024</v>
      </c>
      <c r="J98" s="91">
        <v>61.403508771929829</v>
      </c>
      <c r="O98" s="106"/>
      <c r="P98" s="106"/>
      <c r="Q98" s="106"/>
      <c r="R98" s="106"/>
    </row>
    <row r="99" spans="1:18">
      <c r="A99" s="45">
        <v>5</v>
      </c>
      <c r="B99" s="45">
        <v>3</v>
      </c>
      <c r="C99" s="46">
        <v>3</v>
      </c>
      <c r="D99" s="38">
        <v>766044</v>
      </c>
      <c r="E99" s="22" t="s">
        <v>128</v>
      </c>
      <c r="F99" s="308">
        <v>106</v>
      </c>
      <c r="G99" s="90">
        <v>37.735849056603776</v>
      </c>
      <c r="H99" s="91">
        <v>33.962264150943398</v>
      </c>
      <c r="I99" s="114">
        <v>17.924528301886792</v>
      </c>
      <c r="J99" s="91">
        <v>42.452830188679243</v>
      </c>
      <c r="O99" s="106"/>
      <c r="P99" s="106"/>
      <c r="Q99" s="106"/>
      <c r="R99" s="106"/>
    </row>
    <row r="100" spans="1:18">
      <c r="A100" s="45">
        <v>5</v>
      </c>
      <c r="B100" s="45">
        <v>3</v>
      </c>
      <c r="C100" s="46">
        <v>3</v>
      </c>
      <c r="D100" s="38">
        <v>758024</v>
      </c>
      <c r="E100" s="22" t="s">
        <v>124</v>
      </c>
      <c r="F100" s="308">
        <v>67</v>
      </c>
      <c r="G100" s="90">
        <v>47.761194029850742</v>
      </c>
      <c r="H100" s="91">
        <v>34.328358208955223</v>
      </c>
      <c r="I100" s="114">
        <v>14.925373134328357</v>
      </c>
      <c r="J100" s="91">
        <v>64.179104477611943</v>
      </c>
      <c r="O100" s="106"/>
      <c r="P100" s="106"/>
      <c r="Q100" s="106"/>
      <c r="R100" s="106"/>
    </row>
    <row r="101" spans="1:18">
      <c r="A101" s="45">
        <v>5</v>
      </c>
      <c r="B101" s="45">
        <v>3</v>
      </c>
      <c r="C101" s="46">
        <v>3</v>
      </c>
      <c r="D101" s="38">
        <v>382032</v>
      </c>
      <c r="E101" s="22" t="s">
        <v>89</v>
      </c>
      <c r="F101" s="308">
        <v>55</v>
      </c>
      <c r="G101" s="90">
        <v>50.909090909090907</v>
      </c>
      <c r="H101" s="91">
        <v>56.36363636363636</v>
      </c>
      <c r="I101" s="114">
        <v>29.09090909090909</v>
      </c>
      <c r="J101" s="91">
        <v>56.36363636363636</v>
      </c>
      <c r="O101" s="106"/>
      <c r="P101" s="106"/>
      <c r="Q101" s="106"/>
      <c r="R101" s="106"/>
    </row>
    <row r="102" spans="1:18">
      <c r="A102" s="45">
        <v>5</v>
      </c>
      <c r="B102" s="45">
        <v>3</v>
      </c>
      <c r="C102" s="46">
        <v>3</v>
      </c>
      <c r="D102" s="38">
        <v>158024</v>
      </c>
      <c r="E102" s="22" t="s">
        <v>35</v>
      </c>
      <c r="F102" s="308">
        <v>105</v>
      </c>
      <c r="G102" s="90">
        <v>60.952380952380956</v>
      </c>
      <c r="H102" s="91">
        <v>35.238095238095241</v>
      </c>
      <c r="I102" s="114">
        <v>19.047619047619047</v>
      </c>
      <c r="J102" s="91">
        <v>53.333333333333336</v>
      </c>
      <c r="O102" s="106"/>
      <c r="P102" s="106"/>
      <c r="Q102" s="106"/>
      <c r="R102" s="106"/>
    </row>
    <row r="103" spans="1:18">
      <c r="A103" s="45">
        <v>5</v>
      </c>
      <c r="B103" s="45">
        <v>3</v>
      </c>
      <c r="C103" s="46">
        <v>3</v>
      </c>
      <c r="D103" s="38">
        <v>166016</v>
      </c>
      <c r="E103" s="22" t="s">
        <v>255</v>
      </c>
      <c r="F103" s="308">
        <v>134</v>
      </c>
      <c r="G103" s="90">
        <v>68.656716417910445</v>
      </c>
      <c r="H103" s="91">
        <v>19.402985074626866</v>
      </c>
      <c r="I103" s="114">
        <v>26.865671641791046</v>
      </c>
      <c r="J103" s="91">
        <v>14.17910447761194</v>
      </c>
      <c r="O103" s="106"/>
      <c r="P103" s="106"/>
      <c r="Q103" s="106"/>
      <c r="R103" s="106"/>
    </row>
    <row r="104" spans="1:18">
      <c r="A104" s="45">
        <v>5</v>
      </c>
      <c r="B104" s="45">
        <v>3</v>
      </c>
      <c r="C104" s="46">
        <v>3</v>
      </c>
      <c r="D104" s="38">
        <v>978028</v>
      </c>
      <c r="E104" s="22" t="s">
        <v>163</v>
      </c>
      <c r="F104" s="308">
        <v>227</v>
      </c>
      <c r="G104" s="90">
        <v>45.814977973568283</v>
      </c>
      <c r="H104" s="91">
        <v>41.85022026431718</v>
      </c>
      <c r="I104" s="114">
        <v>25.55066079295154</v>
      </c>
      <c r="J104" s="91">
        <v>55.506607929515418</v>
      </c>
      <c r="O104" s="106"/>
      <c r="P104" s="106"/>
      <c r="Q104" s="106"/>
      <c r="R104" s="106"/>
    </row>
    <row r="105" spans="1:18">
      <c r="A105" s="45">
        <v>5</v>
      </c>
      <c r="B105" s="45">
        <v>3</v>
      </c>
      <c r="C105" s="46">
        <v>3</v>
      </c>
      <c r="D105" s="38">
        <v>974040</v>
      </c>
      <c r="E105" s="22" t="s">
        <v>158</v>
      </c>
      <c r="F105" s="308">
        <v>121</v>
      </c>
      <c r="G105" s="90">
        <v>52.892561983471076</v>
      </c>
      <c r="H105" s="91">
        <v>33.884297520661157</v>
      </c>
      <c r="I105" s="114">
        <v>15.702479338842975</v>
      </c>
      <c r="J105" s="91">
        <v>71.900826446281002</v>
      </c>
      <c r="O105" s="106"/>
      <c r="P105" s="106"/>
      <c r="Q105" s="106"/>
      <c r="R105" s="106"/>
    </row>
    <row r="106" spans="1:18">
      <c r="A106" s="45">
        <v>5</v>
      </c>
      <c r="B106" s="45">
        <v>3</v>
      </c>
      <c r="C106" s="46">
        <v>3</v>
      </c>
      <c r="D106" s="38">
        <v>170044</v>
      </c>
      <c r="E106" s="22" t="s">
        <v>52</v>
      </c>
      <c r="F106" s="308">
        <v>92</v>
      </c>
      <c r="G106" s="90">
        <v>54.347826086956516</v>
      </c>
      <c r="H106" s="91">
        <v>16.304347826086957</v>
      </c>
      <c r="I106" s="114">
        <v>20.652173913043477</v>
      </c>
      <c r="J106" s="91">
        <v>33.695652173913047</v>
      </c>
      <c r="O106" s="106"/>
      <c r="P106" s="106"/>
      <c r="Q106" s="106"/>
      <c r="R106" s="106"/>
    </row>
    <row r="107" spans="1:18">
      <c r="A107" s="45">
        <v>5</v>
      </c>
      <c r="B107" s="45">
        <v>3</v>
      </c>
      <c r="C107" s="46">
        <v>3</v>
      </c>
      <c r="D107" s="38">
        <v>562036</v>
      </c>
      <c r="E107" s="22" t="s">
        <v>113</v>
      </c>
      <c r="F107" s="308">
        <v>37</v>
      </c>
      <c r="G107" s="90">
        <v>40.54054054054054</v>
      </c>
      <c r="H107" s="91">
        <v>21.621621621621621</v>
      </c>
      <c r="I107" s="114">
        <v>13.513513513513514</v>
      </c>
      <c r="J107" s="91">
        <v>59.45945945945946</v>
      </c>
      <c r="O107" s="106"/>
      <c r="P107" s="106"/>
      <c r="Q107" s="106"/>
      <c r="R107" s="106"/>
    </row>
    <row r="108" spans="1:18">
      <c r="A108" s="45">
        <v>5</v>
      </c>
      <c r="B108" s="45">
        <v>3</v>
      </c>
      <c r="C108" s="46">
        <v>3</v>
      </c>
      <c r="D108" s="38">
        <v>978040</v>
      </c>
      <c r="E108" s="22" t="s">
        <v>166</v>
      </c>
      <c r="F108" s="308">
        <v>52</v>
      </c>
      <c r="G108" s="90">
        <v>46.153846153846153</v>
      </c>
      <c r="H108" s="91">
        <v>17.307692307692307</v>
      </c>
      <c r="I108" s="114">
        <v>3.8461538461538463</v>
      </c>
      <c r="J108" s="91">
        <v>42.307692307692307</v>
      </c>
      <c r="O108" s="106"/>
      <c r="P108" s="106"/>
      <c r="Q108" s="106"/>
      <c r="R108" s="106"/>
    </row>
    <row r="109" spans="1:18">
      <c r="A109" s="45">
        <v>5</v>
      </c>
      <c r="B109" s="45">
        <v>3</v>
      </c>
      <c r="C109" s="46">
        <v>3</v>
      </c>
      <c r="D109" s="38">
        <v>158036</v>
      </c>
      <c r="E109" s="22" t="s">
        <v>39</v>
      </c>
      <c r="F109" s="308">
        <v>59</v>
      </c>
      <c r="G109" s="90">
        <v>61.016949152542374</v>
      </c>
      <c r="H109" s="91">
        <v>22.033898305084744</v>
      </c>
      <c r="I109" s="114">
        <v>8.4745762711864394</v>
      </c>
      <c r="J109" s="91">
        <v>50.847457627118644</v>
      </c>
      <c r="O109" s="106"/>
      <c r="P109" s="106"/>
      <c r="Q109" s="106"/>
      <c r="R109" s="106"/>
    </row>
    <row r="110" spans="1:18">
      <c r="A110" s="45">
        <v>5</v>
      </c>
      <c r="B110" s="45">
        <v>3</v>
      </c>
      <c r="C110" s="46">
        <v>3</v>
      </c>
      <c r="D110" s="38">
        <v>334036</v>
      </c>
      <c r="E110" s="22" t="s">
        <v>61</v>
      </c>
      <c r="F110" s="308">
        <v>85</v>
      </c>
      <c r="G110" s="90">
        <v>38.82352941176471</v>
      </c>
      <c r="H110" s="91">
        <v>31.764705882352938</v>
      </c>
      <c r="I110" s="114">
        <v>11.76470588235294</v>
      </c>
      <c r="J110" s="91">
        <v>56.470588235294116</v>
      </c>
      <c r="O110" s="106"/>
      <c r="P110" s="106"/>
      <c r="Q110" s="106"/>
      <c r="R110" s="106"/>
    </row>
    <row r="111" spans="1:18">
      <c r="A111" s="48"/>
      <c r="B111" s="48"/>
      <c r="C111" s="48"/>
      <c r="D111" s="53"/>
      <c r="E111" s="42" t="s">
        <v>212</v>
      </c>
      <c r="F111" s="314">
        <v>2638</v>
      </c>
      <c r="G111" s="104">
        <v>51.516300227445036</v>
      </c>
      <c r="H111" s="105">
        <v>30.667172100075813</v>
      </c>
      <c r="I111" s="105">
        <v>19.863532979529946</v>
      </c>
      <c r="J111" s="105">
        <v>47.308567096285067</v>
      </c>
    </row>
    <row r="112" spans="1:18">
      <c r="A112" s="45">
        <v>6</v>
      </c>
      <c r="B112" s="45">
        <v>4</v>
      </c>
      <c r="C112" s="46">
        <v>3</v>
      </c>
      <c r="D112" s="38">
        <v>554004</v>
      </c>
      <c r="E112" s="22" t="s">
        <v>98</v>
      </c>
      <c r="F112" s="308">
        <v>62</v>
      </c>
      <c r="G112" s="90">
        <v>46.774193548387096</v>
      </c>
      <c r="H112" s="91">
        <v>37.096774193548384</v>
      </c>
      <c r="I112" s="114">
        <v>16.129032258064516</v>
      </c>
      <c r="J112" s="91">
        <v>41.935483870967744</v>
      </c>
      <c r="O112" s="106"/>
      <c r="P112" s="106"/>
      <c r="Q112" s="106"/>
      <c r="R112" s="106"/>
    </row>
    <row r="113" spans="1:18">
      <c r="A113" s="45">
        <v>6</v>
      </c>
      <c r="B113" s="45">
        <v>4</v>
      </c>
      <c r="C113" s="46">
        <v>3</v>
      </c>
      <c r="D113" s="38">
        <v>382008</v>
      </c>
      <c r="E113" s="22" t="s">
        <v>84</v>
      </c>
      <c r="F113" s="308">
        <v>65</v>
      </c>
      <c r="G113" s="90">
        <v>52.307692307692314</v>
      </c>
      <c r="H113" s="91">
        <v>41.53846153846154</v>
      </c>
      <c r="I113" s="114">
        <v>24.615384615384617</v>
      </c>
      <c r="J113" s="91">
        <v>56.92307692307692</v>
      </c>
      <c r="O113" s="106"/>
      <c r="P113" s="106"/>
      <c r="Q113" s="106"/>
      <c r="R113" s="106"/>
    </row>
    <row r="114" spans="1:18">
      <c r="A114" s="45">
        <v>6</v>
      </c>
      <c r="B114" s="45">
        <v>4</v>
      </c>
      <c r="C114" s="50">
        <v>3</v>
      </c>
      <c r="D114" s="38">
        <v>554012</v>
      </c>
      <c r="E114" s="22" t="s">
        <v>100</v>
      </c>
      <c r="F114" s="308">
        <v>87</v>
      </c>
      <c r="G114" s="90">
        <v>39.080459770114942</v>
      </c>
      <c r="H114" s="91">
        <v>32.183908045977013</v>
      </c>
      <c r="I114" s="114">
        <v>13.793103448275861</v>
      </c>
      <c r="J114" s="91">
        <v>45.977011494252871</v>
      </c>
      <c r="O114" s="106"/>
      <c r="P114" s="106"/>
      <c r="Q114" s="106"/>
      <c r="R114" s="106"/>
    </row>
    <row r="115" spans="1:18">
      <c r="A115" s="45">
        <v>6</v>
      </c>
      <c r="B115" s="45">
        <v>4</v>
      </c>
      <c r="C115" s="46">
        <v>3</v>
      </c>
      <c r="D115" s="38">
        <v>382012</v>
      </c>
      <c r="E115" s="22" t="s">
        <v>85</v>
      </c>
      <c r="F115" s="308">
        <v>103</v>
      </c>
      <c r="G115" s="90">
        <v>31.067961165048541</v>
      </c>
      <c r="H115" s="91">
        <v>34.95145631067961</v>
      </c>
      <c r="I115" s="114">
        <v>27.184466019417474</v>
      </c>
      <c r="J115" s="91">
        <v>38.834951456310677</v>
      </c>
      <c r="O115" s="106"/>
      <c r="P115" s="106"/>
      <c r="Q115" s="106"/>
      <c r="R115" s="106"/>
    </row>
    <row r="116" spans="1:18">
      <c r="A116" s="45">
        <v>6</v>
      </c>
      <c r="B116" s="45">
        <v>4</v>
      </c>
      <c r="C116" s="46">
        <v>3</v>
      </c>
      <c r="D116" s="38">
        <v>758004</v>
      </c>
      <c r="E116" s="22" t="s">
        <v>122</v>
      </c>
      <c r="F116" s="308">
        <v>42</v>
      </c>
      <c r="G116" s="90">
        <v>33.333333333333329</v>
      </c>
      <c r="H116" s="91">
        <v>26.190476190476193</v>
      </c>
      <c r="I116" s="114">
        <v>4.7619047619047619</v>
      </c>
      <c r="J116" s="91">
        <v>40.476190476190474</v>
      </c>
      <c r="O116" s="106"/>
      <c r="P116" s="106"/>
      <c r="Q116" s="106"/>
      <c r="R116" s="106"/>
    </row>
    <row r="117" spans="1:18">
      <c r="A117" s="45">
        <v>6</v>
      </c>
      <c r="B117" s="45">
        <v>4</v>
      </c>
      <c r="C117" s="46">
        <v>3</v>
      </c>
      <c r="D117" s="38">
        <v>558012</v>
      </c>
      <c r="E117" s="22" t="s">
        <v>102</v>
      </c>
      <c r="F117" s="308">
        <v>124</v>
      </c>
      <c r="G117" s="90">
        <v>51.612903225806448</v>
      </c>
      <c r="H117" s="91">
        <v>40.322580645161288</v>
      </c>
      <c r="I117" s="114">
        <v>21.774193548387096</v>
      </c>
      <c r="J117" s="91">
        <v>51.612903225806448</v>
      </c>
      <c r="O117" s="106"/>
      <c r="P117" s="106"/>
      <c r="Q117" s="106"/>
      <c r="R117" s="106"/>
    </row>
    <row r="118" spans="1:18">
      <c r="A118" s="45">
        <v>6</v>
      </c>
      <c r="B118" s="45">
        <v>4</v>
      </c>
      <c r="C118" s="46">
        <v>3</v>
      </c>
      <c r="D118" s="38">
        <v>558016</v>
      </c>
      <c r="E118" s="22" t="s">
        <v>103</v>
      </c>
      <c r="F118" s="308">
        <v>181</v>
      </c>
      <c r="G118" s="90">
        <v>55.80110497237569</v>
      </c>
      <c r="H118" s="91">
        <v>45.303867403314918</v>
      </c>
      <c r="I118" s="114">
        <v>14.3646408839779</v>
      </c>
      <c r="J118" s="91">
        <v>45.856353591160222</v>
      </c>
      <c r="O118" s="106"/>
      <c r="P118" s="106"/>
      <c r="Q118" s="106"/>
      <c r="R118" s="106"/>
    </row>
    <row r="119" spans="1:18">
      <c r="A119" s="45">
        <v>6</v>
      </c>
      <c r="B119" s="45">
        <v>4</v>
      </c>
      <c r="C119" s="46">
        <v>3</v>
      </c>
      <c r="D119" s="38">
        <v>566008</v>
      </c>
      <c r="E119" s="22" t="s">
        <v>114</v>
      </c>
      <c r="F119" s="308">
        <v>17</v>
      </c>
      <c r="G119" s="90">
        <v>29.411764705882355</v>
      </c>
      <c r="H119" s="91">
        <v>52.941176470588239</v>
      </c>
      <c r="I119" s="114">
        <v>17.647058823529413</v>
      </c>
      <c r="J119" s="91">
        <v>23.52941176470588</v>
      </c>
      <c r="O119" s="106"/>
      <c r="P119" s="106"/>
      <c r="Q119" s="106"/>
      <c r="R119" s="106"/>
    </row>
    <row r="120" spans="1:18">
      <c r="A120" s="45">
        <v>6</v>
      </c>
      <c r="B120" s="45">
        <v>4</v>
      </c>
      <c r="C120" s="46">
        <v>3</v>
      </c>
      <c r="D120" s="38">
        <v>370004</v>
      </c>
      <c r="E120" s="22" t="s">
        <v>71</v>
      </c>
      <c r="F120" s="308">
        <v>66</v>
      </c>
      <c r="G120" s="90">
        <v>60.606060606060609</v>
      </c>
      <c r="H120" s="91">
        <v>33.333333333333329</v>
      </c>
      <c r="I120" s="114">
        <v>22.727272727272727</v>
      </c>
      <c r="J120" s="91">
        <v>31.818181818181817</v>
      </c>
      <c r="O120" s="106"/>
      <c r="P120" s="106"/>
      <c r="Q120" s="106"/>
      <c r="R120" s="106"/>
    </row>
    <row r="121" spans="1:18">
      <c r="A121" s="45">
        <v>6</v>
      </c>
      <c r="B121" s="45">
        <v>4</v>
      </c>
      <c r="C121" s="46">
        <v>3</v>
      </c>
      <c r="D121" s="38">
        <v>562016</v>
      </c>
      <c r="E121" s="22" t="s">
        <v>108</v>
      </c>
      <c r="F121" s="308">
        <v>59</v>
      </c>
      <c r="G121" s="90">
        <v>64.406779661016941</v>
      </c>
      <c r="H121" s="91">
        <v>27.118644067796609</v>
      </c>
      <c r="I121" s="114">
        <v>15.254237288135593</v>
      </c>
      <c r="J121" s="91">
        <v>55.932203389830505</v>
      </c>
      <c r="O121" s="106"/>
      <c r="P121" s="106"/>
      <c r="Q121" s="106"/>
      <c r="R121" s="106"/>
    </row>
    <row r="122" spans="1:18">
      <c r="A122" s="45">
        <v>6</v>
      </c>
      <c r="B122" s="45">
        <v>4</v>
      </c>
      <c r="C122" s="46">
        <v>3</v>
      </c>
      <c r="D122" s="38">
        <v>382020</v>
      </c>
      <c r="E122" s="22" t="s">
        <v>86</v>
      </c>
      <c r="F122" s="308">
        <v>136</v>
      </c>
      <c r="G122" s="90">
        <v>50.735294117647058</v>
      </c>
      <c r="H122" s="91">
        <v>30.147058823529409</v>
      </c>
      <c r="I122" s="114">
        <v>13.970588235294118</v>
      </c>
      <c r="J122" s="91">
        <v>50.735294117647058</v>
      </c>
      <c r="O122" s="106"/>
      <c r="P122" s="106"/>
      <c r="Q122" s="106"/>
      <c r="R122" s="106"/>
    </row>
    <row r="123" spans="1:18">
      <c r="A123" s="45">
        <v>6</v>
      </c>
      <c r="B123" s="45">
        <v>4</v>
      </c>
      <c r="C123" s="46">
        <v>3</v>
      </c>
      <c r="D123" s="38">
        <v>954020</v>
      </c>
      <c r="E123" s="22" t="s">
        <v>141</v>
      </c>
      <c r="F123" s="308">
        <v>27</v>
      </c>
      <c r="G123" s="90">
        <v>44.444444444444443</v>
      </c>
      <c r="H123" s="91">
        <v>37.037037037037038</v>
      </c>
      <c r="I123" s="114">
        <v>18.518518518518519</v>
      </c>
      <c r="J123" s="91">
        <v>55.555555555555557</v>
      </c>
      <c r="O123" s="106"/>
      <c r="P123" s="106"/>
      <c r="Q123" s="106"/>
      <c r="R123" s="106"/>
    </row>
    <row r="124" spans="1:18">
      <c r="A124" s="45">
        <v>6</v>
      </c>
      <c r="B124" s="45">
        <v>4</v>
      </c>
      <c r="C124" s="46">
        <v>3</v>
      </c>
      <c r="D124" s="38">
        <v>162016</v>
      </c>
      <c r="E124" s="22" t="s">
        <v>42</v>
      </c>
      <c r="F124" s="308">
        <v>93</v>
      </c>
      <c r="G124" s="90">
        <v>46.236559139784944</v>
      </c>
      <c r="H124" s="91">
        <v>46.236559139784944</v>
      </c>
      <c r="I124" s="114">
        <v>23.655913978494624</v>
      </c>
      <c r="J124" s="91">
        <v>41.935483870967744</v>
      </c>
      <c r="O124" s="106"/>
      <c r="P124" s="106"/>
      <c r="Q124" s="106"/>
      <c r="R124" s="106"/>
    </row>
    <row r="125" spans="1:18">
      <c r="A125" s="45">
        <v>6</v>
      </c>
      <c r="B125" s="45">
        <v>4</v>
      </c>
      <c r="C125" s="46">
        <v>3</v>
      </c>
      <c r="D125" s="38">
        <v>154032</v>
      </c>
      <c r="E125" s="22" t="s">
        <v>28</v>
      </c>
      <c r="F125" s="308">
        <v>77</v>
      </c>
      <c r="G125" s="90">
        <v>71.428571428571431</v>
      </c>
      <c r="H125" s="91">
        <v>23.376623376623375</v>
      </c>
      <c r="I125" s="114">
        <v>33.766233766233768</v>
      </c>
      <c r="J125" s="91">
        <v>20.779220779220779</v>
      </c>
      <c r="O125" s="106"/>
      <c r="P125" s="106"/>
      <c r="Q125" s="106"/>
      <c r="R125" s="106"/>
    </row>
    <row r="126" spans="1:18">
      <c r="A126" s="45">
        <v>6</v>
      </c>
      <c r="B126" s="45">
        <v>4</v>
      </c>
      <c r="C126" s="46">
        <v>3</v>
      </c>
      <c r="D126" s="38">
        <v>382024</v>
      </c>
      <c r="E126" s="22" t="s">
        <v>87</v>
      </c>
      <c r="F126" s="308">
        <v>49</v>
      </c>
      <c r="G126" s="90">
        <v>53.061224489795919</v>
      </c>
      <c r="H126" s="91">
        <v>34.693877551020407</v>
      </c>
      <c r="I126" s="114">
        <v>22.448979591836736</v>
      </c>
      <c r="J126" s="91">
        <v>63.265306122448983</v>
      </c>
      <c r="O126" s="106"/>
      <c r="P126" s="106"/>
      <c r="Q126" s="106"/>
      <c r="R126" s="106"/>
    </row>
    <row r="127" spans="1:18">
      <c r="A127" s="45">
        <v>6</v>
      </c>
      <c r="B127" s="45">
        <v>4</v>
      </c>
      <c r="C127" s="46">
        <v>3</v>
      </c>
      <c r="D127" s="38">
        <v>378016</v>
      </c>
      <c r="E127" s="22" t="s">
        <v>80</v>
      </c>
      <c r="F127" s="308">
        <v>14</v>
      </c>
      <c r="G127" s="90">
        <v>42.857142857142854</v>
      </c>
      <c r="H127" s="91">
        <v>85.714285714285708</v>
      </c>
      <c r="I127" s="114">
        <v>57.142857142857139</v>
      </c>
      <c r="J127" s="91">
        <v>50</v>
      </c>
      <c r="O127" s="106"/>
      <c r="P127" s="106"/>
      <c r="Q127" s="106"/>
      <c r="R127" s="106"/>
    </row>
    <row r="128" spans="1:18">
      <c r="A128" s="45">
        <v>6</v>
      </c>
      <c r="B128" s="45">
        <v>4</v>
      </c>
      <c r="C128" s="46">
        <v>3</v>
      </c>
      <c r="D128" s="38">
        <v>382028</v>
      </c>
      <c r="E128" s="22" t="s">
        <v>88</v>
      </c>
      <c r="F128" s="308">
        <v>65</v>
      </c>
      <c r="G128" s="90">
        <v>47.692307692307693</v>
      </c>
      <c r="H128" s="91">
        <v>32.307692307692307</v>
      </c>
      <c r="I128" s="114">
        <v>21.53846153846154</v>
      </c>
      <c r="J128" s="91">
        <v>47.692307692307693</v>
      </c>
      <c r="O128" s="106"/>
      <c r="P128" s="106"/>
      <c r="Q128" s="106"/>
      <c r="R128" s="106"/>
    </row>
    <row r="129" spans="1:18">
      <c r="A129" s="45">
        <v>6</v>
      </c>
      <c r="B129" s="45">
        <v>4</v>
      </c>
      <c r="C129" s="46">
        <v>3</v>
      </c>
      <c r="D129" s="38">
        <v>382044</v>
      </c>
      <c r="E129" s="22" t="s">
        <v>90</v>
      </c>
      <c r="F129" s="308">
        <v>105</v>
      </c>
      <c r="G129" s="90">
        <v>52.380952380952387</v>
      </c>
      <c r="H129" s="91">
        <v>40.952380952380949</v>
      </c>
      <c r="I129" s="114">
        <v>17.142857142857142</v>
      </c>
      <c r="J129" s="91">
        <v>51.428571428571423</v>
      </c>
      <c r="O129" s="106"/>
      <c r="P129" s="106"/>
      <c r="Q129" s="106"/>
      <c r="R129" s="106"/>
    </row>
    <row r="130" spans="1:18">
      <c r="A130" s="45">
        <v>6</v>
      </c>
      <c r="B130" s="45">
        <v>4</v>
      </c>
      <c r="C130" s="46">
        <v>3</v>
      </c>
      <c r="D130" s="38">
        <v>570028</v>
      </c>
      <c r="E130" s="22" t="s">
        <v>120</v>
      </c>
      <c r="F130" s="308">
        <v>134</v>
      </c>
      <c r="G130" s="90">
        <v>32.835820895522389</v>
      </c>
      <c r="H130" s="91">
        <v>43.283582089552233</v>
      </c>
      <c r="I130" s="114">
        <v>36.567164179104481</v>
      </c>
      <c r="J130" s="91">
        <v>37.313432835820898</v>
      </c>
      <c r="O130" s="106"/>
      <c r="P130" s="106"/>
      <c r="Q130" s="106"/>
      <c r="R130" s="106"/>
    </row>
    <row r="131" spans="1:18">
      <c r="A131" s="45">
        <v>6</v>
      </c>
      <c r="B131" s="45">
        <v>4</v>
      </c>
      <c r="C131" s="46">
        <v>3</v>
      </c>
      <c r="D131" s="38">
        <v>378024</v>
      </c>
      <c r="E131" s="22" t="s">
        <v>81</v>
      </c>
      <c r="F131" s="308">
        <v>77</v>
      </c>
      <c r="G131" s="90">
        <v>41.558441558441558</v>
      </c>
      <c r="H131" s="91">
        <v>44.155844155844157</v>
      </c>
      <c r="I131" s="114">
        <v>20.779220779220779</v>
      </c>
      <c r="J131" s="91">
        <v>59.740259740259738</v>
      </c>
      <c r="O131" s="106"/>
      <c r="P131" s="106"/>
      <c r="Q131" s="106"/>
      <c r="R131" s="106"/>
    </row>
    <row r="132" spans="1:18">
      <c r="A132" s="45">
        <v>6</v>
      </c>
      <c r="B132" s="45">
        <v>4</v>
      </c>
      <c r="C132" s="46">
        <v>3</v>
      </c>
      <c r="D132" s="38">
        <v>962052</v>
      </c>
      <c r="E132" s="22" t="s">
        <v>154</v>
      </c>
      <c r="F132" s="308">
        <v>27</v>
      </c>
      <c r="G132" s="90">
        <v>62.962962962962962</v>
      </c>
      <c r="H132" s="91">
        <v>44.444444444444443</v>
      </c>
      <c r="I132" s="114">
        <v>11.111111111111111</v>
      </c>
      <c r="J132" s="91">
        <v>70.370370370370367</v>
      </c>
      <c r="O132" s="106"/>
      <c r="P132" s="106"/>
      <c r="Q132" s="106"/>
      <c r="R132" s="106"/>
    </row>
    <row r="133" spans="1:18">
      <c r="A133" s="45">
        <v>6</v>
      </c>
      <c r="B133" s="45">
        <v>4</v>
      </c>
      <c r="C133" s="46">
        <v>3</v>
      </c>
      <c r="D133" s="38">
        <v>770032</v>
      </c>
      <c r="E133" s="22" t="s">
        <v>131</v>
      </c>
      <c r="F133" s="308">
        <v>69</v>
      </c>
      <c r="G133" s="90">
        <v>52.173913043478258</v>
      </c>
      <c r="H133" s="91">
        <v>33.333333333333329</v>
      </c>
      <c r="I133" s="114">
        <v>8.695652173913043</v>
      </c>
      <c r="J133" s="91">
        <v>53.623188405797109</v>
      </c>
      <c r="O133" s="106"/>
      <c r="P133" s="106"/>
      <c r="Q133" s="106"/>
      <c r="R133" s="106"/>
    </row>
    <row r="134" spans="1:18">
      <c r="A134" s="45">
        <v>6</v>
      </c>
      <c r="B134" s="45">
        <v>4</v>
      </c>
      <c r="C134" s="46">
        <v>3</v>
      </c>
      <c r="D134" s="38">
        <v>374036</v>
      </c>
      <c r="E134" s="22" t="s">
        <v>76</v>
      </c>
      <c r="F134" s="308">
        <v>60</v>
      </c>
      <c r="G134" s="90">
        <v>33.333333333333329</v>
      </c>
      <c r="H134" s="91">
        <v>25</v>
      </c>
      <c r="I134" s="114">
        <v>10</v>
      </c>
      <c r="J134" s="91">
        <v>38.333333333333336</v>
      </c>
      <c r="O134" s="106"/>
      <c r="P134" s="106"/>
      <c r="Q134" s="106"/>
      <c r="R134" s="106"/>
    </row>
    <row r="135" spans="1:18">
      <c r="A135" s="45">
        <v>6</v>
      </c>
      <c r="B135" s="45">
        <v>4</v>
      </c>
      <c r="C135" s="46">
        <v>3</v>
      </c>
      <c r="D135" s="38">
        <v>754028</v>
      </c>
      <c r="E135" s="22" t="s">
        <v>269</v>
      </c>
      <c r="F135" s="308">
        <v>120</v>
      </c>
      <c r="G135" s="90">
        <v>52.5</v>
      </c>
      <c r="H135" s="91">
        <v>55.833333333333336</v>
      </c>
      <c r="I135" s="114">
        <v>33.333333333333329</v>
      </c>
      <c r="J135" s="91">
        <v>49.166666666666664</v>
      </c>
      <c r="O135" s="106"/>
      <c r="P135" s="106"/>
      <c r="Q135" s="106"/>
      <c r="R135" s="106"/>
    </row>
    <row r="136" spans="1:18">
      <c r="A136" s="45">
        <v>6</v>
      </c>
      <c r="B136" s="45">
        <v>4</v>
      </c>
      <c r="C136" s="46">
        <v>3</v>
      </c>
      <c r="D136" s="38">
        <v>382048</v>
      </c>
      <c r="E136" s="22" t="s">
        <v>91</v>
      </c>
      <c r="F136" s="308">
        <v>54</v>
      </c>
      <c r="G136" s="90">
        <v>35.185185185185183</v>
      </c>
      <c r="H136" s="91">
        <v>25.925925925925924</v>
      </c>
      <c r="I136" s="114">
        <v>79.629629629629633</v>
      </c>
      <c r="J136" s="91">
        <v>3.7037037037037033</v>
      </c>
      <c r="O136" s="106"/>
      <c r="P136" s="106"/>
      <c r="Q136" s="106"/>
      <c r="R136" s="106"/>
    </row>
    <row r="137" spans="1:18">
      <c r="A137" s="45">
        <v>6</v>
      </c>
      <c r="B137" s="45">
        <v>4</v>
      </c>
      <c r="C137" s="46">
        <v>3</v>
      </c>
      <c r="D137" s="38">
        <v>170032</v>
      </c>
      <c r="E137" s="22" t="s">
        <v>51</v>
      </c>
      <c r="F137" s="308">
        <v>62</v>
      </c>
      <c r="G137" s="90">
        <v>43.548387096774192</v>
      </c>
      <c r="H137" s="91">
        <v>20.967741935483872</v>
      </c>
      <c r="I137" s="114">
        <v>35.483870967741936</v>
      </c>
      <c r="J137" s="91">
        <v>6.4516129032258061</v>
      </c>
      <c r="O137" s="106"/>
      <c r="P137" s="106"/>
      <c r="Q137" s="106"/>
      <c r="R137" s="106"/>
    </row>
    <row r="138" spans="1:18">
      <c r="A138" s="45">
        <v>6</v>
      </c>
      <c r="B138" s="45">
        <v>4</v>
      </c>
      <c r="C138" s="46">
        <v>3</v>
      </c>
      <c r="D138" s="38">
        <v>378028</v>
      </c>
      <c r="E138" s="22" t="s">
        <v>82</v>
      </c>
      <c r="F138" s="308">
        <v>71</v>
      </c>
      <c r="G138" s="90">
        <v>45.070422535211272</v>
      </c>
      <c r="H138" s="91">
        <v>26.760563380281688</v>
      </c>
      <c r="I138" s="114">
        <v>11.267605633802818</v>
      </c>
      <c r="J138" s="91">
        <v>35.2112676056338</v>
      </c>
      <c r="O138" s="106"/>
      <c r="P138" s="106"/>
      <c r="Q138" s="106"/>
      <c r="R138" s="106"/>
    </row>
    <row r="139" spans="1:18">
      <c r="A139" s="45">
        <v>6</v>
      </c>
      <c r="B139" s="45">
        <v>4</v>
      </c>
      <c r="C139" s="46">
        <v>3</v>
      </c>
      <c r="D139" s="38">
        <v>958040</v>
      </c>
      <c r="E139" s="22" t="s">
        <v>147</v>
      </c>
      <c r="F139" s="308">
        <v>69</v>
      </c>
      <c r="G139" s="90">
        <v>47.826086956521742</v>
      </c>
      <c r="H139" s="91">
        <v>37.681159420289859</v>
      </c>
      <c r="I139" s="114">
        <v>24.637681159420293</v>
      </c>
      <c r="J139" s="91">
        <v>57.971014492753625</v>
      </c>
      <c r="O139" s="106"/>
      <c r="P139" s="106"/>
      <c r="Q139" s="106"/>
      <c r="R139" s="106"/>
    </row>
    <row r="140" spans="1:18">
      <c r="A140" s="45">
        <v>6</v>
      </c>
      <c r="B140" s="45">
        <v>4</v>
      </c>
      <c r="C140" s="46">
        <v>3</v>
      </c>
      <c r="D140" s="38">
        <v>954028</v>
      </c>
      <c r="E140" s="22" t="s">
        <v>143</v>
      </c>
      <c r="F140" s="308">
        <v>49</v>
      </c>
      <c r="G140" s="90">
        <v>57.142857142857139</v>
      </c>
      <c r="H140" s="91">
        <v>18.367346938775512</v>
      </c>
      <c r="I140" s="114">
        <v>10.204081632653061</v>
      </c>
      <c r="J140" s="91">
        <v>63.265306122448983</v>
      </c>
      <c r="O140" s="106"/>
      <c r="P140" s="106"/>
      <c r="Q140" s="106"/>
      <c r="R140" s="106"/>
    </row>
    <row r="141" spans="1:18">
      <c r="A141" s="45">
        <v>6</v>
      </c>
      <c r="B141" s="45">
        <v>4</v>
      </c>
      <c r="C141" s="46">
        <v>3</v>
      </c>
      <c r="D141" s="38">
        <v>958044</v>
      </c>
      <c r="E141" s="22" t="s">
        <v>148</v>
      </c>
      <c r="F141" s="308">
        <v>25</v>
      </c>
      <c r="G141" s="90">
        <v>32</v>
      </c>
      <c r="H141" s="91">
        <v>44</v>
      </c>
      <c r="I141" s="114">
        <v>20</v>
      </c>
      <c r="J141" s="91">
        <v>44</v>
      </c>
      <c r="O141" s="106"/>
      <c r="P141" s="106"/>
      <c r="Q141" s="106"/>
      <c r="R141" s="106"/>
    </row>
    <row r="142" spans="1:18">
      <c r="A142" s="45">
        <v>6</v>
      </c>
      <c r="B142" s="45">
        <v>4</v>
      </c>
      <c r="C142" s="46">
        <v>3</v>
      </c>
      <c r="D142" s="38">
        <v>754044</v>
      </c>
      <c r="E142" s="22" t="s">
        <v>220</v>
      </c>
      <c r="F142" s="308">
        <v>41</v>
      </c>
      <c r="G142" s="90">
        <v>46.341463414634148</v>
      </c>
      <c r="H142" s="91">
        <v>53.658536585365859</v>
      </c>
      <c r="I142" s="114">
        <v>24.390243902439025</v>
      </c>
      <c r="J142" s="91">
        <v>51.219512195121951</v>
      </c>
      <c r="O142" s="106"/>
      <c r="P142" s="106"/>
      <c r="Q142" s="106"/>
      <c r="R142" s="106"/>
    </row>
    <row r="143" spans="1:18">
      <c r="A143" s="45">
        <v>6</v>
      </c>
      <c r="B143" s="45">
        <v>4</v>
      </c>
      <c r="C143" s="46">
        <v>3</v>
      </c>
      <c r="D143" s="38">
        <v>974044</v>
      </c>
      <c r="E143" s="22" t="s">
        <v>159</v>
      </c>
      <c r="F143" s="308">
        <v>106</v>
      </c>
      <c r="G143" s="90">
        <v>57.547169811320757</v>
      </c>
      <c r="H143" s="91">
        <v>30.188679245283019</v>
      </c>
      <c r="I143" s="114">
        <v>15.09433962264151</v>
      </c>
      <c r="J143" s="91">
        <v>71.698113207547166</v>
      </c>
      <c r="O143" s="106"/>
      <c r="P143" s="106"/>
      <c r="Q143" s="106"/>
      <c r="R143" s="106"/>
    </row>
    <row r="144" spans="1:18">
      <c r="A144" s="45">
        <v>6</v>
      </c>
      <c r="B144" s="45">
        <v>4</v>
      </c>
      <c r="C144" s="46">
        <v>3</v>
      </c>
      <c r="D144" s="38">
        <v>378032</v>
      </c>
      <c r="E144" s="22" t="s">
        <v>83</v>
      </c>
      <c r="F144" s="308">
        <v>106</v>
      </c>
      <c r="G144" s="90">
        <v>55.660377358490564</v>
      </c>
      <c r="H144" s="91">
        <v>28.30188679245283</v>
      </c>
      <c r="I144" s="114">
        <v>14.150943396226415</v>
      </c>
      <c r="J144" s="91">
        <v>48.113207547169814</v>
      </c>
      <c r="O144" s="106"/>
      <c r="P144" s="106"/>
      <c r="Q144" s="106"/>
      <c r="R144" s="106"/>
    </row>
    <row r="145" spans="1:18">
      <c r="A145" s="45">
        <v>6</v>
      </c>
      <c r="B145" s="45">
        <v>4</v>
      </c>
      <c r="C145" s="46">
        <v>3</v>
      </c>
      <c r="D145" s="38">
        <v>954032</v>
      </c>
      <c r="E145" s="22" t="s">
        <v>144</v>
      </c>
      <c r="F145" s="308">
        <v>76</v>
      </c>
      <c r="G145" s="90">
        <v>46.05263157894737</v>
      </c>
      <c r="H145" s="91">
        <v>34.210526315789473</v>
      </c>
      <c r="I145" s="114">
        <v>22.368421052631579</v>
      </c>
      <c r="J145" s="91">
        <v>59.210526315789465</v>
      </c>
      <c r="O145" s="106"/>
      <c r="P145" s="106"/>
      <c r="Q145" s="106"/>
      <c r="R145" s="106"/>
    </row>
    <row r="146" spans="1:18">
      <c r="A146" s="45">
        <v>6</v>
      </c>
      <c r="B146" s="45">
        <v>4</v>
      </c>
      <c r="C146" s="46">
        <v>3</v>
      </c>
      <c r="D146" s="38">
        <v>374048</v>
      </c>
      <c r="E146" s="22" t="s">
        <v>77</v>
      </c>
      <c r="F146" s="308">
        <v>58</v>
      </c>
      <c r="G146" s="90">
        <v>58.620689655172406</v>
      </c>
      <c r="H146" s="91">
        <v>24.137931034482758</v>
      </c>
      <c r="I146" s="114">
        <v>10.344827586206897</v>
      </c>
      <c r="J146" s="91">
        <v>74.137931034482762</v>
      </c>
      <c r="O146" s="106"/>
      <c r="P146" s="106"/>
      <c r="Q146" s="106"/>
      <c r="R146" s="106"/>
    </row>
    <row r="147" spans="1:18">
      <c r="A147" s="45">
        <v>6</v>
      </c>
      <c r="B147" s="45">
        <v>4</v>
      </c>
      <c r="C147" s="46">
        <v>3</v>
      </c>
      <c r="D147" s="38">
        <v>374052</v>
      </c>
      <c r="E147" s="22" t="s">
        <v>78</v>
      </c>
      <c r="F147" s="308">
        <v>33</v>
      </c>
      <c r="G147" s="90">
        <v>27.27272727272727</v>
      </c>
      <c r="H147" s="91">
        <v>21.212121212121211</v>
      </c>
      <c r="I147" s="114">
        <v>9.0909090909090917</v>
      </c>
      <c r="J147" s="91">
        <v>48.484848484848484</v>
      </c>
      <c r="O147" s="106"/>
      <c r="P147" s="106"/>
      <c r="Q147" s="106"/>
      <c r="R147" s="106"/>
    </row>
    <row r="148" spans="1:18">
      <c r="A148" s="48"/>
      <c r="B148" s="48"/>
      <c r="C148" s="48"/>
      <c r="D148" s="40"/>
      <c r="E148" s="42" t="s">
        <v>213</v>
      </c>
      <c r="F148" s="314">
        <v>2609</v>
      </c>
      <c r="G148" s="104">
        <v>48.447681103871219</v>
      </c>
      <c r="H148" s="105">
        <v>36.067458796473744</v>
      </c>
      <c r="I148" s="105">
        <v>21.387504791107702</v>
      </c>
      <c r="J148" s="105">
        <v>46.991184361824459</v>
      </c>
    </row>
    <row r="149" spans="1:18">
      <c r="A149" s="45">
        <v>7</v>
      </c>
      <c r="B149" s="45">
        <v>1</v>
      </c>
      <c r="C149" s="46">
        <v>4</v>
      </c>
      <c r="D149" s="38">
        <v>362008</v>
      </c>
      <c r="E149" s="22" t="s">
        <v>63</v>
      </c>
      <c r="F149" s="308">
        <v>158</v>
      </c>
      <c r="G149" s="90">
        <v>53.797468354430379</v>
      </c>
      <c r="H149" s="91">
        <v>39.87341772151899</v>
      </c>
      <c r="I149" s="114">
        <v>25.316455696202532</v>
      </c>
      <c r="J149" s="91">
        <v>77.215189873417728</v>
      </c>
      <c r="O149" s="106"/>
      <c r="P149" s="106"/>
      <c r="Q149" s="106"/>
      <c r="R149" s="106"/>
    </row>
    <row r="150" spans="1:18">
      <c r="A150" s="45">
        <v>7</v>
      </c>
      <c r="B150" s="45">
        <v>1</v>
      </c>
      <c r="C150" s="46">
        <v>4</v>
      </c>
      <c r="D150" s="38">
        <v>562004</v>
      </c>
      <c r="E150" s="22" t="s">
        <v>104</v>
      </c>
      <c r="F150" s="308">
        <v>274</v>
      </c>
      <c r="G150" s="90">
        <v>59.854014598540154</v>
      </c>
      <c r="H150" s="91">
        <v>31.021897810218981</v>
      </c>
      <c r="I150" s="114">
        <v>19.34306569343066</v>
      </c>
      <c r="J150" s="91">
        <v>68.613138686131393</v>
      </c>
      <c r="O150" s="106"/>
      <c r="P150" s="106"/>
      <c r="Q150" s="106"/>
      <c r="R150" s="106"/>
    </row>
    <row r="151" spans="1:18">
      <c r="A151" s="45">
        <v>7</v>
      </c>
      <c r="B151" s="45">
        <v>1</v>
      </c>
      <c r="C151" s="46">
        <v>4</v>
      </c>
      <c r="D151" s="38">
        <v>358008</v>
      </c>
      <c r="E151" s="22" t="s">
        <v>62</v>
      </c>
      <c r="F151" s="308">
        <v>180</v>
      </c>
      <c r="G151" s="90">
        <v>38.333333333333336</v>
      </c>
      <c r="H151" s="91">
        <v>29.444444444444446</v>
      </c>
      <c r="I151" s="114">
        <v>22.222222222222221</v>
      </c>
      <c r="J151" s="91">
        <v>60</v>
      </c>
      <c r="O151" s="106"/>
      <c r="P151" s="106"/>
      <c r="Q151" s="106"/>
      <c r="R151" s="106"/>
    </row>
    <row r="152" spans="1:18">
      <c r="A152" s="45">
        <v>7</v>
      </c>
      <c r="B152" s="45">
        <v>1</v>
      </c>
      <c r="C152" s="46">
        <v>4</v>
      </c>
      <c r="D152" s="38">
        <v>334012</v>
      </c>
      <c r="E152" s="22" t="s">
        <v>58</v>
      </c>
      <c r="F152" s="308">
        <v>122</v>
      </c>
      <c r="G152" s="90">
        <v>49.180327868852459</v>
      </c>
      <c r="H152" s="91">
        <v>24.590163934426229</v>
      </c>
      <c r="I152" s="114">
        <v>17.21311475409836</v>
      </c>
      <c r="J152" s="91">
        <v>61.475409836065573</v>
      </c>
      <c r="O152" s="106"/>
      <c r="P152" s="106"/>
      <c r="Q152" s="106"/>
      <c r="R152" s="106"/>
    </row>
    <row r="153" spans="1:18">
      <c r="A153" s="45">
        <v>7</v>
      </c>
      <c r="B153" s="45">
        <v>1</v>
      </c>
      <c r="C153" s="46">
        <v>4</v>
      </c>
      <c r="D153" s="38">
        <v>562014</v>
      </c>
      <c r="E153" s="22" t="s">
        <v>107</v>
      </c>
      <c r="F153" s="308">
        <v>372</v>
      </c>
      <c r="G153" s="90">
        <v>49.193548387096776</v>
      </c>
      <c r="H153" s="91">
        <v>37.365591397849464</v>
      </c>
      <c r="I153" s="114">
        <v>23.118279569892472</v>
      </c>
      <c r="J153" s="91">
        <v>69.892473118279568</v>
      </c>
      <c r="O153" s="106"/>
      <c r="P153" s="106"/>
      <c r="Q153" s="106"/>
      <c r="R153" s="106"/>
    </row>
    <row r="154" spans="1:18">
      <c r="A154" s="45">
        <v>7</v>
      </c>
      <c r="B154" s="45">
        <v>1</v>
      </c>
      <c r="C154" s="46">
        <v>4</v>
      </c>
      <c r="D154" s="38">
        <v>562020</v>
      </c>
      <c r="E154" s="22" t="s">
        <v>109</v>
      </c>
      <c r="F154" s="308">
        <v>200</v>
      </c>
      <c r="G154" s="90">
        <v>44</v>
      </c>
      <c r="H154" s="91">
        <v>44.5</v>
      </c>
      <c r="I154" s="114">
        <v>28.000000000000004</v>
      </c>
      <c r="J154" s="91">
        <v>64.5</v>
      </c>
      <c r="O154" s="106"/>
      <c r="P154" s="106"/>
      <c r="Q154" s="106"/>
      <c r="R154" s="106"/>
    </row>
    <row r="155" spans="1:18">
      <c r="A155" s="45">
        <v>7</v>
      </c>
      <c r="B155" s="45">
        <v>1</v>
      </c>
      <c r="C155" s="46">
        <v>4</v>
      </c>
      <c r="D155" s="38">
        <v>978024</v>
      </c>
      <c r="E155" s="22" t="s">
        <v>162</v>
      </c>
      <c r="F155" s="308">
        <v>212</v>
      </c>
      <c r="G155" s="90">
        <v>46.698113207547173</v>
      </c>
      <c r="H155" s="91">
        <v>34.433962264150942</v>
      </c>
      <c r="I155" s="114">
        <v>23.113207547169811</v>
      </c>
      <c r="J155" s="91">
        <v>67.452830188679243</v>
      </c>
      <c r="O155" s="106"/>
      <c r="P155" s="106"/>
      <c r="Q155" s="106"/>
      <c r="R155" s="106"/>
    </row>
    <row r="156" spans="1:18">
      <c r="A156" s="45">
        <v>7</v>
      </c>
      <c r="B156" s="45">
        <v>1</v>
      </c>
      <c r="C156" s="46">
        <v>4</v>
      </c>
      <c r="D156" s="38">
        <v>562024</v>
      </c>
      <c r="E156" s="22" t="s">
        <v>110</v>
      </c>
      <c r="F156" s="308">
        <v>251</v>
      </c>
      <c r="G156" s="90">
        <v>52.191235059760956</v>
      </c>
      <c r="H156" s="91">
        <v>29.083665338645421</v>
      </c>
      <c r="I156" s="114">
        <v>17.131474103585656</v>
      </c>
      <c r="J156" s="91">
        <v>70.517928286852595</v>
      </c>
      <c r="O156" s="106"/>
      <c r="P156" s="106"/>
      <c r="Q156" s="106"/>
      <c r="R156" s="106"/>
    </row>
    <row r="157" spans="1:18">
      <c r="A157" s="45">
        <v>7</v>
      </c>
      <c r="B157" s="45">
        <v>1</v>
      </c>
      <c r="C157" s="46">
        <v>4</v>
      </c>
      <c r="D157" s="38">
        <v>770024</v>
      </c>
      <c r="E157" s="22" t="s">
        <v>130</v>
      </c>
      <c r="F157" s="308">
        <v>180</v>
      </c>
      <c r="G157" s="90">
        <v>51.666666666666671</v>
      </c>
      <c r="H157" s="91">
        <v>36.111111111111107</v>
      </c>
      <c r="I157" s="114">
        <v>17.222222222222221</v>
      </c>
      <c r="J157" s="91">
        <v>72.777777777777771</v>
      </c>
      <c r="O157" s="106"/>
      <c r="P157" s="106"/>
      <c r="Q157" s="106"/>
      <c r="R157" s="106"/>
    </row>
    <row r="158" spans="1:18">
      <c r="A158" s="45">
        <v>7</v>
      </c>
      <c r="B158" s="45">
        <v>1</v>
      </c>
      <c r="C158" s="46">
        <v>4</v>
      </c>
      <c r="D158" s="38">
        <v>562032</v>
      </c>
      <c r="E158" s="22" t="s">
        <v>112</v>
      </c>
      <c r="F158" s="308">
        <v>321</v>
      </c>
      <c r="G158" s="90">
        <v>34.579439252336449</v>
      </c>
      <c r="H158" s="91">
        <v>35.514018691588781</v>
      </c>
      <c r="I158" s="114">
        <v>24.610591900311526</v>
      </c>
      <c r="J158" s="91">
        <v>56.074766355140184</v>
      </c>
      <c r="O158" s="106"/>
      <c r="P158" s="106"/>
      <c r="Q158" s="106"/>
      <c r="R158" s="106"/>
    </row>
    <row r="159" spans="1:18">
      <c r="A159" s="45">
        <v>7</v>
      </c>
      <c r="B159" s="45">
        <v>1</v>
      </c>
      <c r="C159" s="46">
        <v>4</v>
      </c>
      <c r="D159" s="38">
        <v>334032</v>
      </c>
      <c r="E159" s="22" t="s">
        <v>60</v>
      </c>
      <c r="F159" s="308">
        <v>92</v>
      </c>
      <c r="G159" s="90">
        <v>46.739130434782609</v>
      </c>
      <c r="H159" s="91">
        <v>26.086956521739129</v>
      </c>
      <c r="I159" s="91">
        <v>19.565217391304348</v>
      </c>
      <c r="J159" s="91">
        <v>76.08695652173914</v>
      </c>
      <c r="O159" s="106"/>
      <c r="P159" s="106"/>
      <c r="Q159" s="106"/>
      <c r="R159" s="106"/>
    </row>
    <row r="160" spans="1:18">
      <c r="A160" s="48"/>
      <c r="B160" s="48"/>
      <c r="C160" s="48"/>
      <c r="D160" s="40"/>
      <c r="E160" s="42" t="s">
        <v>214</v>
      </c>
      <c r="F160" s="314">
        <v>2362</v>
      </c>
      <c r="G160" s="104">
        <v>47.671464860287891</v>
      </c>
      <c r="H160" s="105">
        <v>34.208298052497881</v>
      </c>
      <c r="I160" s="105">
        <v>21.845893310753599</v>
      </c>
      <c r="J160" s="105">
        <v>67.019475021168503</v>
      </c>
    </row>
    <row r="161" spans="1:18">
      <c r="A161" s="45">
        <v>8</v>
      </c>
      <c r="B161" s="45">
        <v>2</v>
      </c>
      <c r="C161" s="46">
        <v>4</v>
      </c>
      <c r="D161" s="38">
        <v>570004</v>
      </c>
      <c r="E161" s="22" t="s">
        <v>118</v>
      </c>
      <c r="F161" s="308">
        <v>142</v>
      </c>
      <c r="G161" s="90">
        <v>55.633802816901415</v>
      </c>
      <c r="H161" s="91">
        <v>39.436619718309856</v>
      </c>
      <c r="I161" s="114">
        <v>19.718309859154928</v>
      </c>
      <c r="J161" s="91">
        <v>54.225352112676063</v>
      </c>
      <c r="O161" s="106"/>
      <c r="P161" s="106"/>
      <c r="Q161" s="106"/>
      <c r="R161" s="106"/>
    </row>
    <row r="162" spans="1:18">
      <c r="A162" s="45">
        <v>8</v>
      </c>
      <c r="B162" s="45">
        <v>2</v>
      </c>
      <c r="C162" s="46">
        <v>4</v>
      </c>
      <c r="D162" s="38">
        <v>766008</v>
      </c>
      <c r="E162" s="22" t="s">
        <v>125</v>
      </c>
      <c r="F162" s="308">
        <v>131</v>
      </c>
      <c r="G162" s="90">
        <v>52.671755725190842</v>
      </c>
      <c r="H162" s="91">
        <v>31.297709923664126</v>
      </c>
      <c r="I162" s="114">
        <v>16.030534351145036</v>
      </c>
      <c r="J162" s="91">
        <v>64.885496183206101</v>
      </c>
      <c r="O162" s="106"/>
      <c r="P162" s="106"/>
      <c r="Q162" s="106"/>
      <c r="R162" s="106"/>
    </row>
    <row r="163" spans="1:18">
      <c r="A163" s="45">
        <v>8</v>
      </c>
      <c r="B163" s="45">
        <v>2</v>
      </c>
      <c r="C163" s="46">
        <v>4</v>
      </c>
      <c r="D163" s="38">
        <v>766020</v>
      </c>
      <c r="E163" s="22" t="s">
        <v>126</v>
      </c>
      <c r="F163" s="308">
        <v>230</v>
      </c>
      <c r="G163" s="90">
        <v>54.782608695652172</v>
      </c>
      <c r="H163" s="91">
        <v>46.086956521739133</v>
      </c>
      <c r="I163" s="114">
        <v>17.826086956521738</v>
      </c>
      <c r="J163" s="91">
        <v>62.173913043478258</v>
      </c>
      <c r="O163" s="106"/>
      <c r="P163" s="106"/>
      <c r="Q163" s="106"/>
      <c r="R163" s="106"/>
    </row>
    <row r="164" spans="1:18">
      <c r="A164" s="45">
        <v>8</v>
      </c>
      <c r="B164" s="45">
        <v>2</v>
      </c>
      <c r="C164" s="46">
        <v>4</v>
      </c>
      <c r="D164" s="38">
        <v>562012</v>
      </c>
      <c r="E164" s="22" t="s">
        <v>106</v>
      </c>
      <c r="F164" s="308">
        <v>159</v>
      </c>
      <c r="G164" s="90">
        <v>40.25157232704403</v>
      </c>
      <c r="H164" s="91">
        <v>23.270440251572328</v>
      </c>
      <c r="I164" s="114">
        <v>8.8050314465408803</v>
      </c>
      <c r="J164" s="91">
        <v>55.974842767295598</v>
      </c>
      <c r="O164" s="106"/>
      <c r="P164" s="106"/>
      <c r="Q164" s="106"/>
      <c r="R164" s="106"/>
    </row>
    <row r="165" spans="1:18">
      <c r="A165" s="45">
        <v>8</v>
      </c>
      <c r="B165" s="45">
        <v>2</v>
      </c>
      <c r="C165" s="46">
        <v>4</v>
      </c>
      <c r="D165" s="38">
        <v>758012</v>
      </c>
      <c r="E165" s="22" t="s">
        <v>123</v>
      </c>
      <c r="F165" s="308">
        <v>246</v>
      </c>
      <c r="G165" s="90">
        <v>56.09756097560976</v>
      </c>
      <c r="H165" s="91">
        <v>51.219512195121951</v>
      </c>
      <c r="I165" s="114">
        <v>25.609756097560975</v>
      </c>
      <c r="J165" s="91">
        <v>69.512195121951208</v>
      </c>
      <c r="O165" s="106"/>
      <c r="P165" s="106"/>
      <c r="Q165" s="106"/>
      <c r="R165" s="106"/>
    </row>
    <row r="166" spans="1:18">
      <c r="A166" s="45">
        <v>8</v>
      </c>
      <c r="B166" s="45">
        <v>2</v>
      </c>
      <c r="C166" s="46">
        <v>4</v>
      </c>
      <c r="D166" s="38">
        <v>962024</v>
      </c>
      <c r="E166" s="22" t="s">
        <v>151</v>
      </c>
      <c r="F166" s="308">
        <v>99</v>
      </c>
      <c r="G166" s="90">
        <v>62.62626262626263</v>
      </c>
      <c r="H166" s="91">
        <v>48.484848484848484</v>
      </c>
      <c r="I166" s="114">
        <v>22.222222222222221</v>
      </c>
      <c r="J166" s="91">
        <v>62.62626262626263</v>
      </c>
      <c r="O166" s="106"/>
      <c r="P166" s="106"/>
      <c r="Q166" s="106"/>
      <c r="R166" s="106"/>
    </row>
    <row r="167" spans="1:18">
      <c r="A167" s="45">
        <v>8</v>
      </c>
      <c r="B167" s="45">
        <v>2</v>
      </c>
      <c r="C167" s="46">
        <v>4</v>
      </c>
      <c r="D167" s="38">
        <v>362032</v>
      </c>
      <c r="E167" s="22" t="s">
        <v>68</v>
      </c>
      <c r="F167" s="308">
        <v>234</v>
      </c>
      <c r="G167" s="90">
        <v>51.282051282051277</v>
      </c>
      <c r="H167" s="91">
        <v>35.042735042735039</v>
      </c>
      <c r="I167" s="114">
        <v>19.658119658119659</v>
      </c>
      <c r="J167" s="91">
        <v>61.111111111111114</v>
      </c>
      <c r="O167" s="106"/>
      <c r="P167" s="106"/>
      <c r="Q167" s="106"/>
      <c r="R167" s="106"/>
    </row>
    <row r="168" spans="1:18">
      <c r="A168" s="45">
        <v>8</v>
      </c>
      <c r="B168" s="45">
        <v>2</v>
      </c>
      <c r="C168" s="46">
        <v>4</v>
      </c>
      <c r="D168" s="38">
        <v>962032</v>
      </c>
      <c r="E168" s="22" t="s">
        <v>152</v>
      </c>
      <c r="F168" s="308">
        <v>152</v>
      </c>
      <c r="G168" s="90">
        <v>59.868421052631582</v>
      </c>
      <c r="H168" s="91">
        <v>48.684210526315788</v>
      </c>
      <c r="I168" s="114">
        <v>26.973684210526315</v>
      </c>
      <c r="J168" s="91">
        <v>55.26315789473685</v>
      </c>
      <c r="O168" s="106"/>
      <c r="P168" s="106"/>
      <c r="Q168" s="106"/>
      <c r="R168" s="106"/>
    </row>
    <row r="169" spans="1:18">
      <c r="A169" s="45">
        <v>8</v>
      </c>
      <c r="B169" s="45">
        <v>2</v>
      </c>
      <c r="C169" s="46">
        <v>4</v>
      </c>
      <c r="D169" s="38">
        <v>170024</v>
      </c>
      <c r="E169" s="22" t="s">
        <v>50</v>
      </c>
      <c r="F169" s="308">
        <v>418</v>
      </c>
      <c r="G169" s="90">
        <v>66.028708133971293</v>
      </c>
      <c r="H169" s="91">
        <v>31.100478468899524</v>
      </c>
      <c r="I169" s="114">
        <v>37.799043062200951</v>
      </c>
      <c r="J169" s="91">
        <v>36.602870813397132</v>
      </c>
      <c r="O169" s="106"/>
      <c r="P169" s="106"/>
      <c r="Q169" s="106"/>
      <c r="R169" s="106"/>
    </row>
    <row r="170" spans="1:18">
      <c r="A170" s="45">
        <v>8</v>
      </c>
      <c r="B170" s="45">
        <v>2</v>
      </c>
      <c r="C170" s="46">
        <v>4</v>
      </c>
      <c r="D170" s="38">
        <v>162024</v>
      </c>
      <c r="E170" s="22" t="s">
        <v>44</v>
      </c>
      <c r="F170" s="308">
        <v>393</v>
      </c>
      <c r="G170" s="90">
        <v>54.452926208651398</v>
      </c>
      <c r="H170" s="91">
        <v>40.458015267175576</v>
      </c>
      <c r="I170" s="114">
        <v>21.374045801526716</v>
      </c>
      <c r="J170" s="91">
        <v>56.743002544529261</v>
      </c>
      <c r="O170" s="106"/>
      <c r="P170" s="106"/>
      <c r="Q170" s="106"/>
      <c r="R170" s="106"/>
    </row>
    <row r="171" spans="1:18">
      <c r="A171" s="45">
        <v>8</v>
      </c>
      <c r="B171" s="45">
        <v>2</v>
      </c>
      <c r="C171" s="46">
        <v>4</v>
      </c>
      <c r="D171" s="38">
        <v>774032</v>
      </c>
      <c r="E171" s="22" t="s">
        <v>132</v>
      </c>
      <c r="F171" s="308">
        <v>395</v>
      </c>
      <c r="G171" s="90">
        <v>51.139240506329109</v>
      </c>
      <c r="H171" s="91">
        <v>46.582278481012658</v>
      </c>
      <c r="I171" s="114">
        <v>24.556962025316455</v>
      </c>
      <c r="J171" s="91">
        <v>62.531645569620252</v>
      </c>
      <c r="O171" s="106"/>
      <c r="P171" s="106"/>
      <c r="Q171" s="106"/>
      <c r="R171" s="106"/>
    </row>
    <row r="172" spans="1:18">
      <c r="A172" s="45">
        <v>8</v>
      </c>
      <c r="B172" s="45">
        <v>2</v>
      </c>
      <c r="C172" s="46">
        <v>4</v>
      </c>
      <c r="D172" s="38">
        <v>970040</v>
      </c>
      <c r="E172" s="22" t="s">
        <v>156</v>
      </c>
      <c r="F172" s="308">
        <v>239</v>
      </c>
      <c r="G172" s="90">
        <v>58.158995815899587</v>
      </c>
      <c r="H172" s="91">
        <v>39.748953974895393</v>
      </c>
      <c r="I172" s="114">
        <v>17.573221757322173</v>
      </c>
      <c r="J172" s="91">
        <v>65.271966527196653</v>
      </c>
      <c r="O172" s="106"/>
      <c r="P172" s="106"/>
      <c r="Q172" s="106"/>
      <c r="R172" s="106"/>
    </row>
    <row r="173" spans="1:18">
      <c r="A173" s="45">
        <v>8</v>
      </c>
      <c r="B173" s="45">
        <v>2</v>
      </c>
      <c r="C173" s="46">
        <v>4</v>
      </c>
      <c r="D173" s="38">
        <v>382068</v>
      </c>
      <c r="E173" s="22" t="s">
        <v>94</v>
      </c>
      <c r="F173" s="308">
        <v>241</v>
      </c>
      <c r="G173" s="90">
        <v>46.058091286307054</v>
      </c>
      <c r="H173" s="91">
        <v>41.908713692946058</v>
      </c>
      <c r="I173" s="114">
        <v>26.556016597510375</v>
      </c>
      <c r="J173" s="91">
        <v>53.526970954356848</v>
      </c>
      <c r="O173" s="106"/>
      <c r="P173" s="106"/>
      <c r="Q173" s="106"/>
      <c r="R173" s="106"/>
    </row>
    <row r="174" spans="1:18">
      <c r="A174" s="45">
        <v>8</v>
      </c>
      <c r="B174" s="45">
        <v>2</v>
      </c>
      <c r="C174" s="46">
        <v>4</v>
      </c>
      <c r="D174" s="38">
        <v>978036</v>
      </c>
      <c r="E174" s="22" t="s">
        <v>165</v>
      </c>
      <c r="F174" s="308">
        <v>154</v>
      </c>
      <c r="G174" s="90">
        <v>46.103896103896105</v>
      </c>
      <c r="H174" s="91">
        <v>40.259740259740262</v>
      </c>
      <c r="I174" s="114">
        <v>26.623376623376622</v>
      </c>
      <c r="J174" s="91">
        <v>66.883116883116884</v>
      </c>
      <c r="O174" s="106"/>
      <c r="P174" s="106"/>
      <c r="Q174" s="106"/>
      <c r="R174" s="106"/>
    </row>
    <row r="175" spans="1:18">
      <c r="A175" s="45">
        <v>8</v>
      </c>
      <c r="B175" s="45">
        <v>2</v>
      </c>
      <c r="C175" s="46">
        <v>4</v>
      </c>
      <c r="D175" s="38">
        <v>166032</v>
      </c>
      <c r="E175" s="22" t="s">
        <v>46</v>
      </c>
      <c r="F175" s="308">
        <v>216</v>
      </c>
      <c r="G175" s="90">
        <v>63.888888888888886</v>
      </c>
      <c r="H175" s="91">
        <v>19.444444444444446</v>
      </c>
      <c r="I175" s="114">
        <v>29.629629629629626</v>
      </c>
      <c r="J175" s="91">
        <v>29.629629629629626</v>
      </c>
      <c r="O175" s="106"/>
      <c r="P175" s="106"/>
      <c r="Q175" s="106"/>
      <c r="R175" s="106"/>
    </row>
    <row r="176" spans="1:18">
      <c r="A176" s="45">
        <v>8</v>
      </c>
      <c r="B176" s="45">
        <v>2</v>
      </c>
      <c r="C176" s="46">
        <v>4</v>
      </c>
      <c r="D176" s="38">
        <v>170048</v>
      </c>
      <c r="E176" s="22" t="s">
        <v>53</v>
      </c>
      <c r="F176" s="308">
        <v>214</v>
      </c>
      <c r="G176" s="90">
        <v>65.887850467289724</v>
      </c>
      <c r="H176" s="91">
        <v>28.504672897196258</v>
      </c>
      <c r="I176" s="114">
        <v>19.626168224299064</v>
      </c>
      <c r="J176" s="91">
        <v>19.158878504672895</v>
      </c>
      <c r="O176" s="106"/>
      <c r="P176" s="106"/>
      <c r="Q176" s="106"/>
      <c r="R176" s="106"/>
    </row>
    <row r="177" spans="1:18">
      <c r="A177" s="45">
        <v>8</v>
      </c>
      <c r="B177" s="45">
        <v>2</v>
      </c>
      <c r="C177" s="46">
        <v>4</v>
      </c>
      <c r="D177" s="38">
        <v>954036</v>
      </c>
      <c r="E177" s="22" t="s">
        <v>145</v>
      </c>
      <c r="F177" s="308">
        <v>315</v>
      </c>
      <c r="G177" s="90">
        <v>47.936507936507937</v>
      </c>
      <c r="H177" s="91">
        <v>47.301587301587297</v>
      </c>
      <c r="I177" s="114">
        <v>25.396825396825395</v>
      </c>
      <c r="J177" s="91">
        <v>78.730158730158735</v>
      </c>
      <c r="O177" s="106"/>
      <c r="P177" s="106"/>
      <c r="Q177" s="106"/>
      <c r="R177" s="106"/>
    </row>
    <row r="178" spans="1:18">
      <c r="A178" s="48"/>
      <c r="B178" s="48"/>
      <c r="C178" s="48"/>
      <c r="D178" s="40"/>
      <c r="E178" s="42" t="s">
        <v>215</v>
      </c>
      <c r="F178" s="314">
        <v>3978</v>
      </c>
      <c r="G178" s="104">
        <v>55.103066867772753</v>
      </c>
      <c r="H178" s="105">
        <v>39.039718451483161</v>
      </c>
      <c r="I178" s="105">
        <v>23.83107088989442</v>
      </c>
      <c r="J178" s="105">
        <v>55.756661639014581</v>
      </c>
    </row>
    <row r="179" spans="1:18">
      <c r="A179" s="45">
        <v>9</v>
      </c>
      <c r="B179" s="45">
        <v>3</v>
      </c>
      <c r="C179" s="46">
        <v>4</v>
      </c>
      <c r="D179" s="38">
        <v>958004</v>
      </c>
      <c r="E179" s="22" t="s">
        <v>146</v>
      </c>
      <c r="F179" s="308">
        <v>144</v>
      </c>
      <c r="G179" s="90">
        <v>40.972222222222221</v>
      </c>
      <c r="H179" s="91">
        <v>27.083333333333332</v>
      </c>
      <c r="I179" s="114">
        <v>15.277777777777779</v>
      </c>
      <c r="J179" s="91">
        <v>65.972222222222214</v>
      </c>
      <c r="O179" s="106"/>
      <c r="P179" s="106"/>
      <c r="Q179" s="106"/>
      <c r="R179" s="106"/>
    </row>
    <row r="180" spans="1:18">
      <c r="A180" s="45">
        <v>9</v>
      </c>
      <c r="B180" s="45">
        <v>3</v>
      </c>
      <c r="C180" s="46">
        <v>4</v>
      </c>
      <c r="D180" s="38">
        <v>378004</v>
      </c>
      <c r="E180" s="22" t="s">
        <v>79</v>
      </c>
      <c r="F180" s="308">
        <v>227</v>
      </c>
      <c r="G180" s="90">
        <v>44.052863436123346</v>
      </c>
      <c r="H180" s="91">
        <v>44.933920704845818</v>
      </c>
      <c r="I180" s="114">
        <v>24.669603524229075</v>
      </c>
      <c r="J180" s="91">
        <v>53.744493392070481</v>
      </c>
      <c r="O180" s="106"/>
      <c r="P180" s="106"/>
      <c r="Q180" s="106"/>
      <c r="R180" s="106"/>
    </row>
    <row r="181" spans="1:18">
      <c r="A181" s="45">
        <v>9</v>
      </c>
      <c r="B181" s="45">
        <v>3</v>
      </c>
      <c r="C181" s="46">
        <v>4</v>
      </c>
      <c r="D181" s="38">
        <v>554008</v>
      </c>
      <c r="E181" s="22" t="s">
        <v>99</v>
      </c>
      <c r="F181" s="308">
        <v>188</v>
      </c>
      <c r="G181" s="90">
        <v>45.744680851063826</v>
      </c>
      <c r="H181" s="91">
        <v>34.574468085106389</v>
      </c>
      <c r="I181" s="114">
        <v>18.617021276595743</v>
      </c>
      <c r="J181" s="91">
        <v>64.893617021276597</v>
      </c>
      <c r="O181" s="106"/>
      <c r="P181" s="106"/>
      <c r="Q181" s="106"/>
      <c r="R181" s="106"/>
    </row>
    <row r="182" spans="1:18">
      <c r="A182" s="45">
        <v>9</v>
      </c>
      <c r="B182" s="45">
        <v>3</v>
      </c>
      <c r="C182" s="46">
        <v>4</v>
      </c>
      <c r="D182" s="38">
        <v>170008</v>
      </c>
      <c r="E182" s="22" t="s">
        <v>48</v>
      </c>
      <c r="F182" s="308">
        <v>353</v>
      </c>
      <c r="G182" s="90">
        <v>53.541076487252127</v>
      </c>
      <c r="H182" s="91">
        <v>30.028328611898019</v>
      </c>
      <c r="I182" s="114">
        <v>35.127478753541077</v>
      </c>
      <c r="J182" s="91">
        <v>13.031161473087819</v>
      </c>
      <c r="O182" s="106"/>
      <c r="P182" s="106"/>
      <c r="Q182" s="106"/>
      <c r="R182" s="106"/>
    </row>
    <row r="183" spans="1:18">
      <c r="A183" s="45">
        <v>9</v>
      </c>
      <c r="B183" s="45">
        <v>3</v>
      </c>
      <c r="C183" s="46">
        <v>4</v>
      </c>
      <c r="D183" s="38">
        <v>162004</v>
      </c>
      <c r="E183" s="22" t="s">
        <v>40</v>
      </c>
      <c r="F183" s="308">
        <v>92</v>
      </c>
      <c r="G183" s="90">
        <v>44.565217391304344</v>
      </c>
      <c r="H183" s="91">
        <v>33.695652173913047</v>
      </c>
      <c r="I183" s="114">
        <v>18.478260869565215</v>
      </c>
      <c r="J183" s="91">
        <v>48.913043478260867</v>
      </c>
      <c r="O183" s="106"/>
      <c r="P183" s="106"/>
      <c r="Q183" s="106"/>
      <c r="R183" s="106"/>
    </row>
    <row r="184" spans="1:18">
      <c r="A184" s="45">
        <v>9</v>
      </c>
      <c r="B184" s="45">
        <v>3</v>
      </c>
      <c r="C184" s="46">
        <v>4</v>
      </c>
      <c r="D184" s="38">
        <v>362024</v>
      </c>
      <c r="E184" s="22" t="s">
        <v>66</v>
      </c>
      <c r="F184" s="308">
        <v>171</v>
      </c>
      <c r="G184" s="90">
        <v>40.350877192982452</v>
      </c>
      <c r="H184" s="91">
        <v>42.105263157894733</v>
      </c>
      <c r="I184" s="114">
        <v>25.730994152046783</v>
      </c>
      <c r="J184" s="91">
        <v>63.157894736842103</v>
      </c>
      <c r="O184" s="106"/>
      <c r="P184" s="106"/>
      <c r="Q184" s="106"/>
      <c r="R184" s="106"/>
    </row>
    <row r="185" spans="1:18">
      <c r="A185" s="45">
        <v>9</v>
      </c>
      <c r="B185" s="45">
        <v>3</v>
      </c>
      <c r="C185" s="46">
        <v>4</v>
      </c>
      <c r="D185" s="38">
        <v>162008</v>
      </c>
      <c r="E185" s="22" t="s">
        <v>41</v>
      </c>
      <c r="F185" s="308">
        <v>134</v>
      </c>
      <c r="G185" s="90">
        <v>55.223880597014926</v>
      </c>
      <c r="H185" s="91">
        <v>26.119402985074625</v>
      </c>
      <c r="I185" s="114">
        <v>12.686567164179104</v>
      </c>
      <c r="J185" s="91">
        <v>61.940298507462686</v>
      </c>
      <c r="O185" s="106"/>
      <c r="P185" s="106"/>
      <c r="Q185" s="106"/>
      <c r="R185" s="106"/>
    </row>
    <row r="186" spans="1:18">
      <c r="A186" s="45">
        <v>9</v>
      </c>
      <c r="B186" s="45">
        <v>3</v>
      </c>
      <c r="C186" s="46">
        <v>4</v>
      </c>
      <c r="D186" s="38">
        <v>754008</v>
      </c>
      <c r="E186" s="22" t="s">
        <v>121</v>
      </c>
      <c r="F186" s="308">
        <v>122</v>
      </c>
      <c r="G186" s="90">
        <v>42.622950819672127</v>
      </c>
      <c r="H186" s="91">
        <v>59.83606557377049</v>
      </c>
      <c r="I186" s="114">
        <v>29.508196721311474</v>
      </c>
      <c r="J186" s="91">
        <v>50</v>
      </c>
      <c r="O186" s="106"/>
      <c r="P186" s="106"/>
      <c r="Q186" s="106"/>
      <c r="R186" s="106"/>
    </row>
    <row r="187" spans="1:18">
      <c r="A187" s="45">
        <v>9</v>
      </c>
      <c r="B187" s="45">
        <v>3</v>
      </c>
      <c r="C187" s="46">
        <v>4</v>
      </c>
      <c r="D187" s="38">
        <v>954016</v>
      </c>
      <c r="E187" s="22" t="s">
        <v>140</v>
      </c>
      <c r="F187" s="308">
        <v>185</v>
      </c>
      <c r="G187" s="90">
        <v>59.45945945945946</v>
      </c>
      <c r="H187" s="91">
        <v>29.189189189189189</v>
      </c>
      <c r="I187" s="114">
        <v>16.756756756756758</v>
      </c>
      <c r="J187" s="91">
        <v>56.756756756756758</v>
      </c>
      <c r="O187" s="106"/>
      <c r="P187" s="106"/>
      <c r="Q187" s="106"/>
      <c r="R187" s="106"/>
    </row>
    <row r="188" spans="1:18">
      <c r="A188" s="45">
        <v>9</v>
      </c>
      <c r="B188" s="45">
        <v>3</v>
      </c>
      <c r="C188" s="46">
        <v>4</v>
      </c>
      <c r="D188" s="38">
        <v>158016</v>
      </c>
      <c r="E188" s="22" t="s">
        <v>33</v>
      </c>
      <c r="F188" s="308">
        <v>72</v>
      </c>
      <c r="G188" s="90">
        <v>54.166666666666664</v>
      </c>
      <c r="H188" s="91">
        <v>45.833333333333329</v>
      </c>
      <c r="I188" s="114">
        <v>20.833333333333336</v>
      </c>
      <c r="J188" s="91">
        <v>59.722222222222221</v>
      </c>
      <c r="O188" s="106"/>
      <c r="P188" s="106"/>
      <c r="Q188" s="106"/>
      <c r="R188" s="106"/>
    </row>
    <row r="189" spans="1:18">
      <c r="A189" s="45">
        <v>9</v>
      </c>
      <c r="B189" s="45">
        <v>3</v>
      </c>
      <c r="C189" s="46">
        <v>4</v>
      </c>
      <c r="D189" s="38">
        <v>362028</v>
      </c>
      <c r="E189" s="22" t="s">
        <v>67</v>
      </c>
      <c r="F189" s="308">
        <v>134</v>
      </c>
      <c r="G189" s="90">
        <v>54.477611940298509</v>
      </c>
      <c r="H189" s="91">
        <v>38.059701492537314</v>
      </c>
      <c r="I189" s="114">
        <v>11.940298507462686</v>
      </c>
      <c r="J189" s="91">
        <v>61.940298507462686</v>
      </c>
      <c r="O189" s="106"/>
      <c r="P189" s="106"/>
      <c r="Q189" s="106"/>
      <c r="R189" s="106"/>
    </row>
    <row r="190" spans="1:18">
      <c r="A190" s="45">
        <v>9</v>
      </c>
      <c r="B190" s="45">
        <v>3</v>
      </c>
      <c r="C190" s="46">
        <v>4</v>
      </c>
      <c r="D190" s="38">
        <v>974028</v>
      </c>
      <c r="E190" s="22" t="s">
        <v>157</v>
      </c>
      <c r="F190" s="308">
        <v>143</v>
      </c>
      <c r="G190" s="90">
        <v>58.04195804195804</v>
      </c>
      <c r="H190" s="91">
        <v>49.650349650349654</v>
      </c>
      <c r="I190" s="114">
        <v>24.475524475524477</v>
      </c>
      <c r="J190" s="91">
        <v>69.230769230769226</v>
      </c>
      <c r="O190" s="106"/>
      <c r="P190" s="106"/>
      <c r="Q190" s="106"/>
      <c r="R190" s="106"/>
    </row>
    <row r="191" spans="1:18">
      <c r="A191" s="45">
        <v>9</v>
      </c>
      <c r="B191" s="45">
        <v>3</v>
      </c>
      <c r="C191" s="46">
        <v>4</v>
      </c>
      <c r="D191" s="38">
        <v>962040</v>
      </c>
      <c r="E191" s="22" t="s">
        <v>153</v>
      </c>
      <c r="F191" s="308">
        <v>189</v>
      </c>
      <c r="G191" s="90">
        <v>45.5026455026455</v>
      </c>
      <c r="H191" s="91">
        <v>26.455026455026452</v>
      </c>
      <c r="I191" s="114">
        <v>23.280423280423278</v>
      </c>
      <c r="J191" s="91">
        <v>53.968253968253968</v>
      </c>
      <c r="O191" s="106"/>
      <c r="P191" s="106"/>
      <c r="Q191" s="106"/>
      <c r="R191" s="106"/>
    </row>
    <row r="192" spans="1:18">
      <c r="A192" s="45">
        <v>9</v>
      </c>
      <c r="B192" s="45">
        <v>3</v>
      </c>
      <c r="C192" s="46">
        <v>4</v>
      </c>
      <c r="D192" s="38">
        <v>158028</v>
      </c>
      <c r="E192" s="22" t="s">
        <v>37</v>
      </c>
      <c r="F192" s="308">
        <v>33</v>
      </c>
      <c r="G192" s="90">
        <v>45.454545454545453</v>
      </c>
      <c r="H192" s="91">
        <v>48.484848484848484</v>
      </c>
      <c r="I192" s="114">
        <v>18.181818181818183</v>
      </c>
      <c r="J192" s="91">
        <v>33.333333333333329</v>
      </c>
      <c r="O192" s="106"/>
      <c r="P192" s="106"/>
      <c r="Q192" s="106"/>
      <c r="R192" s="106"/>
    </row>
    <row r="193" spans="1:18">
      <c r="A193" s="45">
        <v>9</v>
      </c>
      <c r="B193" s="45">
        <v>3</v>
      </c>
      <c r="C193" s="46">
        <v>4</v>
      </c>
      <c r="D193" s="38">
        <v>566076</v>
      </c>
      <c r="E193" s="22" t="s">
        <v>117</v>
      </c>
      <c r="F193" s="308">
        <v>133</v>
      </c>
      <c r="G193" s="90">
        <v>48.872180451127818</v>
      </c>
      <c r="H193" s="91">
        <v>46.616541353383454</v>
      </c>
      <c r="I193" s="114">
        <v>24.81203007518797</v>
      </c>
      <c r="J193" s="91">
        <v>58.646616541353382</v>
      </c>
      <c r="O193" s="106"/>
      <c r="P193" s="106"/>
      <c r="Q193" s="106"/>
      <c r="R193" s="106"/>
    </row>
    <row r="194" spans="1:18">
      <c r="A194" s="45">
        <v>9</v>
      </c>
      <c r="B194" s="45">
        <v>3</v>
      </c>
      <c r="C194" s="46">
        <v>4</v>
      </c>
      <c r="D194" s="38">
        <v>382056</v>
      </c>
      <c r="E194" s="22" t="s">
        <v>92</v>
      </c>
      <c r="F194" s="308">
        <v>120</v>
      </c>
      <c r="G194" s="90">
        <v>52.5</v>
      </c>
      <c r="H194" s="91">
        <v>40.833333333333336</v>
      </c>
      <c r="I194" s="114">
        <v>15</v>
      </c>
      <c r="J194" s="91">
        <v>65.833333333333329</v>
      </c>
      <c r="O194" s="106"/>
      <c r="P194" s="106"/>
      <c r="Q194" s="106"/>
      <c r="R194" s="106"/>
    </row>
    <row r="195" spans="1:18">
      <c r="A195" s="45">
        <v>9</v>
      </c>
      <c r="B195" s="45">
        <v>3</v>
      </c>
      <c r="C195" s="46">
        <v>4</v>
      </c>
      <c r="D195" s="38">
        <v>158032</v>
      </c>
      <c r="E195" s="22" t="s">
        <v>38</v>
      </c>
      <c r="F195" s="308">
        <v>181</v>
      </c>
      <c r="G195" s="90">
        <v>48.618784530386741</v>
      </c>
      <c r="H195" s="91">
        <v>33.701657458563538</v>
      </c>
      <c r="I195" s="114">
        <v>18.232044198895029</v>
      </c>
      <c r="J195" s="91">
        <v>53.038674033149171</v>
      </c>
      <c r="O195" s="106"/>
      <c r="P195" s="106"/>
      <c r="Q195" s="106"/>
      <c r="R195" s="106"/>
    </row>
    <row r="196" spans="1:18">
      <c r="A196" s="48"/>
      <c r="B196" s="48"/>
      <c r="C196" s="48"/>
      <c r="D196" s="44"/>
      <c r="E196" s="42" t="s">
        <v>218</v>
      </c>
      <c r="F196" s="313">
        <v>2621</v>
      </c>
      <c r="G196" s="104">
        <v>49.294162533384203</v>
      </c>
      <c r="H196" s="105">
        <v>37.008775276611985</v>
      </c>
      <c r="I196" s="105">
        <v>22.205265165967187</v>
      </c>
      <c r="J196" s="105">
        <v>52.575352918733309</v>
      </c>
    </row>
    <row r="197" spans="1:18">
      <c r="A197" s="45">
        <v>10</v>
      </c>
      <c r="B197" s="45">
        <v>4</v>
      </c>
      <c r="C197" s="46">
        <v>4</v>
      </c>
      <c r="D197" s="38">
        <v>566028</v>
      </c>
      <c r="E197" s="22" t="s">
        <v>116</v>
      </c>
      <c r="F197" s="308">
        <v>164</v>
      </c>
      <c r="G197" s="90">
        <v>48.780487804878049</v>
      </c>
      <c r="H197" s="91">
        <v>40.853658536585364</v>
      </c>
      <c r="I197" s="114">
        <v>15.853658536585366</v>
      </c>
      <c r="J197" s="91">
        <v>51.219512195121951</v>
      </c>
      <c r="O197" s="106"/>
      <c r="P197" s="106"/>
      <c r="Q197" s="106"/>
      <c r="R197" s="106"/>
    </row>
    <row r="198" spans="1:18">
      <c r="A198" s="45">
        <v>10</v>
      </c>
      <c r="B198" s="45">
        <v>4</v>
      </c>
      <c r="C198" s="46">
        <v>4</v>
      </c>
      <c r="D198" s="38">
        <v>158020</v>
      </c>
      <c r="E198" s="22" t="s">
        <v>34</v>
      </c>
      <c r="F198" s="308">
        <v>166</v>
      </c>
      <c r="G198" s="90">
        <v>59.638554216867469</v>
      </c>
      <c r="H198" s="91">
        <v>36.144578313253014</v>
      </c>
      <c r="I198" s="114">
        <v>7.8313253012048198</v>
      </c>
      <c r="J198" s="91">
        <v>49.397590361445779</v>
      </c>
      <c r="O198" s="106"/>
      <c r="P198" s="106"/>
      <c r="Q198" s="106"/>
      <c r="R198" s="106"/>
    </row>
    <row r="199" spans="1:18">
      <c r="A199" s="45">
        <v>10</v>
      </c>
      <c r="B199" s="45">
        <v>4</v>
      </c>
      <c r="C199" s="46">
        <v>4</v>
      </c>
      <c r="D199" s="38">
        <v>162022</v>
      </c>
      <c r="E199" s="22" t="s">
        <v>43</v>
      </c>
      <c r="F199" s="308">
        <v>77</v>
      </c>
      <c r="G199" s="90">
        <v>46.753246753246749</v>
      </c>
      <c r="H199" s="91">
        <v>35.064935064935064</v>
      </c>
      <c r="I199" s="114">
        <v>19.480519480519483</v>
      </c>
      <c r="J199" s="91">
        <v>31.168831168831169</v>
      </c>
      <c r="O199" s="106"/>
      <c r="P199" s="106"/>
      <c r="Q199" s="106"/>
      <c r="R199" s="106"/>
    </row>
    <row r="200" spans="1:18">
      <c r="A200" s="45">
        <v>10</v>
      </c>
      <c r="B200" s="45">
        <v>4</v>
      </c>
      <c r="C200" s="46">
        <v>4</v>
      </c>
      <c r="D200" s="38">
        <v>362036</v>
      </c>
      <c r="E200" s="22" t="s">
        <v>69</v>
      </c>
      <c r="F200" s="308">
        <v>143</v>
      </c>
      <c r="G200" s="90">
        <v>38.461538461538467</v>
      </c>
      <c r="H200" s="91">
        <v>35.664335664335667</v>
      </c>
      <c r="I200" s="114">
        <v>16.783216783216783</v>
      </c>
      <c r="J200" s="91">
        <v>39.86013986013986</v>
      </c>
      <c r="O200" s="106"/>
      <c r="P200" s="106"/>
      <c r="Q200" s="106"/>
      <c r="R200" s="106"/>
    </row>
    <row r="201" spans="1:18" s="152" customFormat="1">
      <c r="A201" s="300">
        <v>10</v>
      </c>
      <c r="B201" s="300">
        <v>4</v>
      </c>
      <c r="C201" s="301">
        <v>4</v>
      </c>
      <c r="D201" s="262">
        <v>166036</v>
      </c>
      <c r="E201" s="251" t="s">
        <v>47</v>
      </c>
      <c r="F201" s="308">
        <v>105</v>
      </c>
      <c r="G201" s="309">
        <v>50.476190476190474</v>
      </c>
      <c r="H201" s="310">
        <v>25.714285714285712</v>
      </c>
      <c r="I201" s="310">
        <v>39.047619047619051</v>
      </c>
      <c r="J201" s="310">
        <v>21.904761904761905</v>
      </c>
      <c r="O201" s="311"/>
      <c r="P201" s="311"/>
      <c r="Q201" s="311"/>
      <c r="R201" s="311"/>
    </row>
    <row r="202" spans="1:18">
      <c r="A202" s="48"/>
      <c r="B202" s="48"/>
      <c r="C202" s="48"/>
      <c r="D202" s="44"/>
      <c r="E202" s="42" t="s">
        <v>288</v>
      </c>
      <c r="F202" s="313">
        <v>655</v>
      </c>
      <c r="G202" s="104">
        <v>49.31297709923664</v>
      </c>
      <c r="H202" s="105">
        <v>35.419847328244273</v>
      </c>
      <c r="I202" s="105">
        <v>18.167938931297709</v>
      </c>
      <c r="J202" s="105">
        <v>41.221374045801525</v>
      </c>
    </row>
    <row r="203" spans="1:18">
      <c r="A203" s="25"/>
      <c r="B203"/>
      <c r="C203"/>
      <c r="D203"/>
      <c r="E203" s="28" t="s">
        <v>179</v>
      </c>
      <c r="F203" s="205">
        <v>47054</v>
      </c>
      <c r="G203" s="274">
        <v>50.915968886810901</v>
      </c>
      <c r="H203" s="277">
        <v>38.955242912398518</v>
      </c>
      <c r="I203" s="274">
        <v>23.810940621413696</v>
      </c>
      <c r="J203" s="274">
        <v>55.708335104348194</v>
      </c>
    </row>
    <row r="204" spans="1:18">
      <c r="A204" s="25"/>
      <c r="B204"/>
      <c r="C204"/>
      <c r="D204"/>
      <c r="E204" s="28" t="s">
        <v>200</v>
      </c>
      <c r="F204" s="205">
        <v>26903</v>
      </c>
      <c r="G204" s="274">
        <v>51.849236144667877</v>
      </c>
      <c r="H204" s="278">
        <v>38.932461063821876</v>
      </c>
      <c r="I204" s="274">
        <v>25.595658476749804</v>
      </c>
      <c r="J204" s="274">
        <v>54.224435936512663</v>
      </c>
    </row>
    <row r="205" spans="1:18">
      <c r="A205" s="25"/>
      <c r="B205"/>
      <c r="C205"/>
      <c r="D205"/>
      <c r="E205" s="28" t="s">
        <v>201</v>
      </c>
      <c r="F205" s="205">
        <v>20151</v>
      </c>
      <c r="G205" s="274">
        <v>49.669991563694111</v>
      </c>
      <c r="H205" s="278">
        <v>38.985658279986104</v>
      </c>
      <c r="I205" s="274">
        <v>21.428216961937373</v>
      </c>
      <c r="J205" s="274">
        <v>57.689444692571087</v>
      </c>
    </row>
    <row r="206" spans="1:18">
      <c r="A206" s="112" t="s">
        <v>378</v>
      </c>
      <c r="B206" s="113"/>
      <c r="C206"/>
      <c r="D206"/>
      <c r="E206" s="8"/>
      <c r="F206" s="205"/>
      <c r="G206" s="107"/>
      <c r="H206" s="107"/>
      <c r="I206" s="107"/>
      <c r="J206" s="107"/>
    </row>
    <row r="207" spans="1:18">
      <c r="A207" s="17" t="s">
        <v>366</v>
      </c>
    </row>
    <row r="209" spans="6:6">
      <c r="F209" s="151"/>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213"/>
  <sheetViews>
    <sheetView zoomScale="80" zoomScaleNormal="80" workbookViewId="0">
      <pane ySplit="5" topLeftCell="A6" activePane="bottomLeft" state="frozen"/>
      <selection activeCell="L42" sqref="L42"/>
      <selection pane="bottomLeft" activeCell="H225" sqref="H225"/>
    </sheetView>
  </sheetViews>
  <sheetFormatPr baseColWidth="10" defaultColWidth="11.42578125" defaultRowHeight="12.75"/>
  <cols>
    <col min="1" max="3" width="11.42578125" style="1"/>
    <col min="4" max="4" width="10.5703125" style="2" bestFit="1" customWidth="1"/>
    <col min="5" max="5" width="40.5703125" style="1" customWidth="1"/>
    <col min="6" max="6" width="11.42578125" style="152"/>
  </cols>
  <sheetData>
    <row r="1" spans="1:15" ht="18.75">
      <c r="A1" s="18" t="s">
        <v>381</v>
      </c>
      <c r="D1" s="3"/>
    </row>
    <row r="2" spans="1:15" ht="12.75" customHeight="1">
      <c r="A2" s="3"/>
      <c r="D2" s="3"/>
    </row>
    <row r="3" spans="1:15" ht="54.75" customHeight="1">
      <c r="A3" s="366" t="s">
        <v>290</v>
      </c>
      <c r="B3" s="366" t="s">
        <v>302</v>
      </c>
      <c r="C3" s="366" t="s">
        <v>287</v>
      </c>
      <c r="D3" s="340" t="s">
        <v>246</v>
      </c>
      <c r="E3" s="406" t="s">
        <v>0</v>
      </c>
      <c r="F3" s="418" t="s">
        <v>194</v>
      </c>
      <c r="G3" s="420"/>
      <c r="H3" s="418" t="s">
        <v>207</v>
      </c>
      <c r="I3" s="419"/>
      <c r="J3" s="373" t="s">
        <v>364</v>
      </c>
      <c r="K3" s="366"/>
      <c r="L3" s="7"/>
    </row>
    <row r="4" spans="1:15" ht="12.75" customHeight="1">
      <c r="A4" s="399"/>
      <c r="B4" s="399"/>
      <c r="C4" s="399"/>
      <c r="D4" s="404"/>
      <c r="E4" s="404"/>
      <c r="F4" s="375" t="s">
        <v>217</v>
      </c>
      <c r="G4" s="340" t="s">
        <v>247</v>
      </c>
      <c r="H4" s="366" t="s">
        <v>217</v>
      </c>
      <c r="I4" s="414" t="s">
        <v>247</v>
      </c>
      <c r="J4" s="416" t="s">
        <v>217</v>
      </c>
      <c r="K4" s="366" t="s">
        <v>291</v>
      </c>
    </row>
    <row r="5" spans="1:15" ht="72" customHeight="1">
      <c r="A5" s="399"/>
      <c r="B5" s="399"/>
      <c r="C5" s="399"/>
      <c r="D5" s="405"/>
      <c r="E5" s="405"/>
      <c r="F5" s="376"/>
      <c r="G5" s="342"/>
      <c r="H5" s="399"/>
      <c r="I5" s="415"/>
      <c r="J5" s="417"/>
      <c r="K5" s="399"/>
    </row>
    <row r="6" spans="1:15">
      <c r="A6" s="45">
        <v>1</v>
      </c>
      <c r="B6" s="45">
        <v>1</v>
      </c>
      <c r="C6" s="46">
        <v>1</v>
      </c>
      <c r="D6" s="38">
        <v>5911000</v>
      </c>
      <c r="E6" s="22" t="s">
        <v>133</v>
      </c>
      <c r="F6" s="316">
        <v>85</v>
      </c>
      <c r="G6" s="317">
        <v>62.470588235294116</v>
      </c>
      <c r="H6" s="318">
        <v>288</v>
      </c>
      <c r="I6" s="317">
        <v>23.927083333333321</v>
      </c>
      <c r="J6" s="319">
        <v>903</v>
      </c>
      <c r="K6" s="320">
        <v>4.5758582502768546</v>
      </c>
      <c r="L6" s="24"/>
    </row>
    <row r="7" spans="1:15">
      <c r="A7" s="45">
        <v>1</v>
      </c>
      <c r="B7" s="45">
        <v>1</v>
      </c>
      <c r="C7" s="46">
        <v>1</v>
      </c>
      <c r="D7" s="38">
        <v>5913000</v>
      </c>
      <c r="E7" s="22" t="s">
        <v>134</v>
      </c>
      <c r="F7" s="316">
        <v>169</v>
      </c>
      <c r="G7" s="136">
        <v>63.928994082840234</v>
      </c>
      <c r="H7" s="137">
        <v>480</v>
      </c>
      <c r="I7" s="136">
        <v>19.593749999999979</v>
      </c>
      <c r="J7" s="138">
        <v>1043</v>
      </c>
      <c r="K7" s="146">
        <v>4.6356663470757411</v>
      </c>
      <c r="L7" s="24"/>
    </row>
    <row r="8" spans="1:15">
      <c r="A8" s="45">
        <v>1</v>
      </c>
      <c r="B8" s="45">
        <v>1</v>
      </c>
      <c r="C8" s="46">
        <v>1</v>
      </c>
      <c r="D8" s="38">
        <v>5112000</v>
      </c>
      <c r="E8" s="22" t="s">
        <v>16</v>
      </c>
      <c r="F8" s="316">
        <v>258</v>
      </c>
      <c r="G8" s="136">
        <v>34.15891472868217</v>
      </c>
      <c r="H8" s="137">
        <v>920</v>
      </c>
      <c r="I8" s="136">
        <v>13.382608695652184</v>
      </c>
      <c r="J8" s="138">
        <v>2184</v>
      </c>
      <c r="K8" s="146">
        <v>6.0526556776556726</v>
      </c>
      <c r="L8" s="24"/>
    </row>
    <row r="9" spans="1:15">
      <c r="A9" s="45">
        <v>1</v>
      </c>
      <c r="B9" s="45">
        <v>1</v>
      </c>
      <c r="C9" s="46">
        <v>1</v>
      </c>
      <c r="D9" s="38">
        <v>5113000</v>
      </c>
      <c r="E9" s="22" t="s">
        <v>17</v>
      </c>
      <c r="F9" s="316">
        <v>156</v>
      </c>
      <c r="G9" s="136">
        <v>55.711538461538488</v>
      </c>
      <c r="H9" s="137">
        <v>376</v>
      </c>
      <c r="I9" s="136">
        <v>20.007978723404264</v>
      </c>
      <c r="J9" s="138">
        <v>1885</v>
      </c>
      <c r="K9" s="146">
        <v>3.890185676392572</v>
      </c>
      <c r="L9" s="24"/>
    </row>
    <row r="10" spans="1:15">
      <c r="A10" s="45">
        <v>1</v>
      </c>
      <c r="B10" s="45">
        <v>1</v>
      </c>
      <c r="C10" s="46">
        <v>1</v>
      </c>
      <c r="D10" s="38">
        <v>5513000</v>
      </c>
      <c r="E10" s="22" t="s">
        <v>96</v>
      </c>
      <c r="F10" s="316">
        <v>29</v>
      </c>
      <c r="G10" s="136">
        <v>58.275862068965509</v>
      </c>
      <c r="H10" s="137">
        <v>67</v>
      </c>
      <c r="I10" s="136">
        <v>25.611940298507463</v>
      </c>
      <c r="J10" s="138">
        <v>180</v>
      </c>
      <c r="K10" s="146">
        <v>4.4277777777777789</v>
      </c>
      <c r="L10" s="24"/>
    </row>
    <row r="11" spans="1:15">
      <c r="A11" s="45">
        <v>1</v>
      </c>
      <c r="B11" s="45">
        <v>1</v>
      </c>
      <c r="C11" s="46">
        <v>1</v>
      </c>
      <c r="D11" s="38">
        <v>5914000</v>
      </c>
      <c r="E11" s="22" t="s">
        <v>135</v>
      </c>
      <c r="F11" s="316">
        <v>62</v>
      </c>
      <c r="G11" s="136">
        <v>37.548387096774192</v>
      </c>
      <c r="H11" s="137">
        <v>177</v>
      </c>
      <c r="I11" s="136">
        <v>11.909604519774007</v>
      </c>
      <c r="J11" s="138">
        <v>312</v>
      </c>
      <c r="K11" s="146">
        <v>4.4519230769230766</v>
      </c>
      <c r="L11" s="24"/>
    </row>
    <row r="12" spans="1:15">
      <c r="A12" s="45">
        <v>1</v>
      </c>
      <c r="B12" s="45">
        <v>1</v>
      </c>
      <c r="C12" s="46">
        <v>1</v>
      </c>
      <c r="D12" s="38">
        <v>5915000</v>
      </c>
      <c r="E12" s="22" t="s">
        <v>136</v>
      </c>
      <c r="F12" s="316">
        <v>75</v>
      </c>
      <c r="G12" s="136">
        <v>50.999999999999986</v>
      </c>
      <c r="H12" s="137">
        <v>167</v>
      </c>
      <c r="I12" s="136">
        <v>18.580838323353294</v>
      </c>
      <c r="J12" s="138">
        <v>680</v>
      </c>
      <c r="K12" s="146">
        <v>5.4720588235294088</v>
      </c>
      <c r="L12" s="24"/>
    </row>
    <row r="13" spans="1:15">
      <c r="A13" s="45">
        <v>1</v>
      </c>
      <c r="B13" s="45">
        <v>1</v>
      </c>
      <c r="C13" s="46">
        <v>1</v>
      </c>
      <c r="D13" s="38">
        <v>5916000</v>
      </c>
      <c r="E13" s="22" t="s">
        <v>137</v>
      </c>
      <c r="F13" s="316">
        <v>42</v>
      </c>
      <c r="G13" s="136">
        <v>34.857142857142854</v>
      </c>
      <c r="H13" s="137">
        <v>132</v>
      </c>
      <c r="I13" s="136">
        <v>14.93181818181818</v>
      </c>
      <c r="J13" s="138">
        <v>296</v>
      </c>
      <c r="K13" s="146">
        <v>4.7567567567567579</v>
      </c>
      <c r="L13" s="24"/>
    </row>
    <row r="14" spans="1:15" ht="15" customHeight="1">
      <c r="A14" s="45">
        <v>1</v>
      </c>
      <c r="B14" s="45">
        <v>1</v>
      </c>
      <c r="C14" s="46">
        <v>1</v>
      </c>
      <c r="D14" s="38">
        <v>5114000</v>
      </c>
      <c r="E14" s="22" t="s">
        <v>18</v>
      </c>
      <c r="F14" s="316">
        <v>118</v>
      </c>
      <c r="G14" s="139">
        <v>30.127118644067789</v>
      </c>
      <c r="H14" s="140">
        <v>228</v>
      </c>
      <c r="I14" s="139">
        <v>11.807017543859651</v>
      </c>
      <c r="J14" s="141">
        <v>677</v>
      </c>
      <c r="K14" s="147">
        <v>5.1019202363367793</v>
      </c>
      <c r="L14" s="24"/>
      <c r="N14" s="59"/>
      <c r="O14" s="134"/>
    </row>
    <row r="15" spans="1:15">
      <c r="A15" s="45">
        <v>1</v>
      </c>
      <c r="B15" s="45">
        <v>1</v>
      </c>
      <c r="C15" s="46">
        <v>1</v>
      </c>
      <c r="D15" s="38">
        <v>5116000</v>
      </c>
      <c r="E15" s="22" t="s">
        <v>19</v>
      </c>
      <c r="F15" s="316">
        <v>117</v>
      </c>
      <c r="G15" s="136">
        <v>36.376068376068396</v>
      </c>
      <c r="H15" s="137">
        <v>292</v>
      </c>
      <c r="I15" s="136">
        <v>14.376712328767107</v>
      </c>
      <c r="J15" s="138">
        <v>648</v>
      </c>
      <c r="K15" s="146">
        <v>7.1481481481481568</v>
      </c>
      <c r="L15" s="24"/>
    </row>
    <row r="16" spans="1:15">
      <c r="A16" s="45">
        <v>1</v>
      </c>
      <c r="B16" s="45">
        <v>1</v>
      </c>
      <c r="C16" s="46">
        <v>1</v>
      </c>
      <c r="D16" s="38">
        <v>5117000</v>
      </c>
      <c r="E16" s="22" t="s">
        <v>20</v>
      </c>
      <c r="F16" s="316">
        <v>18</v>
      </c>
      <c r="G16" s="136">
        <v>41.777777777777779</v>
      </c>
      <c r="H16" s="137">
        <v>114</v>
      </c>
      <c r="I16" s="136">
        <v>12.657894736842104</v>
      </c>
      <c r="J16" s="138">
        <v>393</v>
      </c>
      <c r="K16" s="146">
        <v>5.5394402035623411</v>
      </c>
      <c r="L16" s="24"/>
    </row>
    <row r="17" spans="1:12">
      <c r="A17" s="45">
        <v>1</v>
      </c>
      <c r="B17" s="45">
        <v>1</v>
      </c>
      <c r="C17" s="46">
        <v>1</v>
      </c>
      <c r="D17" s="38">
        <v>5119000</v>
      </c>
      <c r="E17" s="22" t="s">
        <v>21</v>
      </c>
      <c r="F17" s="316">
        <v>88</v>
      </c>
      <c r="G17" s="136">
        <v>19.431818181818183</v>
      </c>
      <c r="H17" s="137">
        <v>208</v>
      </c>
      <c r="I17" s="136">
        <v>9.3653846153846203</v>
      </c>
      <c r="J17" s="138">
        <v>764</v>
      </c>
      <c r="K17" s="146">
        <v>4.6138743455497364</v>
      </c>
      <c r="L17" s="24"/>
    </row>
    <row r="18" spans="1:12">
      <c r="A18" s="45">
        <v>1</v>
      </c>
      <c r="B18" s="45">
        <v>1</v>
      </c>
      <c r="C18" s="46">
        <v>1</v>
      </c>
      <c r="D18" s="38">
        <v>5124000</v>
      </c>
      <c r="E18" s="22" t="s">
        <v>24</v>
      </c>
      <c r="F18" s="316">
        <v>74</v>
      </c>
      <c r="G18" s="136">
        <v>44.054054054054063</v>
      </c>
      <c r="H18" s="137">
        <v>411</v>
      </c>
      <c r="I18" s="136">
        <v>16.520681265206804</v>
      </c>
      <c r="J18" s="138">
        <v>1046</v>
      </c>
      <c r="K18" s="146">
        <v>5.068833652007652</v>
      </c>
      <c r="L18" s="24"/>
    </row>
    <row r="19" spans="1:12">
      <c r="A19" s="48"/>
      <c r="B19" s="48"/>
      <c r="C19" s="48"/>
      <c r="D19" s="40"/>
      <c r="E19" s="36" t="s">
        <v>209</v>
      </c>
      <c r="F19" s="142">
        <v>1291</v>
      </c>
      <c r="G19" s="142"/>
      <c r="H19" s="142">
        <v>3860</v>
      </c>
      <c r="I19" s="142"/>
      <c r="J19" s="143">
        <v>11011</v>
      </c>
      <c r="K19" s="148"/>
      <c r="L19" s="24"/>
    </row>
    <row r="20" spans="1:12">
      <c r="A20" s="45">
        <v>2</v>
      </c>
      <c r="B20" s="45">
        <v>2</v>
      </c>
      <c r="C20" s="46">
        <v>1</v>
      </c>
      <c r="D20" s="38">
        <v>5334002</v>
      </c>
      <c r="E20" s="22" t="s">
        <v>249</v>
      </c>
      <c r="F20" s="316">
        <v>73</v>
      </c>
      <c r="G20" s="136">
        <v>31.479452054794528</v>
      </c>
      <c r="H20" s="137">
        <v>285</v>
      </c>
      <c r="I20" s="136">
        <v>12.263157894736844</v>
      </c>
      <c r="J20" s="138">
        <v>637</v>
      </c>
      <c r="K20" s="146">
        <v>5.6844583987441091</v>
      </c>
      <c r="L20" s="24"/>
    </row>
    <row r="21" spans="1:12">
      <c r="A21" s="45">
        <v>2</v>
      </c>
      <c r="B21" s="45">
        <v>2</v>
      </c>
      <c r="C21" s="46">
        <v>1</v>
      </c>
      <c r="D21" s="38">
        <v>5711000</v>
      </c>
      <c r="E21" s="22" t="s">
        <v>367</v>
      </c>
      <c r="F21" s="316">
        <v>110</v>
      </c>
      <c r="G21" s="136">
        <v>37.809090909090898</v>
      </c>
      <c r="H21" s="137">
        <v>260</v>
      </c>
      <c r="I21" s="136">
        <v>23.7153846153846</v>
      </c>
      <c r="J21" s="138">
        <v>740</v>
      </c>
      <c r="K21" s="146">
        <v>3.9040540540540505</v>
      </c>
      <c r="L21" s="24"/>
    </row>
    <row r="22" spans="1:12">
      <c r="A22" s="45">
        <v>2</v>
      </c>
      <c r="B22" s="45">
        <v>2</v>
      </c>
      <c r="C22" s="46">
        <v>1</v>
      </c>
      <c r="D22" s="38">
        <v>5314000</v>
      </c>
      <c r="E22" s="22" t="s">
        <v>54</v>
      </c>
      <c r="F22" s="316">
        <v>27</v>
      </c>
      <c r="G22" s="136">
        <v>57.777777777777786</v>
      </c>
      <c r="H22" s="137">
        <v>170</v>
      </c>
      <c r="I22" s="136">
        <v>21.082352941176467</v>
      </c>
      <c r="J22" s="138">
        <v>500</v>
      </c>
      <c r="K22" s="146">
        <v>5.5599999999999987</v>
      </c>
      <c r="L22" s="24"/>
    </row>
    <row r="23" spans="1:12">
      <c r="A23" s="45">
        <v>2</v>
      </c>
      <c r="B23" s="45">
        <v>2</v>
      </c>
      <c r="C23" s="46">
        <v>1</v>
      </c>
      <c r="D23" s="38">
        <v>5512000</v>
      </c>
      <c r="E23" s="22" t="s">
        <v>95</v>
      </c>
      <c r="F23" s="316">
        <v>36</v>
      </c>
      <c r="G23" s="136">
        <v>64.694444444444457</v>
      </c>
      <c r="H23" s="137">
        <v>113</v>
      </c>
      <c r="I23" s="136">
        <v>13.601769911504421</v>
      </c>
      <c r="J23" s="138">
        <v>183</v>
      </c>
      <c r="K23" s="146">
        <v>4.4426229508196693</v>
      </c>
      <c r="L23" s="24"/>
    </row>
    <row r="24" spans="1:12">
      <c r="A24" s="45">
        <v>2</v>
      </c>
      <c r="B24" s="45">
        <v>2</v>
      </c>
      <c r="C24" s="46">
        <v>1</v>
      </c>
      <c r="D24" s="38">
        <v>5111000</v>
      </c>
      <c r="E24" s="22" t="s">
        <v>15</v>
      </c>
      <c r="F24" s="316">
        <v>68</v>
      </c>
      <c r="G24" s="136">
        <v>56.264705882352935</v>
      </c>
      <c r="H24" s="137">
        <v>344</v>
      </c>
      <c r="I24" s="136">
        <v>31.906976744186025</v>
      </c>
      <c r="J24" s="138">
        <v>1080</v>
      </c>
      <c r="K24" s="146">
        <v>6.1657407407407385</v>
      </c>
      <c r="L24" s="24"/>
    </row>
    <row r="25" spans="1:12">
      <c r="A25" s="45">
        <v>2</v>
      </c>
      <c r="B25" s="45">
        <v>2</v>
      </c>
      <c r="C25" s="46">
        <v>1</v>
      </c>
      <c r="D25" s="38">
        <v>5315000</v>
      </c>
      <c r="E25" s="22" t="s">
        <v>55</v>
      </c>
      <c r="F25" s="316">
        <v>86</v>
      </c>
      <c r="G25" s="136">
        <v>64.279069767441854</v>
      </c>
      <c r="H25" s="137">
        <v>363</v>
      </c>
      <c r="I25" s="136">
        <v>25.666666666666682</v>
      </c>
      <c r="J25" s="138">
        <v>2322</v>
      </c>
      <c r="K25" s="146">
        <v>6.6132644272179162</v>
      </c>
      <c r="L25" s="24"/>
    </row>
    <row r="26" spans="1:12">
      <c r="A26" s="45">
        <v>2</v>
      </c>
      <c r="B26" s="45">
        <v>2</v>
      </c>
      <c r="C26" s="46">
        <v>1</v>
      </c>
      <c r="D26" s="38">
        <v>5316000</v>
      </c>
      <c r="E26" s="22" t="s">
        <v>56</v>
      </c>
      <c r="F26" s="316">
        <v>34</v>
      </c>
      <c r="G26" s="136">
        <v>33.882352941176471</v>
      </c>
      <c r="H26" s="137">
        <v>94</v>
      </c>
      <c r="I26" s="136">
        <v>24.12765957446808</v>
      </c>
      <c r="J26" s="138">
        <v>387</v>
      </c>
      <c r="K26" s="146">
        <v>9.8346253229974234</v>
      </c>
      <c r="L26" s="24"/>
    </row>
    <row r="27" spans="1:12">
      <c r="A27" s="45">
        <v>2</v>
      </c>
      <c r="B27" s="45">
        <v>3</v>
      </c>
      <c r="C27" s="46">
        <v>1</v>
      </c>
      <c r="D27" s="38">
        <v>5515000</v>
      </c>
      <c r="E27" s="22" t="s">
        <v>97</v>
      </c>
      <c r="F27" s="316">
        <v>69</v>
      </c>
      <c r="G27" s="136">
        <v>59.768115942028984</v>
      </c>
      <c r="H27" s="137">
        <v>161</v>
      </c>
      <c r="I27" s="136">
        <v>15.44099378881989</v>
      </c>
      <c r="J27" s="138">
        <v>476</v>
      </c>
      <c r="K27" s="146">
        <v>4.6155462184873945</v>
      </c>
      <c r="L27" s="24"/>
    </row>
    <row r="28" spans="1:12">
      <c r="A28" s="45">
        <v>2</v>
      </c>
      <c r="B28" s="45">
        <v>2</v>
      </c>
      <c r="C28" s="46">
        <v>1</v>
      </c>
      <c r="D28" s="38">
        <v>5120000</v>
      </c>
      <c r="E28" s="22" t="s">
        <v>22</v>
      </c>
      <c r="F28" s="316">
        <v>6</v>
      </c>
      <c r="G28" s="136">
        <v>12.333333333333334</v>
      </c>
      <c r="H28" s="137">
        <v>78</v>
      </c>
      <c r="I28" s="136">
        <v>15.961538461538462</v>
      </c>
      <c r="J28" s="138">
        <v>369</v>
      </c>
      <c r="K28" s="146">
        <v>2.6585365853658542</v>
      </c>
      <c r="L28" s="24"/>
    </row>
    <row r="29" spans="1:12">
      <c r="A29" s="45">
        <v>2</v>
      </c>
      <c r="B29" s="45">
        <v>2</v>
      </c>
      <c r="C29" s="46">
        <v>1</v>
      </c>
      <c r="D29" s="38">
        <v>5122000</v>
      </c>
      <c r="E29" s="22" t="s">
        <v>23</v>
      </c>
      <c r="F29" s="316">
        <v>83</v>
      </c>
      <c r="G29" s="136">
        <v>23.542168674698797</v>
      </c>
      <c r="H29" s="137">
        <v>181</v>
      </c>
      <c r="I29" s="136">
        <v>16.027624309392266</v>
      </c>
      <c r="J29" s="138">
        <v>384</v>
      </c>
      <c r="K29" s="146">
        <v>3.9661458333333379</v>
      </c>
      <c r="L29" s="24"/>
    </row>
    <row r="30" spans="1:12">
      <c r="A30" s="62"/>
      <c r="B30" s="62"/>
      <c r="C30" s="63"/>
      <c r="D30" s="64"/>
      <c r="E30" s="36" t="s">
        <v>216</v>
      </c>
      <c r="F30" s="142">
        <v>592</v>
      </c>
      <c r="G30" s="142"/>
      <c r="H30" s="142">
        <v>2049</v>
      </c>
      <c r="I30" s="142"/>
      <c r="J30" s="143">
        <v>7078</v>
      </c>
      <c r="K30" s="148"/>
      <c r="L30" s="24"/>
    </row>
    <row r="31" spans="1:12">
      <c r="A31" s="45">
        <v>3</v>
      </c>
      <c r="B31" s="45">
        <v>4</v>
      </c>
      <c r="C31" s="46">
        <v>2</v>
      </c>
      <c r="D31" s="38">
        <v>5334000</v>
      </c>
      <c r="E31" s="41" t="s">
        <v>257</v>
      </c>
      <c r="F31" s="316">
        <v>22</v>
      </c>
      <c r="G31" s="136">
        <v>56.272727272727259</v>
      </c>
      <c r="H31" s="137">
        <v>22</v>
      </c>
      <c r="I31" s="136">
        <v>24.909090909090914</v>
      </c>
      <c r="J31" s="138">
        <v>176</v>
      </c>
      <c r="K31" s="146">
        <v>4.4375000000000036</v>
      </c>
      <c r="L31" s="24"/>
    </row>
    <row r="32" spans="1:12">
      <c r="A32" s="45">
        <v>3</v>
      </c>
      <c r="B32" s="45">
        <v>4</v>
      </c>
      <c r="C32" s="46">
        <v>2</v>
      </c>
      <c r="D32" s="38">
        <v>5554000</v>
      </c>
      <c r="E32" s="22" t="s">
        <v>264</v>
      </c>
      <c r="F32" s="316">
        <v>54</v>
      </c>
      <c r="G32" s="136">
        <v>43.203703703703702</v>
      </c>
      <c r="H32" s="137">
        <v>82</v>
      </c>
      <c r="I32" s="136">
        <v>20.268292682926838</v>
      </c>
      <c r="J32" s="138">
        <v>306</v>
      </c>
      <c r="K32" s="146">
        <v>5.3235294117647038</v>
      </c>
      <c r="L32" s="24"/>
    </row>
    <row r="33" spans="1:12">
      <c r="A33" s="45">
        <v>3</v>
      </c>
      <c r="B33" s="45">
        <v>4</v>
      </c>
      <c r="C33" s="46">
        <v>2</v>
      </c>
      <c r="D33" s="38">
        <v>5558000</v>
      </c>
      <c r="E33" s="22" t="s">
        <v>265</v>
      </c>
      <c r="F33" s="316">
        <v>22</v>
      </c>
      <c r="G33" s="136">
        <v>63.772727272727273</v>
      </c>
      <c r="H33" s="137">
        <v>32</v>
      </c>
      <c r="I33" s="136">
        <v>21.96875</v>
      </c>
      <c r="J33" s="138">
        <v>163</v>
      </c>
      <c r="K33" s="146">
        <v>3.5092024539877307</v>
      </c>
      <c r="L33" s="24"/>
    </row>
    <row r="34" spans="1:12">
      <c r="A34" s="45">
        <v>3</v>
      </c>
      <c r="B34" s="45">
        <v>4</v>
      </c>
      <c r="C34" s="46">
        <v>2</v>
      </c>
      <c r="D34" s="38">
        <v>5358000</v>
      </c>
      <c r="E34" s="22" t="s">
        <v>258</v>
      </c>
      <c r="F34" s="316">
        <v>63</v>
      </c>
      <c r="G34" s="136">
        <v>51.777777777777786</v>
      </c>
      <c r="H34" s="137">
        <v>98</v>
      </c>
      <c r="I34" s="136">
        <v>11.418367346938778</v>
      </c>
      <c r="J34" s="138">
        <v>337</v>
      </c>
      <c r="K34" s="146">
        <v>5.9851632047477752</v>
      </c>
      <c r="L34" s="24"/>
    </row>
    <row r="35" spans="1:12">
      <c r="A35" s="45">
        <v>3</v>
      </c>
      <c r="B35" s="45">
        <v>4</v>
      </c>
      <c r="C35" s="46">
        <v>2</v>
      </c>
      <c r="D35" s="38">
        <v>5366000</v>
      </c>
      <c r="E35" s="22" t="s">
        <v>259</v>
      </c>
      <c r="F35" s="316">
        <v>31</v>
      </c>
      <c r="G35" s="136">
        <v>34.483870967741943</v>
      </c>
      <c r="H35" s="137">
        <v>69</v>
      </c>
      <c r="I35" s="136">
        <v>31.971014492753628</v>
      </c>
      <c r="J35" s="138">
        <v>349</v>
      </c>
      <c r="K35" s="146">
        <v>3.9656160458452709</v>
      </c>
      <c r="L35" s="24"/>
    </row>
    <row r="36" spans="1:12">
      <c r="A36" s="45">
        <v>3</v>
      </c>
      <c r="B36" s="45">
        <v>4</v>
      </c>
      <c r="C36" s="46">
        <v>2</v>
      </c>
      <c r="D36" s="38">
        <v>5754000</v>
      </c>
      <c r="E36" s="22" t="s">
        <v>268</v>
      </c>
      <c r="F36" s="316">
        <v>41</v>
      </c>
      <c r="G36" s="136">
        <v>51.951219512195124</v>
      </c>
      <c r="H36" s="137">
        <v>122</v>
      </c>
      <c r="I36" s="136">
        <v>16.483606557377058</v>
      </c>
      <c r="J36" s="138">
        <v>458</v>
      </c>
      <c r="K36" s="146">
        <v>4.3646288209606956</v>
      </c>
      <c r="L36" s="24"/>
    </row>
    <row r="37" spans="1:12">
      <c r="A37" s="45">
        <v>3</v>
      </c>
      <c r="B37" s="45">
        <v>3</v>
      </c>
      <c r="C37" s="46">
        <v>2</v>
      </c>
      <c r="D37" s="38">
        <v>5370000</v>
      </c>
      <c r="E37" s="22" t="s">
        <v>260</v>
      </c>
      <c r="F37" s="316">
        <v>19</v>
      </c>
      <c r="G37" s="136">
        <v>30.684210526315791</v>
      </c>
      <c r="H37" s="137">
        <v>48</v>
      </c>
      <c r="I37" s="136">
        <v>22.020833333333329</v>
      </c>
      <c r="J37" s="138">
        <v>272</v>
      </c>
      <c r="K37" s="146">
        <v>4.6433823529411766</v>
      </c>
      <c r="L37" s="24"/>
    </row>
    <row r="38" spans="1:12">
      <c r="A38" s="45">
        <v>3</v>
      </c>
      <c r="B38" s="45">
        <v>4</v>
      </c>
      <c r="C38" s="46">
        <v>2</v>
      </c>
      <c r="D38" s="38">
        <v>5758000</v>
      </c>
      <c r="E38" s="22" t="s">
        <v>270</v>
      </c>
      <c r="F38" s="316">
        <v>7</v>
      </c>
      <c r="G38" s="136">
        <v>49.285714285714292</v>
      </c>
      <c r="H38" s="137">
        <v>34</v>
      </c>
      <c r="I38" s="136">
        <v>26.29411764705883</v>
      </c>
      <c r="J38" s="138">
        <v>112</v>
      </c>
      <c r="K38" s="146">
        <v>4.125</v>
      </c>
      <c r="L38" s="24"/>
    </row>
    <row r="39" spans="1:12">
      <c r="A39" s="45">
        <v>3</v>
      </c>
      <c r="B39" s="45">
        <v>4</v>
      </c>
      <c r="C39" s="46">
        <v>2</v>
      </c>
      <c r="D39" s="38">
        <v>5958000</v>
      </c>
      <c r="E39" s="22" t="s">
        <v>275</v>
      </c>
      <c r="F39" s="316">
        <v>11</v>
      </c>
      <c r="G39" s="136">
        <v>48.545454545454547</v>
      </c>
      <c r="H39" s="137">
        <v>28</v>
      </c>
      <c r="I39" s="136">
        <v>27.071428571428577</v>
      </c>
      <c r="J39" s="138">
        <v>261</v>
      </c>
      <c r="K39" s="146">
        <v>4.7011494252873574</v>
      </c>
      <c r="L39" s="24"/>
    </row>
    <row r="40" spans="1:12">
      <c r="A40" s="45">
        <v>3</v>
      </c>
      <c r="B40" s="45">
        <v>4</v>
      </c>
      <c r="C40" s="46">
        <v>2</v>
      </c>
      <c r="D40" s="38">
        <v>5762000</v>
      </c>
      <c r="E40" s="22" t="s">
        <v>271</v>
      </c>
      <c r="F40" s="316">
        <v>28</v>
      </c>
      <c r="G40" s="136">
        <v>59.178571428571445</v>
      </c>
      <c r="H40" s="137">
        <v>52</v>
      </c>
      <c r="I40" s="136">
        <v>17.63461538461539</v>
      </c>
      <c r="J40" s="138">
        <v>201</v>
      </c>
      <c r="K40" s="146">
        <v>5.0845771144278613</v>
      </c>
      <c r="L40" s="24"/>
    </row>
    <row r="41" spans="1:12">
      <c r="A41" s="45">
        <v>3</v>
      </c>
      <c r="B41" s="45">
        <v>4</v>
      </c>
      <c r="C41" s="46">
        <v>2</v>
      </c>
      <c r="D41" s="38">
        <v>5154000</v>
      </c>
      <c r="E41" s="22" t="s">
        <v>252</v>
      </c>
      <c r="F41" s="316">
        <v>53</v>
      </c>
      <c r="G41" s="136">
        <v>30.132075471698105</v>
      </c>
      <c r="H41" s="137">
        <v>30</v>
      </c>
      <c r="I41" s="136">
        <v>10.633333333333333</v>
      </c>
      <c r="J41" s="138">
        <v>159</v>
      </c>
      <c r="K41" s="146">
        <v>3.8176100628930816</v>
      </c>
      <c r="L41" s="24"/>
    </row>
    <row r="42" spans="1:12">
      <c r="A42" s="45">
        <v>3</v>
      </c>
      <c r="B42" s="45">
        <v>4</v>
      </c>
      <c r="C42" s="46">
        <v>2</v>
      </c>
      <c r="D42" s="38">
        <v>5766000</v>
      </c>
      <c r="E42" s="22" t="s">
        <v>272</v>
      </c>
      <c r="F42" s="316">
        <v>33</v>
      </c>
      <c r="G42" s="136">
        <v>43.242424242424256</v>
      </c>
      <c r="H42" s="137">
        <v>41</v>
      </c>
      <c r="I42" s="136">
        <v>30.170731707317078</v>
      </c>
      <c r="J42" s="138">
        <v>161</v>
      </c>
      <c r="K42" s="146">
        <v>3.4161490683229814</v>
      </c>
      <c r="L42" s="24"/>
    </row>
    <row r="43" spans="1:12">
      <c r="A43" s="45">
        <v>3</v>
      </c>
      <c r="B43" s="45">
        <v>4</v>
      </c>
      <c r="C43" s="46">
        <v>2</v>
      </c>
      <c r="D43" s="38">
        <v>5962000</v>
      </c>
      <c r="E43" s="22" t="s">
        <v>276</v>
      </c>
      <c r="F43" s="316">
        <v>21</v>
      </c>
      <c r="G43" s="136">
        <v>65.904761904761898</v>
      </c>
      <c r="H43" s="137">
        <v>69</v>
      </c>
      <c r="I43" s="136">
        <v>13.927536231884055</v>
      </c>
      <c r="J43" s="138">
        <v>285</v>
      </c>
      <c r="K43" s="146">
        <v>3.8526315789473702</v>
      </c>
      <c r="L43" s="24"/>
    </row>
    <row r="44" spans="1:12">
      <c r="A44" s="45">
        <v>3</v>
      </c>
      <c r="B44" s="45">
        <v>4</v>
      </c>
      <c r="C44" s="46">
        <v>2</v>
      </c>
      <c r="D44" s="38">
        <v>5770000</v>
      </c>
      <c r="E44" s="22" t="s">
        <v>273</v>
      </c>
      <c r="F44" s="316">
        <v>30</v>
      </c>
      <c r="G44" s="136">
        <v>54.633333333333304</v>
      </c>
      <c r="H44" s="137">
        <v>76</v>
      </c>
      <c r="I44" s="136">
        <v>16.815789473684212</v>
      </c>
      <c r="J44" s="138">
        <v>168</v>
      </c>
      <c r="K44" s="146">
        <v>3.3452380952380953</v>
      </c>
      <c r="L44" s="24"/>
    </row>
    <row r="45" spans="1:12">
      <c r="A45" s="45">
        <v>3</v>
      </c>
      <c r="B45" s="45">
        <v>4</v>
      </c>
      <c r="C45" s="46">
        <v>2</v>
      </c>
      <c r="D45" s="38">
        <v>5162000</v>
      </c>
      <c r="E45" s="22" t="s">
        <v>253</v>
      </c>
      <c r="F45" s="316">
        <v>9</v>
      </c>
      <c r="G45" s="136">
        <v>61.333333333333336</v>
      </c>
      <c r="H45" s="137">
        <v>26</v>
      </c>
      <c r="I45" s="136">
        <v>28.192307692307693</v>
      </c>
      <c r="J45" s="138">
        <v>116</v>
      </c>
      <c r="K45" s="146">
        <v>4.8965517241379297</v>
      </c>
      <c r="L45" s="24"/>
    </row>
    <row r="46" spans="1:12">
      <c r="A46" s="45">
        <v>3</v>
      </c>
      <c r="B46" s="45">
        <v>4</v>
      </c>
      <c r="C46" s="46">
        <v>2</v>
      </c>
      <c r="D46" s="38">
        <v>5374000</v>
      </c>
      <c r="E46" s="22" t="s">
        <v>261</v>
      </c>
      <c r="F46" s="316">
        <v>40</v>
      </c>
      <c r="G46" s="136">
        <v>41.949999999999982</v>
      </c>
      <c r="H46" s="137">
        <v>78</v>
      </c>
      <c r="I46" s="136">
        <v>29.294871794871799</v>
      </c>
      <c r="J46" s="138">
        <v>392</v>
      </c>
      <c r="K46" s="146">
        <v>4.8061224489795933</v>
      </c>
      <c r="L46" s="24"/>
    </row>
    <row r="47" spans="1:12">
      <c r="A47" s="45">
        <v>3</v>
      </c>
      <c r="B47" s="45">
        <v>4</v>
      </c>
      <c r="C47" s="46">
        <v>2</v>
      </c>
      <c r="D47" s="38">
        <v>5966000</v>
      </c>
      <c r="E47" s="22" t="s">
        <v>277</v>
      </c>
      <c r="F47" s="316">
        <v>13</v>
      </c>
      <c r="G47" s="136">
        <v>33.307692307692307</v>
      </c>
      <c r="H47" s="137">
        <v>30</v>
      </c>
      <c r="I47" s="136">
        <v>12.166666666666668</v>
      </c>
      <c r="J47" s="138">
        <v>431</v>
      </c>
      <c r="K47" s="146">
        <v>9.2761020881670468</v>
      </c>
      <c r="L47" s="24"/>
    </row>
    <row r="48" spans="1:12">
      <c r="A48" s="45">
        <v>3</v>
      </c>
      <c r="B48" s="45">
        <v>4</v>
      </c>
      <c r="C48" s="46">
        <v>2</v>
      </c>
      <c r="D48" s="38">
        <v>5774000</v>
      </c>
      <c r="E48" s="22" t="s">
        <v>274</v>
      </c>
      <c r="F48" s="316">
        <v>18</v>
      </c>
      <c r="G48" s="136">
        <v>72.166666666666686</v>
      </c>
      <c r="H48" s="137">
        <v>40</v>
      </c>
      <c r="I48" s="136">
        <v>19</v>
      </c>
      <c r="J48" s="138">
        <v>309</v>
      </c>
      <c r="K48" s="146">
        <v>3.6666666666666661</v>
      </c>
      <c r="L48" s="24"/>
    </row>
    <row r="49" spans="1:12">
      <c r="A49" s="45">
        <v>3</v>
      </c>
      <c r="B49" s="45">
        <v>4</v>
      </c>
      <c r="C49" s="46">
        <v>2</v>
      </c>
      <c r="D49" s="38">
        <v>5378000</v>
      </c>
      <c r="E49" s="22" t="s">
        <v>262</v>
      </c>
      <c r="F49" s="316">
        <v>7</v>
      </c>
      <c r="G49" s="136">
        <v>84</v>
      </c>
      <c r="H49" s="137">
        <v>31</v>
      </c>
      <c r="I49" s="136">
        <v>9.612903225806452</v>
      </c>
      <c r="J49" s="138">
        <v>61</v>
      </c>
      <c r="K49" s="146">
        <v>2.9672131147540983</v>
      </c>
      <c r="L49" s="24"/>
    </row>
    <row r="50" spans="1:12">
      <c r="A50" s="45">
        <v>3</v>
      </c>
      <c r="B50" s="45">
        <v>4</v>
      </c>
      <c r="C50" s="46">
        <v>2</v>
      </c>
      <c r="D50" s="38">
        <v>5382000</v>
      </c>
      <c r="E50" s="22" t="s">
        <v>263</v>
      </c>
      <c r="F50" s="316">
        <v>16</v>
      </c>
      <c r="G50" s="136">
        <v>32.625</v>
      </c>
      <c r="H50" s="137">
        <v>24</v>
      </c>
      <c r="I50" s="136">
        <v>24.625</v>
      </c>
      <c r="J50" s="138">
        <v>294</v>
      </c>
      <c r="K50" s="146">
        <v>5.149659863945578</v>
      </c>
      <c r="L50" s="24"/>
    </row>
    <row r="51" spans="1:12">
      <c r="A51" s="45">
        <v>3</v>
      </c>
      <c r="B51" s="45">
        <v>4</v>
      </c>
      <c r="C51" s="46">
        <v>2</v>
      </c>
      <c r="D51" s="38">
        <v>5970000</v>
      </c>
      <c r="E51" s="22" t="s">
        <v>278</v>
      </c>
      <c r="F51" s="316">
        <v>13</v>
      </c>
      <c r="G51" s="136">
        <v>42.07692307692308</v>
      </c>
      <c r="H51" s="137">
        <v>58</v>
      </c>
      <c r="I51" s="136">
        <v>24.293103448275861</v>
      </c>
      <c r="J51" s="138">
        <v>442</v>
      </c>
      <c r="K51" s="146">
        <v>4.0656108597285057</v>
      </c>
      <c r="L51" s="24"/>
    </row>
    <row r="52" spans="1:12">
      <c r="A52" s="45">
        <v>3</v>
      </c>
      <c r="B52" s="45">
        <v>4</v>
      </c>
      <c r="C52" s="46">
        <v>2</v>
      </c>
      <c r="D52" s="38">
        <v>5974000</v>
      </c>
      <c r="E52" s="22" t="s">
        <v>279</v>
      </c>
      <c r="F52" s="316">
        <v>37</v>
      </c>
      <c r="G52" s="136">
        <v>59.648648648648646</v>
      </c>
      <c r="H52" s="137">
        <v>87</v>
      </c>
      <c r="I52" s="136">
        <v>20.425287356321839</v>
      </c>
      <c r="J52" s="138">
        <v>431</v>
      </c>
      <c r="K52" s="146">
        <v>4.9976798143851573</v>
      </c>
      <c r="L52" s="24"/>
    </row>
    <row r="53" spans="1:12">
      <c r="A53" s="45">
        <v>3</v>
      </c>
      <c r="B53" s="45">
        <v>4</v>
      </c>
      <c r="C53" s="46">
        <v>2</v>
      </c>
      <c r="D53" s="38">
        <v>5566000</v>
      </c>
      <c r="E53" s="22" t="s">
        <v>266</v>
      </c>
      <c r="F53" s="316">
        <v>37</v>
      </c>
      <c r="G53" s="136">
        <v>58.972972972972975</v>
      </c>
      <c r="H53" s="137">
        <v>91</v>
      </c>
      <c r="I53" s="136">
        <v>22.549450549450555</v>
      </c>
      <c r="J53" s="138">
        <v>229</v>
      </c>
      <c r="K53" s="146">
        <v>4.7423580786026198</v>
      </c>
      <c r="L53" s="24"/>
    </row>
    <row r="54" spans="1:12">
      <c r="A54" s="45">
        <v>3</v>
      </c>
      <c r="B54" s="45">
        <v>3</v>
      </c>
      <c r="C54" s="46">
        <v>2</v>
      </c>
      <c r="D54" s="38">
        <v>5978000</v>
      </c>
      <c r="E54" s="31" t="s">
        <v>280</v>
      </c>
      <c r="F54" s="316">
        <v>10</v>
      </c>
      <c r="G54" s="136">
        <v>77.900000000000006</v>
      </c>
      <c r="H54" s="137">
        <v>27</v>
      </c>
      <c r="I54" s="136">
        <v>18.222222222222225</v>
      </c>
      <c r="J54" s="138">
        <v>174</v>
      </c>
      <c r="K54" s="146">
        <v>8.4022988505747112</v>
      </c>
      <c r="L54" s="24"/>
    </row>
    <row r="55" spans="1:12">
      <c r="A55" s="45">
        <v>3</v>
      </c>
      <c r="B55" s="45">
        <v>4</v>
      </c>
      <c r="C55" s="46">
        <v>2</v>
      </c>
      <c r="D55" s="38">
        <v>5166000</v>
      </c>
      <c r="E55" s="22" t="s">
        <v>254</v>
      </c>
      <c r="F55" s="316">
        <v>38</v>
      </c>
      <c r="G55" s="136">
        <v>28.026315789473667</v>
      </c>
      <c r="H55" s="137">
        <v>44</v>
      </c>
      <c r="I55" s="136">
        <v>14.113636363636367</v>
      </c>
      <c r="J55" s="138">
        <v>188</v>
      </c>
      <c r="K55" s="146">
        <v>3.6063829787234041</v>
      </c>
      <c r="L55" s="24"/>
    </row>
    <row r="56" spans="1:12">
      <c r="A56" s="45">
        <v>3</v>
      </c>
      <c r="B56" s="45">
        <v>4</v>
      </c>
      <c r="C56" s="46">
        <v>2</v>
      </c>
      <c r="D56" s="38">
        <v>5570000</v>
      </c>
      <c r="E56" s="22" t="s">
        <v>267</v>
      </c>
      <c r="F56" s="316">
        <v>29</v>
      </c>
      <c r="G56" s="136">
        <v>84.275862068965523</v>
      </c>
      <c r="H56" s="137">
        <v>120</v>
      </c>
      <c r="I56" s="136">
        <v>18.791666666666671</v>
      </c>
      <c r="J56" s="138">
        <v>373</v>
      </c>
      <c r="K56" s="146">
        <v>5.4906166219839152</v>
      </c>
      <c r="L56" s="24"/>
    </row>
    <row r="57" spans="1:12">
      <c r="A57" s="45">
        <v>3</v>
      </c>
      <c r="B57" s="45">
        <v>4</v>
      </c>
      <c r="C57" s="46">
        <v>2</v>
      </c>
      <c r="D57" s="38">
        <v>5170000</v>
      </c>
      <c r="E57" s="22" t="s">
        <v>256</v>
      </c>
      <c r="F57" s="316">
        <v>63</v>
      </c>
      <c r="G57" s="136">
        <v>48.063492063492077</v>
      </c>
      <c r="H57" s="137">
        <v>63</v>
      </c>
      <c r="I57" s="136">
        <v>14.682539682539685</v>
      </c>
      <c r="J57" s="138">
        <v>261</v>
      </c>
      <c r="K57" s="146">
        <v>4.2681992337164747</v>
      </c>
      <c r="L57" s="24"/>
    </row>
    <row r="58" spans="1:12">
      <c r="A58" s="62"/>
      <c r="B58" s="62"/>
      <c r="C58" s="63"/>
      <c r="D58" s="64"/>
      <c r="E58" s="36" t="s">
        <v>210</v>
      </c>
      <c r="F58" s="142">
        <v>765</v>
      </c>
      <c r="G58" s="142"/>
      <c r="H58" s="142">
        <v>1522</v>
      </c>
      <c r="I58" s="142"/>
      <c r="J58" s="143">
        <v>7109</v>
      </c>
      <c r="K58" s="148"/>
      <c r="L58" s="24"/>
    </row>
    <row r="59" spans="1:12">
      <c r="A59" s="45">
        <v>4</v>
      </c>
      <c r="B59" s="45">
        <v>2</v>
      </c>
      <c r="C59" s="46">
        <v>3</v>
      </c>
      <c r="D59" s="38">
        <v>5334004</v>
      </c>
      <c r="E59" s="22" t="s">
        <v>57</v>
      </c>
      <c r="F59" s="316">
        <v>27</v>
      </c>
      <c r="G59" s="136">
        <v>45.555555555555564</v>
      </c>
      <c r="H59" s="137">
        <v>27</v>
      </c>
      <c r="I59" s="136">
        <v>26.740740740740737</v>
      </c>
      <c r="J59" s="138">
        <v>157</v>
      </c>
      <c r="K59" s="146">
        <v>5.3566878980891701</v>
      </c>
      <c r="L59" s="24"/>
    </row>
    <row r="60" spans="1:12">
      <c r="A60" s="45">
        <v>4</v>
      </c>
      <c r="B60" s="45">
        <v>2</v>
      </c>
      <c r="C60" s="46">
        <v>3</v>
      </c>
      <c r="D60" s="38">
        <v>5962004</v>
      </c>
      <c r="E60" s="22" t="s">
        <v>149</v>
      </c>
      <c r="F60" s="316">
        <v>2</v>
      </c>
      <c r="G60" s="136">
        <v>47</v>
      </c>
      <c r="H60" s="137">
        <v>10</v>
      </c>
      <c r="I60" s="136">
        <v>18.3</v>
      </c>
      <c r="J60" s="138">
        <v>73</v>
      </c>
      <c r="K60" s="146">
        <v>4.2602739726027394</v>
      </c>
      <c r="L60" s="24"/>
    </row>
    <row r="61" spans="1:12">
      <c r="A61" s="45">
        <v>4</v>
      </c>
      <c r="B61" s="45">
        <v>1</v>
      </c>
      <c r="C61" s="46">
        <v>3</v>
      </c>
      <c r="D61" s="38">
        <v>5978004</v>
      </c>
      <c r="E61" s="22" t="s">
        <v>160</v>
      </c>
      <c r="F61" s="316">
        <v>14</v>
      </c>
      <c r="G61" s="136">
        <v>21.071428571428573</v>
      </c>
      <c r="H61" s="137">
        <v>27</v>
      </c>
      <c r="I61" s="136">
        <v>23.296296296296298</v>
      </c>
      <c r="J61" s="138">
        <v>239</v>
      </c>
      <c r="K61" s="146">
        <v>4.0878661087866108</v>
      </c>
      <c r="L61" s="24"/>
    </row>
    <row r="62" spans="1:12">
      <c r="A62" s="45">
        <v>4</v>
      </c>
      <c r="B62" s="45">
        <v>2</v>
      </c>
      <c r="C62" s="46">
        <v>3</v>
      </c>
      <c r="D62" s="38">
        <v>5562008</v>
      </c>
      <c r="E62" s="22" t="s">
        <v>105</v>
      </c>
      <c r="F62" s="316">
        <v>8</v>
      </c>
      <c r="G62" s="136">
        <v>15.25</v>
      </c>
      <c r="H62" s="137">
        <v>28</v>
      </c>
      <c r="I62" s="136">
        <v>22.178571428571438</v>
      </c>
      <c r="J62" s="138">
        <v>75</v>
      </c>
      <c r="K62" s="146">
        <v>4.08</v>
      </c>
      <c r="L62" s="24"/>
    </row>
    <row r="63" spans="1:12">
      <c r="A63" s="45">
        <v>4</v>
      </c>
      <c r="B63" s="45">
        <v>2</v>
      </c>
      <c r="C63" s="46">
        <v>3</v>
      </c>
      <c r="D63" s="38">
        <v>5158004</v>
      </c>
      <c r="E63" s="22" t="s">
        <v>30</v>
      </c>
      <c r="F63" s="316">
        <v>4</v>
      </c>
      <c r="G63" s="136">
        <v>100.75</v>
      </c>
      <c r="H63" s="137">
        <v>8</v>
      </c>
      <c r="I63" s="136">
        <v>32.375</v>
      </c>
      <c r="J63" s="138">
        <v>103</v>
      </c>
      <c r="K63" s="146">
        <v>5.5145631067961185</v>
      </c>
      <c r="L63" s="24"/>
    </row>
    <row r="64" spans="1:12">
      <c r="A64" s="45">
        <v>4</v>
      </c>
      <c r="B64" s="45">
        <v>2</v>
      </c>
      <c r="C64" s="46">
        <v>3</v>
      </c>
      <c r="D64" s="38">
        <v>5954012</v>
      </c>
      <c r="E64" s="22" t="s">
        <v>139</v>
      </c>
      <c r="F64" s="316">
        <v>3</v>
      </c>
      <c r="G64" s="136">
        <v>29.333333333333332</v>
      </c>
      <c r="H64" s="137">
        <v>4</v>
      </c>
      <c r="I64" s="136">
        <v>20.75</v>
      </c>
      <c r="J64" s="138">
        <v>64</v>
      </c>
      <c r="K64" s="146">
        <v>4.703125</v>
      </c>
      <c r="L64" s="24"/>
    </row>
    <row r="65" spans="1:12">
      <c r="A65" s="45">
        <v>4</v>
      </c>
      <c r="B65" s="45">
        <v>2</v>
      </c>
      <c r="C65" s="49">
        <v>3</v>
      </c>
      <c r="D65" s="38">
        <v>5370016</v>
      </c>
      <c r="E65" s="22" t="s">
        <v>73</v>
      </c>
      <c r="F65" s="316">
        <v>6</v>
      </c>
      <c r="G65" s="136">
        <v>48.166666666666679</v>
      </c>
      <c r="H65" s="137">
        <v>19</v>
      </c>
      <c r="I65" s="136">
        <v>16.789473684210531</v>
      </c>
      <c r="J65" s="138">
        <v>84</v>
      </c>
      <c r="K65" s="146">
        <v>6.2619047619047636</v>
      </c>
      <c r="L65" s="24"/>
    </row>
    <row r="66" spans="1:12">
      <c r="A66" s="45">
        <v>4</v>
      </c>
      <c r="B66" s="45">
        <v>2</v>
      </c>
      <c r="C66" s="46">
        <v>3</v>
      </c>
      <c r="D66" s="38">
        <v>5962016</v>
      </c>
      <c r="E66" s="22" t="s">
        <v>150</v>
      </c>
      <c r="F66" s="322" t="s">
        <v>397</v>
      </c>
      <c r="G66" s="323" t="s">
        <v>397</v>
      </c>
      <c r="H66" s="137">
        <v>21</v>
      </c>
      <c r="I66" s="136">
        <v>40.333333333333336</v>
      </c>
      <c r="J66" s="138">
        <v>39</v>
      </c>
      <c r="K66" s="146">
        <v>4.8205128205128203</v>
      </c>
      <c r="L66" s="24"/>
    </row>
    <row r="67" spans="1:12">
      <c r="A67" s="45">
        <v>4</v>
      </c>
      <c r="B67" s="45">
        <v>2</v>
      </c>
      <c r="C67" s="46">
        <v>3</v>
      </c>
      <c r="D67" s="38">
        <v>5370020</v>
      </c>
      <c r="E67" s="22" t="s">
        <v>74</v>
      </c>
      <c r="F67" s="316">
        <v>2</v>
      </c>
      <c r="G67" s="136">
        <v>73</v>
      </c>
      <c r="H67" s="137">
        <v>12</v>
      </c>
      <c r="I67" s="136">
        <v>8.4166666666666661</v>
      </c>
      <c r="J67" s="138">
        <v>98</v>
      </c>
      <c r="K67" s="146">
        <v>4.8979591836734686</v>
      </c>
      <c r="L67" s="24"/>
    </row>
    <row r="68" spans="1:12">
      <c r="A68" s="45">
        <v>4</v>
      </c>
      <c r="B68" s="45">
        <v>2</v>
      </c>
      <c r="C68" s="49">
        <v>3</v>
      </c>
      <c r="D68" s="38">
        <v>5978020</v>
      </c>
      <c r="E68" s="22" t="s">
        <v>161</v>
      </c>
      <c r="F68" s="316">
        <v>28</v>
      </c>
      <c r="G68" s="136">
        <v>37.107142857142854</v>
      </c>
      <c r="H68" s="137">
        <v>44</v>
      </c>
      <c r="I68" s="136">
        <v>16.318181818181817</v>
      </c>
      <c r="J68" s="138">
        <v>106</v>
      </c>
      <c r="K68" s="146">
        <v>4.8490566037735867</v>
      </c>
      <c r="L68" s="24"/>
    </row>
    <row r="69" spans="1:12">
      <c r="A69" s="45">
        <v>4</v>
      </c>
      <c r="B69" s="45">
        <v>2</v>
      </c>
      <c r="C69" s="46">
        <v>3</v>
      </c>
      <c r="D69" s="38">
        <v>5170020</v>
      </c>
      <c r="E69" s="22" t="s">
        <v>49</v>
      </c>
      <c r="F69" s="316">
        <v>37</v>
      </c>
      <c r="G69" s="136">
        <v>29.432432432432446</v>
      </c>
      <c r="H69" s="137">
        <v>32</v>
      </c>
      <c r="I69" s="136">
        <v>23</v>
      </c>
      <c r="J69" s="138">
        <v>177</v>
      </c>
      <c r="K69" s="146">
        <v>3.7401129943502807</v>
      </c>
      <c r="L69" s="24"/>
    </row>
    <row r="70" spans="1:12">
      <c r="A70" s="45">
        <v>4</v>
      </c>
      <c r="B70" s="45">
        <v>2</v>
      </c>
      <c r="C70" s="46">
        <v>3</v>
      </c>
      <c r="D70" s="38">
        <v>5154036</v>
      </c>
      <c r="E70" s="22" t="s">
        <v>29</v>
      </c>
      <c r="F70" s="316">
        <v>42</v>
      </c>
      <c r="G70" s="136">
        <v>37.999999999999993</v>
      </c>
      <c r="H70" s="137">
        <v>54</v>
      </c>
      <c r="I70" s="136">
        <v>13.518518518518523</v>
      </c>
      <c r="J70" s="138">
        <v>115</v>
      </c>
      <c r="K70" s="146">
        <v>3.3826086956521739</v>
      </c>
      <c r="L70" s="24"/>
    </row>
    <row r="71" spans="1:12">
      <c r="A71" s="45">
        <v>4</v>
      </c>
      <c r="B71" s="45">
        <v>1</v>
      </c>
      <c r="C71" s="46">
        <v>3</v>
      </c>
      <c r="D71" s="38">
        <v>5158026</v>
      </c>
      <c r="E71" s="22" t="s">
        <v>36</v>
      </c>
      <c r="F71" s="316">
        <v>13</v>
      </c>
      <c r="G71" s="136">
        <v>73.230769230769226</v>
      </c>
      <c r="H71" s="137">
        <v>22</v>
      </c>
      <c r="I71" s="136">
        <v>20.636363636363637</v>
      </c>
      <c r="J71" s="138">
        <v>155</v>
      </c>
      <c r="K71" s="146">
        <v>4.3225806451612891</v>
      </c>
      <c r="L71" s="24"/>
    </row>
    <row r="72" spans="1:12">
      <c r="A72" s="45">
        <v>4</v>
      </c>
      <c r="B72" s="45">
        <v>1</v>
      </c>
      <c r="C72" s="46">
        <v>3</v>
      </c>
      <c r="D72" s="38">
        <v>5562028</v>
      </c>
      <c r="E72" s="22" t="s">
        <v>111</v>
      </c>
      <c r="F72" s="316">
        <v>12</v>
      </c>
      <c r="G72" s="136">
        <v>47.75</v>
      </c>
      <c r="H72" s="137">
        <v>12</v>
      </c>
      <c r="I72" s="136">
        <v>17.249999999999996</v>
      </c>
      <c r="J72" s="138">
        <v>41</v>
      </c>
      <c r="K72" s="146">
        <v>4.5853658536585362</v>
      </c>
      <c r="L72" s="24"/>
    </row>
    <row r="73" spans="1:12">
      <c r="A73" s="45">
        <v>4</v>
      </c>
      <c r="B73" s="45">
        <v>2</v>
      </c>
      <c r="C73" s="46">
        <v>3</v>
      </c>
      <c r="D73" s="38">
        <v>5954024</v>
      </c>
      <c r="E73" s="22" t="s">
        <v>142</v>
      </c>
      <c r="F73" s="316">
        <v>15</v>
      </c>
      <c r="G73" s="136">
        <v>56.466666666666654</v>
      </c>
      <c r="H73" s="137">
        <v>31</v>
      </c>
      <c r="I73" s="136">
        <v>23.096774193548395</v>
      </c>
      <c r="J73" s="138">
        <v>123</v>
      </c>
      <c r="K73" s="146">
        <v>3.902439024390246</v>
      </c>
      <c r="L73" s="24"/>
    </row>
    <row r="74" spans="1:12">
      <c r="A74" s="45">
        <v>4</v>
      </c>
      <c r="B74" s="45">
        <v>2</v>
      </c>
      <c r="C74" s="46">
        <v>3</v>
      </c>
      <c r="D74" s="38">
        <v>5978032</v>
      </c>
      <c r="E74" s="22" t="s">
        <v>164</v>
      </c>
      <c r="F74" s="316">
        <v>7</v>
      </c>
      <c r="G74" s="136">
        <v>31.714285714285715</v>
      </c>
      <c r="H74" s="137">
        <v>17</v>
      </c>
      <c r="I74" s="136">
        <v>23.588235294117641</v>
      </c>
      <c r="J74" s="138">
        <v>31</v>
      </c>
      <c r="K74" s="146">
        <v>3.870967741935484</v>
      </c>
      <c r="L74" s="24"/>
    </row>
    <row r="75" spans="1:12">
      <c r="A75" s="45">
        <v>4</v>
      </c>
      <c r="B75" s="45">
        <v>2</v>
      </c>
      <c r="C75" s="46">
        <v>3</v>
      </c>
      <c r="D75" s="38">
        <v>5382060</v>
      </c>
      <c r="E75" s="22" t="s">
        <v>93</v>
      </c>
      <c r="F75" s="316">
        <v>8</v>
      </c>
      <c r="G75" s="136">
        <v>50.25</v>
      </c>
      <c r="H75" s="137">
        <v>17</v>
      </c>
      <c r="I75" s="136">
        <v>30.470588235294116</v>
      </c>
      <c r="J75" s="138">
        <v>81</v>
      </c>
      <c r="K75" s="146">
        <v>4.6296296296296306</v>
      </c>
      <c r="L75" s="24"/>
    </row>
    <row r="76" spans="1:12">
      <c r="A76" s="45">
        <v>4</v>
      </c>
      <c r="B76" s="45">
        <v>2</v>
      </c>
      <c r="C76" s="46">
        <v>3</v>
      </c>
      <c r="D76" s="38">
        <v>5962060</v>
      </c>
      <c r="E76" s="22" t="s">
        <v>155</v>
      </c>
      <c r="F76" s="316">
        <v>6</v>
      </c>
      <c r="G76" s="136">
        <v>7.8333333333333321</v>
      </c>
      <c r="H76" s="137">
        <v>6</v>
      </c>
      <c r="I76" s="136">
        <v>11.833333333333334</v>
      </c>
      <c r="J76" s="138">
        <v>25</v>
      </c>
      <c r="K76" s="146">
        <v>6.08</v>
      </c>
      <c r="L76" s="24"/>
    </row>
    <row r="77" spans="1:12">
      <c r="A77" s="45">
        <v>4</v>
      </c>
      <c r="B77" s="45">
        <v>2</v>
      </c>
      <c r="C77" s="46">
        <v>3</v>
      </c>
      <c r="D77" s="38">
        <v>5362040</v>
      </c>
      <c r="E77" s="22" t="s">
        <v>70</v>
      </c>
      <c r="F77" s="316">
        <v>5</v>
      </c>
      <c r="G77" s="136">
        <v>9.1999999999999993</v>
      </c>
      <c r="H77" s="137">
        <v>13</v>
      </c>
      <c r="I77" s="136">
        <v>30.538461538461533</v>
      </c>
      <c r="J77" s="138">
        <v>44</v>
      </c>
      <c r="K77" s="146">
        <v>3.8181818181818183</v>
      </c>
      <c r="L77" s="24"/>
    </row>
    <row r="78" spans="1:12">
      <c r="A78" s="62"/>
      <c r="B78" s="62"/>
      <c r="C78" s="63"/>
      <c r="D78" s="64"/>
      <c r="E78" s="36" t="s">
        <v>211</v>
      </c>
      <c r="F78" s="142">
        <v>239</v>
      </c>
      <c r="G78" s="142"/>
      <c r="H78" s="142">
        <v>404</v>
      </c>
      <c r="I78" s="142"/>
      <c r="J78" s="143">
        <v>1830</v>
      </c>
      <c r="K78" s="148"/>
      <c r="L78" s="24"/>
    </row>
    <row r="79" spans="1:12">
      <c r="A79" s="45">
        <v>5</v>
      </c>
      <c r="B79" s="45">
        <v>3</v>
      </c>
      <c r="C79" s="46">
        <v>3</v>
      </c>
      <c r="D79" s="38">
        <v>5770004</v>
      </c>
      <c r="E79" s="22" t="s">
        <v>129</v>
      </c>
      <c r="F79" s="316">
        <v>11</v>
      </c>
      <c r="G79" s="136">
        <v>92.636363636363654</v>
      </c>
      <c r="H79" s="137">
        <v>14</v>
      </c>
      <c r="I79" s="136">
        <v>25.500000000000004</v>
      </c>
      <c r="J79" s="138">
        <v>65</v>
      </c>
      <c r="K79" s="146">
        <v>4.9999999999999982</v>
      </c>
      <c r="L79" s="24"/>
    </row>
    <row r="80" spans="1:12">
      <c r="A80" s="45">
        <v>5</v>
      </c>
      <c r="B80" s="45">
        <v>3</v>
      </c>
      <c r="C80" s="46">
        <v>3</v>
      </c>
      <c r="D80" s="38">
        <v>5570008</v>
      </c>
      <c r="E80" s="22" t="s">
        <v>119</v>
      </c>
      <c r="F80" s="316">
        <v>8</v>
      </c>
      <c r="G80" s="136">
        <v>74.625</v>
      </c>
      <c r="H80" s="137">
        <v>20</v>
      </c>
      <c r="I80" s="136">
        <v>26.550000000000004</v>
      </c>
      <c r="J80" s="138">
        <v>148</v>
      </c>
      <c r="K80" s="146">
        <v>8.5675675675675684</v>
      </c>
      <c r="L80" s="24"/>
    </row>
    <row r="81" spans="1:12">
      <c r="A81" s="45">
        <v>5</v>
      </c>
      <c r="B81" s="45">
        <v>3</v>
      </c>
      <c r="C81" s="46">
        <v>3</v>
      </c>
      <c r="D81" s="38">
        <v>5362004</v>
      </c>
      <c r="E81" s="22" t="s">
        <v>238</v>
      </c>
      <c r="F81" s="316">
        <v>4</v>
      </c>
      <c r="G81" s="136">
        <v>44.5</v>
      </c>
      <c r="H81" s="137">
        <v>22</v>
      </c>
      <c r="I81" s="136">
        <v>17.86363636363636</v>
      </c>
      <c r="J81" s="138">
        <v>57</v>
      </c>
      <c r="K81" s="146">
        <v>4.5789473684210522</v>
      </c>
      <c r="L81" s="24"/>
    </row>
    <row r="82" spans="1:12">
      <c r="A82" s="45">
        <v>5</v>
      </c>
      <c r="B82" s="45">
        <v>3</v>
      </c>
      <c r="C82" s="46">
        <v>3</v>
      </c>
      <c r="D82" s="38">
        <v>5362012</v>
      </c>
      <c r="E82" s="22" t="s">
        <v>64</v>
      </c>
      <c r="F82" s="316">
        <v>6</v>
      </c>
      <c r="G82" s="136">
        <v>43</v>
      </c>
      <c r="H82" s="137">
        <v>18</v>
      </c>
      <c r="I82" s="136">
        <v>40.611111111111114</v>
      </c>
      <c r="J82" s="138">
        <v>49</v>
      </c>
      <c r="K82" s="146">
        <v>4.4285714285714297</v>
      </c>
      <c r="L82" s="24"/>
    </row>
    <row r="83" spans="1:12">
      <c r="A83" s="45">
        <v>5</v>
      </c>
      <c r="B83" s="45">
        <v>3</v>
      </c>
      <c r="C83" s="50">
        <v>3</v>
      </c>
      <c r="D83" s="38">
        <v>5362016</v>
      </c>
      <c r="E83" s="22" t="s">
        <v>239</v>
      </c>
      <c r="F83" s="316">
        <v>22</v>
      </c>
      <c r="G83" s="136">
        <v>18.90909090909091</v>
      </c>
      <c r="H83" s="137">
        <v>24</v>
      </c>
      <c r="I83" s="136">
        <v>10.500000000000002</v>
      </c>
      <c r="J83" s="138">
        <v>78</v>
      </c>
      <c r="K83" s="146">
        <v>5.102564102564104</v>
      </c>
      <c r="L83" s="24"/>
    </row>
    <row r="84" spans="1:12">
      <c r="A84" s="45">
        <v>5</v>
      </c>
      <c r="B84" s="45">
        <v>3</v>
      </c>
      <c r="C84" s="46">
        <v>3</v>
      </c>
      <c r="D84" s="38">
        <v>5154008</v>
      </c>
      <c r="E84" s="22" t="s">
        <v>25</v>
      </c>
      <c r="F84" s="316">
        <v>7</v>
      </c>
      <c r="G84" s="136">
        <v>79.142857142857139</v>
      </c>
      <c r="H84" s="137">
        <v>23</v>
      </c>
      <c r="I84" s="136">
        <v>17.826086956521742</v>
      </c>
      <c r="J84" s="138">
        <v>60</v>
      </c>
      <c r="K84" s="146">
        <v>3.7333333333333325</v>
      </c>
      <c r="L84" s="24"/>
    </row>
    <row r="85" spans="1:12">
      <c r="A85" s="45">
        <v>5</v>
      </c>
      <c r="B85" s="45">
        <v>3</v>
      </c>
      <c r="C85" s="46">
        <v>3</v>
      </c>
      <c r="D85" s="38">
        <v>5954008</v>
      </c>
      <c r="E85" s="22" t="s">
        <v>138</v>
      </c>
      <c r="F85" s="316">
        <v>18</v>
      </c>
      <c r="G85" s="136">
        <v>21.277777777777775</v>
      </c>
      <c r="H85" s="137">
        <v>28</v>
      </c>
      <c r="I85" s="136">
        <v>13.892857142857141</v>
      </c>
      <c r="J85" s="138">
        <v>52</v>
      </c>
      <c r="K85" s="146">
        <v>5.0961538461538485</v>
      </c>
      <c r="L85" s="24"/>
    </row>
    <row r="86" spans="1:12">
      <c r="A86" s="45">
        <v>5</v>
      </c>
      <c r="B86" s="45">
        <v>3</v>
      </c>
      <c r="C86" s="46">
        <v>3</v>
      </c>
      <c r="D86" s="38">
        <v>5362020</v>
      </c>
      <c r="E86" s="22" t="s">
        <v>65</v>
      </c>
      <c r="F86" s="316">
        <v>3</v>
      </c>
      <c r="G86" s="136">
        <v>75.666666666666671</v>
      </c>
      <c r="H86" s="137">
        <v>9</v>
      </c>
      <c r="I86" s="136">
        <v>40.111111111111107</v>
      </c>
      <c r="J86" s="138">
        <v>86</v>
      </c>
      <c r="K86" s="146">
        <v>4.0813953488372086</v>
      </c>
      <c r="L86" s="24"/>
    </row>
    <row r="87" spans="1:12">
      <c r="A87" s="45">
        <v>5</v>
      </c>
      <c r="B87" s="45">
        <v>3</v>
      </c>
      <c r="C87" s="46">
        <v>3</v>
      </c>
      <c r="D87" s="38">
        <v>5370012</v>
      </c>
      <c r="E87" s="22" t="s">
        <v>368</v>
      </c>
      <c r="F87" s="316">
        <v>4</v>
      </c>
      <c r="G87" s="136">
        <v>68.25</v>
      </c>
      <c r="H87" s="137">
        <v>16</v>
      </c>
      <c r="I87" s="136">
        <v>10.875000000000002</v>
      </c>
      <c r="J87" s="138">
        <v>78</v>
      </c>
      <c r="K87" s="146">
        <v>5.1923076923076925</v>
      </c>
      <c r="L87" s="24"/>
    </row>
    <row r="88" spans="1:12">
      <c r="A88" s="45">
        <v>5</v>
      </c>
      <c r="B88" s="45">
        <v>3</v>
      </c>
      <c r="C88" s="46">
        <v>3</v>
      </c>
      <c r="D88" s="38">
        <v>5154012</v>
      </c>
      <c r="E88" s="22" t="s">
        <v>26</v>
      </c>
      <c r="F88" s="316">
        <v>17</v>
      </c>
      <c r="G88" s="136">
        <v>30</v>
      </c>
      <c r="H88" s="137">
        <v>21</v>
      </c>
      <c r="I88" s="136">
        <v>23.761904761904763</v>
      </c>
      <c r="J88" s="138">
        <v>186</v>
      </c>
      <c r="K88" s="146">
        <v>3.9946236559139798</v>
      </c>
      <c r="L88" s="24"/>
    </row>
    <row r="89" spans="1:12">
      <c r="A89" s="45">
        <v>5</v>
      </c>
      <c r="B89" s="45">
        <v>3</v>
      </c>
      <c r="C89" s="46">
        <v>3</v>
      </c>
      <c r="D89" s="38">
        <v>5154016</v>
      </c>
      <c r="E89" s="22" t="s">
        <v>27</v>
      </c>
      <c r="F89" s="316">
        <v>16</v>
      </c>
      <c r="G89" s="136">
        <v>32.1875</v>
      </c>
      <c r="H89" s="137">
        <v>30</v>
      </c>
      <c r="I89" s="136">
        <v>14.8</v>
      </c>
      <c r="J89" s="138">
        <v>72</v>
      </c>
      <c r="K89" s="146">
        <v>3.3333333333333339</v>
      </c>
      <c r="L89" s="24"/>
    </row>
    <row r="90" spans="1:12">
      <c r="A90" s="45">
        <v>5</v>
      </c>
      <c r="B90" s="45">
        <v>3</v>
      </c>
      <c r="C90" s="46">
        <v>3</v>
      </c>
      <c r="D90" s="38">
        <v>5566012</v>
      </c>
      <c r="E90" s="22" t="s">
        <v>115</v>
      </c>
      <c r="F90" s="322" t="s">
        <v>397</v>
      </c>
      <c r="G90" s="323" t="s">
        <v>397</v>
      </c>
      <c r="H90" s="322" t="s">
        <v>397</v>
      </c>
      <c r="I90" s="323" t="s">
        <v>397</v>
      </c>
      <c r="J90" s="138">
        <v>42</v>
      </c>
      <c r="K90" s="146">
        <v>3.7142857142857144</v>
      </c>
      <c r="L90" s="24"/>
    </row>
    <row r="91" spans="1:12">
      <c r="A91" s="45">
        <v>5</v>
      </c>
      <c r="B91" s="45">
        <v>3</v>
      </c>
      <c r="C91" s="46">
        <v>3</v>
      </c>
      <c r="D91" s="38">
        <v>5554020</v>
      </c>
      <c r="E91" s="22" t="s">
        <v>101</v>
      </c>
      <c r="F91" s="316">
        <v>3</v>
      </c>
      <c r="G91" s="136">
        <v>58.333333333333336</v>
      </c>
      <c r="H91" s="137">
        <v>16</v>
      </c>
      <c r="I91" s="136">
        <v>20.0625</v>
      </c>
      <c r="J91" s="138">
        <v>169</v>
      </c>
      <c r="K91" s="146">
        <v>4.2426035502958577</v>
      </c>
      <c r="L91" s="24"/>
    </row>
    <row r="92" spans="1:12">
      <c r="A92" s="45">
        <v>5</v>
      </c>
      <c r="B92" s="45">
        <v>3</v>
      </c>
      <c r="C92" s="46">
        <v>3</v>
      </c>
      <c r="D92" s="38">
        <v>5374012</v>
      </c>
      <c r="E92" s="22" t="s">
        <v>75</v>
      </c>
      <c r="F92" s="322" t="s">
        <v>397</v>
      </c>
      <c r="G92" s="323" t="s">
        <v>397</v>
      </c>
      <c r="H92" s="137">
        <v>11</v>
      </c>
      <c r="I92" s="136">
        <v>22.545454545454547</v>
      </c>
      <c r="J92" s="138">
        <v>174</v>
      </c>
      <c r="K92" s="146">
        <v>3.9885057471264354</v>
      </c>
      <c r="L92" s="24"/>
    </row>
    <row r="93" spans="1:12">
      <c r="A93" s="45">
        <v>5</v>
      </c>
      <c r="B93" s="45">
        <v>3</v>
      </c>
      <c r="C93" s="46">
        <v>3</v>
      </c>
      <c r="D93" s="38">
        <v>5158008</v>
      </c>
      <c r="E93" s="22" t="s">
        <v>31</v>
      </c>
      <c r="F93" s="316">
        <v>4</v>
      </c>
      <c r="G93" s="136">
        <v>58.5</v>
      </c>
      <c r="H93" s="137">
        <v>8</v>
      </c>
      <c r="I93" s="136">
        <v>20.625</v>
      </c>
      <c r="J93" s="138">
        <v>22</v>
      </c>
      <c r="K93" s="146">
        <v>3.6363636363636362</v>
      </c>
      <c r="L93" s="24"/>
    </row>
    <row r="94" spans="1:12">
      <c r="A94" s="45">
        <v>5</v>
      </c>
      <c r="B94" s="45">
        <v>3</v>
      </c>
      <c r="C94" s="46">
        <v>3</v>
      </c>
      <c r="D94" s="38">
        <v>5158012</v>
      </c>
      <c r="E94" s="22" t="s">
        <v>32</v>
      </c>
      <c r="F94" s="316">
        <v>13</v>
      </c>
      <c r="G94" s="136">
        <v>26.692307692307697</v>
      </c>
      <c r="H94" s="137">
        <v>16</v>
      </c>
      <c r="I94" s="136">
        <v>45.312500000000007</v>
      </c>
      <c r="J94" s="138">
        <v>83</v>
      </c>
      <c r="K94" s="146">
        <v>4.5783132530120509</v>
      </c>
      <c r="L94" s="24"/>
    </row>
    <row r="95" spans="1:12">
      <c r="A95" s="45">
        <v>5</v>
      </c>
      <c r="B95" s="45">
        <v>3</v>
      </c>
      <c r="C95" s="46">
        <v>3</v>
      </c>
      <c r="D95" s="38">
        <v>5334016</v>
      </c>
      <c r="E95" s="22" t="s">
        <v>59</v>
      </c>
      <c r="F95" s="316">
        <v>17</v>
      </c>
      <c r="G95" s="136">
        <v>60.823529411764703</v>
      </c>
      <c r="H95" s="137">
        <v>24</v>
      </c>
      <c r="I95" s="136">
        <v>6.833333333333333</v>
      </c>
      <c r="J95" s="138">
        <v>174</v>
      </c>
      <c r="K95" s="146">
        <v>5.7758620689655196</v>
      </c>
      <c r="L95" s="24"/>
    </row>
    <row r="96" spans="1:12">
      <c r="A96" s="45">
        <v>5</v>
      </c>
      <c r="B96" s="45">
        <v>3</v>
      </c>
      <c r="C96" s="46">
        <v>3</v>
      </c>
      <c r="D96" s="38">
        <v>5166012</v>
      </c>
      <c r="E96" s="22" t="s">
        <v>45</v>
      </c>
      <c r="F96" s="322" t="s">
        <v>397</v>
      </c>
      <c r="G96" s="323" t="s">
        <v>397</v>
      </c>
      <c r="H96" s="137">
        <v>6</v>
      </c>
      <c r="I96" s="136">
        <v>13.666666666666666</v>
      </c>
      <c r="J96" s="138">
        <v>57</v>
      </c>
      <c r="K96" s="146">
        <v>4.8771929824561404</v>
      </c>
      <c r="L96" s="24"/>
    </row>
    <row r="97" spans="1:12">
      <c r="A97" s="45">
        <v>5</v>
      </c>
      <c r="B97" s="45">
        <v>3</v>
      </c>
      <c r="C97" s="46">
        <v>3</v>
      </c>
      <c r="D97" s="38">
        <v>5766040</v>
      </c>
      <c r="E97" s="22" t="s">
        <v>127</v>
      </c>
      <c r="F97" s="316">
        <v>5</v>
      </c>
      <c r="G97" s="136">
        <v>70</v>
      </c>
      <c r="H97" s="137">
        <v>10</v>
      </c>
      <c r="I97" s="136">
        <v>30.6</v>
      </c>
      <c r="J97" s="138">
        <v>58</v>
      </c>
      <c r="K97" s="146">
        <v>2.5172413793103448</v>
      </c>
      <c r="L97" s="24"/>
    </row>
    <row r="98" spans="1:12">
      <c r="A98" s="45">
        <v>5</v>
      </c>
      <c r="B98" s="45">
        <v>3</v>
      </c>
      <c r="C98" s="46">
        <v>3</v>
      </c>
      <c r="D98" s="38">
        <v>5766044</v>
      </c>
      <c r="E98" s="22" t="s">
        <v>128</v>
      </c>
      <c r="F98" s="316">
        <v>7</v>
      </c>
      <c r="G98" s="136">
        <v>54.285714285714285</v>
      </c>
      <c r="H98" s="137">
        <v>26</v>
      </c>
      <c r="I98" s="136">
        <v>19.769230769230774</v>
      </c>
      <c r="J98" s="138">
        <v>63</v>
      </c>
      <c r="K98" s="146">
        <v>3.3968253968253963</v>
      </c>
      <c r="L98" s="24"/>
    </row>
    <row r="99" spans="1:12">
      <c r="A99" s="45">
        <v>5</v>
      </c>
      <c r="B99" s="45">
        <v>3</v>
      </c>
      <c r="C99" s="46">
        <v>3</v>
      </c>
      <c r="D99" s="38">
        <v>5758024</v>
      </c>
      <c r="E99" s="22" t="s">
        <v>124</v>
      </c>
      <c r="F99" s="316">
        <v>9</v>
      </c>
      <c r="G99" s="136">
        <v>47.444444444444443</v>
      </c>
      <c r="H99" s="137">
        <v>15</v>
      </c>
      <c r="I99" s="136">
        <v>10.466666666666667</v>
      </c>
      <c r="J99" s="138">
        <v>47</v>
      </c>
      <c r="K99" s="146">
        <v>3.1489361702127661</v>
      </c>
      <c r="L99" s="24"/>
    </row>
    <row r="100" spans="1:12">
      <c r="A100" s="45">
        <v>5</v>
      </c>
      <c r="B100" s="45">
        <v>3</v>
      </c>
      <c r="C100" s="46">
        <v>3</v>
      </c>
      <c r="D100" s="38">
        <v>5382032</v>
      </c>
      <c r="E100" s="22" t="s">
        <v>89</v>
      </c>
      <c r="F100" s="316">
        <v>1</v>
      </c>
      <c r="G100" s="136">
        <v>25</v>
      </c>
      <c r="H100" s="137">
        <v>5</v>
      </c>
      <c r="I100" s="136">
        <v>27.8</v>
      </c>
      <c r="J100" s="138">
        <v>62</v>
      </c>
      <c r="K100" s="146">
        <v>6.0483870967741939</v>
      </c>
      <c r="L100" s="24"/>
    </row>
    <row r="101" spans="1:12">
      <c r="A101" s="45">
        <v>5</v>
      </c>
      <c r="B101" s="45">
        <v>3</v>
      </c>
      <c r="C101" s="46">
        <v>3</v>
      </c>
      <c r="D101" s="38">
        <v>5158024</v>
      </c>
      <c r="E101" s="22" t="s">
        <v>35</v>
      </c>
      <c r="F101" s="316">
        <v>7</v>
      </c>
      <c r="G101" s="136">
        <v>20</v>
      </c>
      <c r="H101" s="137">
        <v>24</v>
      </c>
      <c r="I101" s="136">
        <v>12.875000000000002</v>
      </c>
      <c r="J101" s="138">
        <v>97</v>
      </c>
      <c r="K101" s="146">
        <v>3.9278350515463911</v>
      </c>
      <c r="L101" s="24"/>
    </row>
    <row r="102" spans="1:12">
      <c r="A102" s="45">
        <v>5</v>
      </c>
      <c r="B102" s="45">
        <v>3</v>
      </c>
      <c r="C102" s="46">
        <v>3</v>
      </c>
      <c r="D102" s="38">
        <v>5166016</v>
      </c>
      <c r="E102" s="22" t="s">
        <v>255</v>
      </c>
      <c r="F102" s="316">
        <v>23</v>
      </c>
      <c r="G102" s="136">
        <v>33.434782608695649</v>
      </c>
      <c r="H102" s="137">
        <v>20</v>
      </c>
      <c r="I102" s="136">
        <v>19.400000000000002</v>
      </c>
      <c r="J102" s="138">
        <v>34</v>
      </c>
      <c r="K102" s="146">
        <v>2.6176470588235285</v>
      </c>
      <c r="L102" s="24"/>
    </row>
    <row r="103" spans="1:12">
      <c r="A103" s="45">
        <v>5</v>
      </c>
      <c r="B103" s="45">
        <v>3</v>
      </c>
      <c r="C103" s="46">
        <v>3</v>
      </c>
      <c r="D103" s="38">
        <v>5978028</v>
      </c>
      <c r="E103" s="22" t="s">
        <v>163</v>
      </c>
      <c r="F103" s="316">
        <v>17</v>
      </c>
      <c r="G103" s="136">
        <v>18.235294117647058</v>
      </c>
      <c r="H103" s="137">
        <v>58</v>
      </c>
      <c r="I103" s="136">
        <v>14.965517241379313</v>
      </c>
      <c r="J103" s="138">
        <v>175</v>
      </c>
      <c r="K103" s="146">
        <v>5.0057142857142871</v>
      </c>
      <c r="L103" s="24"/>
    </row>
    <row r="104" spans="1:12">
      <c r="A104" s="45">
        <v>5</v>
      </c>
      <c r="B104" s="45">
        <v>3</v>
      </c>
      <c r="C104" s="46">
        <v>3</v>
      </c>
      <c r="D104" s="38">
        <v>5974040</v>
      </c>
      <c r="E104" s="22" t="s">
        <v>158</v>
      </c>
      <c r="F104" s="316">
        <v>25</v>
      </c>
      <c r="G104" s="136">
        <v>45.68</v>
      </c>
      <c r="H104" s="137">
        <v>56</v>
      </c>
      <c r="I104" s="136">
        <v>16.946428571428569</v>
      </c>
      <c r="J104" s="138">
        <v>76</v>
      </c>
      <c r="K104" s="146">
        <v>4</v>
      </c>
      <c r="L104" s="24"/>
    </row>
    <row r="105" spans="1:12">
      <c r="A105" s="45">
        <v>5</v>
      </c>
      <c r="B105" s="45">
        <v>3</v>
      </c>
      <c r="C105" s="46">
        <v>3</v>
      </c>
      <c r="D105" s="38">
        <v>5170044</v>
      </c>
      <c r="E105" s="22" t="s">
        <v>52</v>
      </c>
      <c r="F105" s="316">
        <v>26</v>
      </c>
      <c r="G105" s="136">
        <v>59.846153846153847</v>
      </c>
      <c r="H105" s="137">
        <v>25</v>
      </c>
      <c r="I105" s="136">
        <v>17.720000000000002</v>
      </c>
      <c r="J105" s="138">
        <v>74</v>
      </c>
      <c r="K105" s="146">
        <v>4.0675675675675684</v>
      </c>
      <c r="L105" s="24"/>
    </row>
    <row r="106" spans="1:12">
      <c r="A106" s="45">
        <v>5</v>
      </c>
      <c r="B106" s="45">
        <v>3</v>
      </c>
      <c r="C106" s="46">
        <v>3</v>
      </c>
      <c r="D106" s="38">
        <v>5562036</v>
      </c>
      <c r="E106" s="22" t="s">
        <v>113</v>
      </c>
      <c r="F106" s="316">
        <v>4</v>
      </c>
      <c r="G106" s="136">
        <v>61.25</v>
      </c>
      <c r="H106" s="137">
        <v>12</v>
      </c>
      <c r="I106" s="136">
        <v>25.999999999999996</v>
      </c>
      <c r="J106" s="138">
        <v>51</v>
      </c>
      <c r="K106" s="146">
        <v>3.7843137254901955</v>
      </c>
      <c r="L106" s="24"/>
    </row>
    <row r="107" spans="1:12">
      <c r="A107" s="45">
        <v>5</v>
      </c>
      <c r="B107" s="45">
        <v>3</v>
      </c>
      <c r="C107" s="46">
        <v>3</v>
      </c>
      <c r="D107" s="38">
        <v>5978040</v>
      </c>
      <c r="E107" s="22" t="s">
        <v>166</v>
      </c>
      <c r="F107" s="316">
        <v>8</v>
      </c>
      <c r="G107" s="136">
        <v>72</v>
      </c>
      <c r="H107" s="137">
        <v>14</v>
      </c>
      <c r="I107" s="136">
        <v>28.428571428571423</v>
      </c>
      <c r="J107" s="138">
        <v>80</v>
      </c>
      <c r="K107" s="146">
        <v>3.6874999999999991</v>
      </c>
      <c r="L107" s="24"/>
    </row>
    <row r="108" spans="1:12">
      <c r="A108" s="45">
        <v>5</v>
      </c>
      <c r="B108" s="45">
        <v>3</v>
      </c>
      <c r="C108" s="46">
        <v>3</v>
      </c>
      <c r="D108" s="38">
        <v>5158036</v>
      </c>
      <c r="E108" s="22" t="s">
        <v>39</v>
      </c>
      <c r="F108" s="316">
        <v>6</v>
      </c>
      <c r="G108" s="136">
        <v>26.166666666666668</v>
      </c>
      <c r="H108" s="137">
        <v>16</v>
      </c>
      <c r="I108" s="136">
        <v>6.9375000000000018</v>
      </c>
      <c r="J108" s="138">
        <v>40</v>
      </c>
      <c r="K108" s="146">
        <v>4.1250000000000009</v>
      </c>
      <c r="L108" s="24"/>
    </row>
    <row r="109" spans="1:12">
      <c r="A109" s="45">
        <v>5</v>
      </c>
      <c r="B109" s="45">
        <v>3</v>
      </c>
      <c r="C109" s="46">
        <v>3</v>
      </c>
      <c r="D109" s="38">
        <v>5334036</v>
      </c>
      <c r="E109" s="22" t="s">
        <v>61</v>
      </c>
      <c r="F109" s="316">
        <v>20</v>
      </c>
      <c r="G109" s="136">
        <v>31.949999999999996</v>
      </c>
      <c r="H109" s="137">
        <v>17</v>
      </c>
      <c r="I109" s="136">
        <v>21.52941176470588</v>
      </c>
      <c r="J109" s="138">
        <v>67</v>
      </c>
      <c r="K109" s="146">
        <v>3.5223880597014925</v>
      </c>
      <c r="L109" s="24"/>
    </row>
    <row r="110" spans="1:12">
      <c r="A110" s="62"/>
      <c r="B110" s="62"/>
      <c r="C110" s="63"/>
      <c r="D110" s="64"/>
      <c r="E110" s="36" t="s">
        <v>212</v>
      </c>
      <c r="F110" s="142">
        <v>311</v>
      </c>
      <c r="G110" s="142"/>
      <c r="H110" s="142">
        <v>604</v>
      </c>
      <c r="I110" s="142"/>
      <c r="J110" s="143">
        <v>2576</v>
      </c>
      <c r="K110" s="148"/>
      <c r="L110" s="24"/>
    </row>
    <row r="111" spans="1:12">
      <c r="A111" s="45">
        <v>6</v>
      </c>
      <c r="B111" s="45">
        <v>4</v>
      </c>
      <c r="C111" s="46">
        <v>3</v>
      </c>
      <c r="D111" s="38">
        <v>5554004</v>
      </c>
      <c r="E111" s="22" t="s">
        <v>98</v>
      </c>
      <c r="F111" s="316">
        <v>13</v>
      </c>
      <c r="G111" s="136">
        <v>73.461538461538467</v>
      </c>
      <c r="H111" s="137">
        <v>6</v>
      </c>
      <c r="I111" s="136">
        <v>18.500000000000004</v>
      </c>
      <c r="J111" s="138">
        <v>67</v>
      </c>
      <c r="K111" s="146">
        <v>4.4477611940298489</v>
      </c>
      <c r="L111" s="24"/>
    </row>
    <row r="112" spans="1:12">
      <c r="A112" s="45">
        <v>6</v>
      </c>
      <c r="B112" s="45">
        <v>4</v>
      </c>
      <c r="C112" s="46">
        <v>3</v>
      </c>
      <c r="D112" s="38">
        <v>5382008</v>
      </c>
      <c r="E112" s="22" t="s">
        <v>84</v>
      </c>
      <c r="F112" s="316">
        <v>4</v>
      </c>
      <c r="G112" s="136">
        <v>42.5</v>
      </c>
      <c r="H112" s="137">
        <v>23</v>
      </c>
      <c r="I112" s="136">
        <v>14.391304347826088</v>
      </c>
      <c r="J112" s="138">
        <v>32</v>
      </c>
      <c r="K112" s="146">
        <v>6.84375</v>
      </c>
      <c r="L112" s="24"/>
    </row>
    <row r="113" spans="1:12">
      <c r="A113" s="45">
        <v>6</v>
      </c>
      <c r="B113" s="45">
        <v>4</v>
      </c>
      <c r="C113" s="50">
        <v>3</v>
      </c>
      <c r="D113" s="38">
        <v>5554012</v>
      </c>
      <c r="E113" s="22" t="s">
        <v>100</v>
      </c>
      <c r="F113" s="316">
        <v>9</v>
      </c>
      <c r="G113" s="136">
        <v>68.666666666666686</v>
      </c>
      <c r="H113" s="137">
        <v>20</v>
      </c>
      <c r="I113" s="136">
        <v>36.649999999999991</v>
      </c>
      <c r="J113" s="138">
        <v>130</v>
      </c>
      <c r="K113" s="146">
        <v>3.8615384615384638</v>
      </c>
      <c r="L113" s="24"/>
    </row>
    <row r="114" spans="1:12">
      <c r="A114" s="45">
        <v>6</v>
      </c>
      <c r="B114" s="45">
        <v>4</v>
      </c>
      <c r="C114" s="46">
        <v>3</v>
      </c>
      <c r="D114" s="38">
        <v>5382012</v>
      </c>
      <c r="E114" s="22" t="s">
        <v>85</v>
      </c>
      <c r="F114" s="316">
        <v>5</v>
      </c>
      <c r="G114" s="136">
        <v>5.2</v>
      </c>
      <c r="H114" s="137">
        <v>6</v>
      </c>
      <c r="I114" s="136">
        <v>20.166666666666668</v>
      </c>
      <c r="J114" s="138">
        <v>69</v>
      </c>
      <c r="K114" s="146">
        <v>5.2463768115942031</v>
      </c>
      <c r="L114" s="24"/>
    </row>
    <row r="115" spans="1:12">
      <c r="A115" s="45">
        <v>6</v>
      </c>
      <c r="B115" s="45">
        <v>4</v>
      </c>
      <c r="C115" s="46">
        <v>3</v>
      </c>
      <c r="D115" s="38">
        <v>5758004</v>
      </c>
      <c r="E115" s="22" t="s">
        <v>122</v>
      </c>
      <c r="F115" s="316">
        <v>5</v>
      </c>
      <c r="G115" s="136">
        <v>114.4</v>
      </c>
      <c r="H115" s="137">
        <v>10</v>
      </c>
      <c r="I115" s="136">
        <v>37.700000000000003</v>
      </c>
      <c r="J115" s="138">
        <v>30</v>
      </c>
      <c r="K115" s="146">
        <v>2.9666666666666668</v>
      </c>
      <c r="L115" s="24"/>
    </row>
    <row r="116" spans="1:12">
      <c r="A116" s="45">
        <v>6</v>
      </c>
      <c r="B116" s="45">
        <v>4</v>
      </c>
      <c r="C116" s="46">
        <v>3</v>
      </c>
      <c r="D116" s="38">
        <v>5558012</v>
      </c>
      <c r="E116" s="22" t="s">
        <v>102</v>
      </c>
      <c r="F116" s="316">
        <v>22</v>
      </c>
      <c r="G116" s="136">
        <v>32.045454545454547</v>
      </c>
      <c r="H116" s="137">
        <v>23</v>
      </c>
      <c r="I116" s="136">
        <v>15.739130434782609</v>
      </c>
      <c r="J116" s="138">
        <v>75</v>
      </c>
      <c r="K116" s="146">
        <v>2.9600000000000017</v>
      </c>
      <c r="L116" s="24"/>
    </row>
    <row r="117" spans="1:12">
      <c r="A117" s="45">
        <v>6</v>
      </c>
      <c r="B117" s="45">
        <v>4</v>
      </c>
      <c r="C117" s="46">
        <v>3</v>
      </c>
      <c r="D117" s="38">
        <v>5558016</v>
      </c>
      <c r="E117" s="22" t="s">
        <v>103</v>
      </c>
      <c r="F117" s="316">
        <v>15</v>
      </c>
      <c r="G117" s="136">
        <v>30.4</v>
      </c>
      <c r="H117" s="137">
        <v>45</v>
      </c>
      <c r="I117" s="136">
        <v>8.4000000000000039</v>
      </c>
      <c r="J117" s="138">
        <v>131</v>
      </c>
      <c r="K117" s="146">
        <v>3.2366412213740459</v>
      </c>
      <c r="L117" s="24"/>
    </row>
    <row r="118" spans="1:12">
      <c r="A118" s="45">
        <v>6</v>
      </c>
      <c r="B118" s="45">
        <v>4</v>
      </c>
      <c r="C118" s="46">
        <v>3</v>
      </c>
      <c r="D118" s="38">
        <v>5566008</v>
      </c>
      <c r="E118" s="22" t="s">
        <v>114</v>
      </c>
      <c r="F118" s="316">
        <v>6</v>
      </c>
      <c r="G118" s="136">
        <v>52.166666666666664</v>
      </c>
      <c r="H118" s="137">
        <v>19</v>
      </c>
      <c r="I118" s="136">
        <v>20.894736842105271</v>
      </c>
      <c r="J118" s="138">
        <v>47</v>
      </c>
      <c r="K118" s="146">
        <v>5.0212765957446805</v>
      </c>
      <c r="L118" s="24"/>
    </row>
    <row r="119" spans="1:12">
      <c r="A119" s="45">
        <v>6</v>
      </c>
      <c r="B119" s="45">
        <v>4</v>
      </c>
      <c r="C119" s="46">
        <v>3</v>
      </c>
      <c r="D119" s="38">
        <v>5370004</v>
      </c>
      <c r="E119" s="22" t="s">
        <v>71</v>
      </c>
      <c r="F119" s="316">
        <v>19</v>
      </c>
      <c r="G119" s="136">
        <v>59.210526315789473</v>
      </c>
      <c r="H119" s="137">
        <v>10</v>
      </c>
      <c r="I119" s="136">
        <v>23.000000000000004</v>
      </c>
      <c r="J119" s="138">
        <v>42</v>
      </c>
      <c r="K119" s="146">
        <v>4.5238095238095237</v>
      </c>
      <c r="L119" s="24"/>
    </row>
    <row r="120" spans="1:12">
      <c r="A120" s="45">
        <v>6</v>
      </c>
      <c r="B120" s="45">
        <v>4</v>
      </c>
      <c r="C120" s="46">
        <v>3</v>
      </c>
      <c r="D120" s="38">
        <v>5562016</v>
      </c>
      <c r="E120" s="22" t="s">
        <v>108</v>
      </c>
      <c r="F120" s="316">
        <v>9</v>
      </c>
      <c r="G120" s="136">
        <v>97.777777777777771</v>
      </c>
      <c r="H120" s="137">
        <v>17</v>
      </c>
      <c r="I120" s="136">
        <v>21.705882352941174</v>
      </c>
      <c r="J120" s="138">
        <v>64</v>
      </c>
      <c r="K120" s="146">
        <v>4.5468749999999991</v>
      </c>
      <c r="L120" s="24"/>
    </row>
    <row r="121" spans="1:12">
      <c r="A121" s="45">
        <v>6</v>
      </c>
      <c r="B121" s="45">
        <v>4</v>
      </c>
      <c r="C121" s="46">
        <v>3</v>
      </c>
      <c r="D121" s="38">
        <v>5382020</v>
      </c>
      <c r="E121" s="22" t="s">
        <v>86</v>
      </c>
      <c r="F121" s="316">
        <v>11</v>
      </c>
      <c r="G121" s="136">
        <v>56.909090909090907</v>
      </c>
      <c r="H121" s="137">
        <v>30</v>
      </c>
      <c r="I121" s="136">
        <v>21.70000000000001</v>
      </c>
      <c r="J121" s="138">
        <v>145</v>
      </c>
      <c r="K121" s="146">
        <v>6.0068965517241359</v>
      </c>
      <c r="L121" s="24"/>
    </row>
    <row r="122" spans="1:12">
      <c r="A122" s="45">
        <v>6</v>
      </c>
      <c r="B122" s="45">
        <v>4</v>
      </c>
      <c r="C122" s="46">
        <v>3</v>
      </c>
      <c r="D122" s="38">
        <v>5954020</v>
      </c>
      <c r="E122" s="22" t="s">
        <v>141</v>
      </c>
      <c r="F122" s="316">
        <v>2</v>
      </c>
      <c r="G122" s="136">
        <v>17</v>
      </c>
      <c r="H122" s="137">
        <v>6</v>
      </c>
      <c r="I122" s="136">
        <v>14.000000000000002</v>
      </c>
      <c r="J122" s="138">
        <v>29</v>
      </c>
      <c r="K122" s="146">
        <v>7.4137931034482731</v>
      </c>
      <c r="L122" s="24"/>
    </row>
    <row r="123" spans="1:12">
      <c r="A123" s="45">
        <v>6</v>
      </c>
      <c r="B123" s="45">
        <v>4</v>
      </c>
      <c r="C123" s="46">
        <v>3</v>
      </c>
      <c r="D123" s="38">
        <v>5162016</v>
      </c>
      <c r="E123" s="22" t="s">
        <v>42</v>
      </c>
      <c r="F123" s="316">
        <v>4</v>
      </c>
      <c r="G123" s="136">
        <v>84</v>
      </c>
      <c r="H123" s="137">
        <v>19</v>
      </c>
      <c r="I123" s="136">
        <v>17.473684210526315</v>
      </c>
      <c r="J123" s="138">
        <v>78</v>
      </c>
      <c r="K123" s="146">
        <v>4.4871794871794872</v>
      </c>
      <c r="L123" s="24"/>
    </row>
    <row r="124" spans="1:12">
      <c r="A124" s="45">
        <v>6</v>
      </c>
      <c r="B124" s="45">
        <v>4</v>
      </c>
      <c r="C124" s="46">
        <v>3</v>
      </c>
      <c r="D124" s="38">
        <v>5154032</v>
      </c>
      <c r="E124" s="22" t="s">
        <v>28</v>
      </c>
      <c r="F124" s="316">
        <v>13</v>
      </c>
      <c r="G124" s="136">
        <v>46.46153846153846</v>
      </c>
      <c r="H124" s="137">
        <v>16</v>
      </c>
      <c r="I124" s="136">
        <v>13.062499999999998</v>
      </c>
      <c r="J124" s="138">
        <v>57</v>
      </c>
      <c r="K124" s="146">
        <v>5.2456140350877183</v>
      </c>
      <c r="L124" s="24"/>
    </row>
    <row r="125" spans="1:12">
      <c r="A125" s="45">
        <v>6</v>
      </c>
      <c r="B125" s="45">
        <v>4</v>
      </c>
      <c r="C125" s="46">
        <v>3</v>
      </c>
      <c r="D125" s="38">
        <v>5382024</v>
      </c>
      <c r="E125" s="22" t="s">
        <v>87</v>
      </c>
      <c r="F125" s="316">
        <v>3</v>
      </c>
      <c r="G125" s="136">
        <v>19.000000000000004</v>
      </c>
      <c r="H125" s="137">
        <v>21</v>
      </c>
      <c r="I125" s="136">
        <v>17</v>
      </c>
      <c r="J125" s="138">
        <v>22</v>
      </c>
      <c r="K125" s="146">
        <v>5.8636363636363633</v>
      </c>
      <c r="L125" s="24"/>
    </row>
    <row r="126" spans="1:12">
      <c r="A126" s="45">
        <v>6</v>
      </c>
      <c r="B126" s="45">
        <v>4</v>
      </c>
      <c r="C126" s="46">
        <v>3</v>
      </c>
      <c r="D126" s="38">
        <v>5378016</v>
      </c>
      <c r="E126" s="22" t="s">
        <v>80</v>
      </c>
      <c r="F126" s="316">
        <v>7</v>
      </c>
      <c r="G126" s="136">
        <v>25.571428571428573</v>
      </c>
      <c r="H126" s="137">
        <v>10</v>
      </c>
      <c r="I126" s="136">
        <v>15</v>
      </c>
      <c r="J126" s="138">
        <v>72</v>
      </c>
      <c r="K126" s="146">
        <v>10.041666666666664</v>
      </c>
      <c r="L126" s="24"/>
    </row>
    <row r="127" spans="1:12">
      <c r="A127" s="45">
        <v>6</v>
      </c>
      <c r="B127" s="45">
        <v>4</v>
      </c>
      <c r="C127" s="46">
        <v>3</v>
      </c>
      <c r="D127" s="38">
        <v>5382028</v>
      </c>
      <c r="E127" s="22" t="s">
        <v>88</v>
      </c>
      <c r="F127" s="316">
        <v>5</v>
      </c>
      <c r="G127" s="136">
        <v>146.4</v>
      </c>
      <c r="H127" s="137">
        <v>15</v>
      </c>
      <c r="I127" s="136">
        <v>23.866666666666667</v>
      </c>
      <c r="J127" s="138">
        <v>62</v>
      </c>
      <c r="K127" s="146">
        <v>4.8387096774193541</v>
      </c>
      <c r="L127" s="24"/>
    </row>
    <row r="128" spans="1:12">
      <c r="A128" s="45">
        <v>6</v>
      </c>
      <c r="B128" s="45">
        <v>4</v>
      </c>
      <c r="C128" s="46">
        <v>3</v>
      </c>
      <c r="D128" s="38">
        <v>5382044</v>
      </c>
      <c r="E128" s="22" t="s">
        <v>90</v>
      </c>
      <c r="F128" s="316">
        <v>5</v>
      </c>
      <c r="G128" s="136">
        <v>40.6</v>
      </c>
      <c r="H128" s="137">
        <v>13</v>
      </c>
      <c r="I128" s="136">
        <v>14.461538461538465</v>
      </c>
      <c r="J128" s="138">
        <v>101</v>
      </c>
      <c r="K128" s="146">
        <v>5.0990099009900991</v>
      </c>
      <c r="L128" s="24"/>
    </row>
    <row r="129" spans="1:12">
      <c r="A129" s="45">
        <v>6</v>
      </c>
      <c r="B129" s="45">
        <v>4</v>
      </c>
      <c r="C129" s="46">
        <v>3</v>
      </c>
      <c r="D129" s="38">
        <v>5570028</v>
      </c>
      <c r="E129" s="22" t="s">
        <v>120</v>
      </c>
      <c r="F129" s="316">
        <v>6</v>
      </c>
      <c r="G129" s="136">
        <v>50.833333333333336</v>
      </c>
      <c r="H129" s="137">
        <v>13</v>
      </c>
      <c r="I129" s="136">
        <v>15.230769230769234</v>
      </c>
      <c r="J129" s="138">
        <v>192</v>
      </c>
      <c r="K129" s="146">
        <v>3.3697916666666665</v>
      </c>
      <c r="L129" s="24"/>
    </row>
    <row r="130" spans="1:12">
      <c r="A130" s="45">
        <v>6</v>
      </c>
      <c r="B130" s="45">
        <v>4</v>
      </c>
      <c r="C130" s="46">
        <v>3</v>
      </c>
      <c r="D130" s="38">
        <v>5378024</v>
      </c>
      <c r="E130" s="22" t="s">
        <v>81</v>
      </c>
      <c r="F130" s="316">
        <v>6</v>
      </c>
      <c r="G130" s="136">
        <v>94.666666666666671</v>
      </c>
      <c r="H130" s="137">
        <v>9</v>
      </c>
      <c r="I130" s="136">
        <v>17.111111111111104</v>
      </c>
      <c r="J130" s="138">
        <v>88</v>
      </c>
      <c r="K130" s="146">
        <v>4.6477272727272725</v>
      </c>
      <c r="L130" s="24"/>
    </row>
    <row r="131" spans="1:12">
      <c r="A131" s="45">
        <v>6</v>
      </c>
      <c r="B131" s="45">
        <v>4</v>
      </c>
      <c r="C131" s="46">
        <v>3</v>
      </c>
      <c r="D131" s="38">
        <v>5962052</v>
      </c>
      <c r="E131" s="22" t="s">
        <v>154</v>
      </c>
      <c r="F131" s="316">
        <v>4</v>
      </c>
      <c r="G131" s="136">
        <v>114.75</v>
      </c>
      <c r="H131" s="137">
        <v>5</v>
      </c>
      <c r="I131" s="136">
        <v>21.6</v>
      </c>
      <c r="J131" s="138">
        <v>33</v>
      </c>
      <c r="K131" s="146">
        <v>3.3333333333333326</v>
      </c>
      <c r="L131" s="24"/>
    </row>
    <row r="132" spans="1:12">
      <c r="A132" s="45">
        <v>6</v>
      </c>
      <c r="B132" s="45">
        <v>4</v>
      </c>
      <c r="C132" s="46">
        <v>3</v>
      </c>
      <c r="D132" s="38">
        <v>5770032</v>
      </c>
      <c r="E132" s="22" t="s">
        <v>131</v>
      </c>
      <c r="F132" s="316">
        <v>18</v>
      </c>
      <c r="G132" s="136">
        <v>57.055555555555557</v>
      </c>
      <c r="H132" s="137">
        <v>36</v>
      </c>
      <c r="I132" s="136">
        <v>15.500000000000004</v>
      </c>
      <c r="J132" s="138">
        <v>47</v>
      </c>
      <c r="K132" s="146">
        <v>4.212765957446809</v>
      </c>
      <c r="L132" s="24"/>
    </row>
    <row r="133" spans="1:12">
      <c r="A133" s="45">
        <v>6</v>
      </c>
      <c r="B133" s="45">
        <v>4</v>
      </c>
      <c r="C133" s="46">
        <v>3</v>
      </c>
      <c r="D133" s="38">
        <v>5374036</v>
      </c>
      <c r="E133" s="22" t="s">
        <v>76</v>
      </c>
      <c r="F133" s="316">
        <v>7</v>
      </c>
      <c r="G133" s="136">
        <v>35.857142857142854</v>
      </c>
      <c r="H133" s="137">
        <v>15</v>
      </c>
      <c r="I133" s="136">
        <v>17.733333333333331</v>
      </c>
      <c r="J133" s="138">
        <v>44</v>
      </c>
      <c r="K133" s="146">
        <v>4.0681818181818175</v>
      </c>
      <c r="L133" s="24"/>
    </row>
    <row r="134" spans="1:12">
      <c r="A134" s="45">
        <v>6</v>
      </c>
      <c r="B134" s="45">
        <v>4</v>
      </c>
      <c r="C134" s="46">
        <v>3</v>
      </c>
      <c r="D134" s="38">
        <v>5754028</v>
      </c>
      <c r="E134" s="22" t="s">
        <v>269</v>
      </c>
      <c r="F134" s="316">
        <v>9</v>
      </c>
      <c r="G134" s="136">
        <v>55.000000000000007</v>
      </c>
      <c r="H134" s="137">
        <v>26</v>
      </c>
      <c r="I134" s="136">
        <v>24.46153846153846</v>
      </c>
      <c r="J134" s="138">
        <v>99</v>
      </c>
      <c r="K134" s="146">
        <v>3.7070707070707076</v>
      </c>
      <c r="L134" s="24"/>
    </row>
    <row r="135" spans="1:12">
      <c r="A135" s="45">
        <v>6</v>
      </c>
      <c r="B135" s="45">
        <v>4</v>
      </c>
      <c r="C135" s="46">
        <v>3</v>
      </c>
      <c r="D135" s="38">
        <v>5382048</v>
      </c>
      <c r="E135" s="22" t="s">
        <v>91</v>
      </c>
      <c r="F135" s="316">
        <v>5</v>
      </c>
      <c r="G135" s="136">
        <v>23.4</v>
      </c>
      <c r="H135" s="137">
        <v>15</v>
      </c>
      <c r="I135" s="136">
        <v>7.6</v>
      </c>
      <c r="J135" s="138">
        <v>39</v>
      </c>
      <c r="K135" s="146">
        <v>4.2307692307692308</v>
      </c>
      <c r="L135" s="24"/>
    </row>
    <row r="136" spans="1:12">
      <c r="A136" s="45">
        <v>6</v>
      </c>
      <c r="B136" s="45">
        <v>4</v>
      </c>
      <c r="C136" s="46">
        <v>3</v>
      </c>
      <c r="D136" s="38">
        <v>5170032</v>
      </c>
      <c r="E136" s="22" t="s">
        <v>51</v>
      </c>
      <c r="F136" s="316">
        <v>5</v>
      </c>
      <c r="G136" s="136">
        <v>45.600000000000009</v>
      </c>
      <c r="H136" s="137">
        <v>20</v>
      </c>
      <c r="I136" s="136">
        <v>19.5</v>
      </c>
      <c r="J136" s="138">
        <v>40</v>
      </c>
      <c r="K136" s="146">
        <v>4.4249999999999998</v>
      </c>
      <c r="L136" s="24"/>
    </row>
    <row r="137" spans="1:12">
      <c r="A137" s="45">
        <v>6</v>
      </c>
      <c r="B137" s="45">
        <v>4</v>
      </c>
      <c r="C137" s="46">
        <v>3</v>
      </c>
      <c r="D137" s="38">
        <v>5378028</v>
      </c>
      <c r="E137" s="22" t="s">
        <v>82</v>
      </c>
      <c r="F137" s="322" t="s">
        <v>397</v>
      </c>
      <c r="G137" s="323" t="s">
        <v>397</v>
      </c>
      <c r="H137" s="137">
        <v>29</v>
      </c>
      <c r="I137" s="136">
        <v>13.241379310344827</v>
      </c>
      <c r="J137" s="138">
        <v>59</v>
      </c>
      <c r="K137" s="146">
        <v>12.813559322033898</v>
      </c>
      <c r="L137" s="24"/>
    </row>
    <row r="138" spans="1:12">
      <c r="A138" s="45">
        <v>6</v>
      </c>
      <c r="B138" s="45">
        <v>4</v>
      </c>
      <c r="C138" s="46">
        <v>3</v>
      </c>
      <c r="D138" s="38">
        <v>5958040</v>
      </c>
      <c r="E138" s="22" t="s">
        <v>147</v>
      </c>
      <c r="F138" s="316">
        <v>3</v>
      </c>
      <c r="G138" s="136">
        <v>36</v>
      </c>
      <c r="H138" s="137">
        <v>2</v>
      </c>
      <c r="I138" s="136">
        <v>5</v>
      </c>
      <c r="J138" s="138">
        <v>41</v>
      </c>
      <c r="K138" s="146">
        <v>3.5365853658536577</v>
      </c>
      <c r="L138" s="24"/>
    </row>
    <row r="139" spans="1:12">
      <c r="A139" s="45">
        <v>6</v>
      </c>
      <c r="B139" s="45">
        <v>4</v>
      </c>
      <c r="C139" s="46">
        <v>3</v>
      </c>
      <c r="D139" s="38">
        <v>5954028</v>
      </c>
      <c r="E139" s="22" t="s">
        <v>143</v>
      </c>
      <c r="F139" s="316">
        <v>8</v>
      </c>
      <c r="G139" s="136">
        <v>51.375</v>
      </c>
      <c r="H139" s="137">
        <v>4</v>
      </c>
      <c r="I139" s="136">
        <v>28.5</v>
      </c>
      <c r="J139" s="138">
        <v>75</v>
      </c>
      <c r="K139" s="146">
        <v>4.9066666666666663</v>
      </c>
      <c r="L139" s="24"/>
    </row>
    <row r="140" spans="1:12">
      <c r="A140" s="45">
        <v>6</v>
      </c>
      <c r="B140" s="45">
        <v>4</v>
      </c>
      <c r="C140" s="46">
        <v>3</v>
      </c>
      <c r="D140" s="38">
        <v>5958044</v>
      </c>
      <c r="E140" s="22" t="s">
        <v>148</v>
      </c>
      <c r="F140" s="316">
        <v>5</v>
      </c>
      <c r="G140" s="136">
        <v>7.3999999999999986</v>
      </c>
      <c r="H140" s="137">
        <v>13</v>
      </c>
      <c r="I140" s="136">
        <v>19.307692307692307</v>
      </c>
      <c r="J140" s="138">
        <v>5</v>
      </c>
      <c r="K140" s="146">
        <v>5.4</v>
      </c>
      <c r="L140" s="24"/>
    </row>
    <row r="141" spans="1:12">
      <c r="A141" s="45">
        <v>6</v>
      </c>
      <c r="B141" s="45">
        <v>4</v>
      </c>
      <c r="C141" s="46">
        <v>3</v>
      </c>
      <c r="D141" s="38">
        <v>5754044</v>
      </c>
      <c r="E141" s="22" t="s">
        <v>220</v>
      </c>
      <c r="F141" s="316">
        <v>9</v>
      </c>
      <c r="G141" s="136">
        <v>29.555555555555557</v>
      </c>
      <c r="H141" s="137">
        <v>11</v>
      </c>
      <c r="I141" s="136">
        <v>35.272727272727266</v>
      </c>
      <c r="J141" s="138">
        <v>44</v>
      </c>
      <c r="K141" s="146">
        <v>3.8636363636363642</v>
      </c>
      <c r="L141" s="24"/>
    </row>
    <row r="142" spans="1:12">
      <c r="A142" s="45">
        <v>6</v>
      </c>
      <c r="B142" s="45">
        <v>4</v>
      </c>
      <c r="C142" s="46">
        <v>3</v>
      </c>
      <c r="D142" s="38">
        <v>5974044</v>
      </c>
      <c r="E142" s="22" t="s">
        <v>159</v>
      </c>
      <c r="F142" s="316">
        <v>20</v>
      </c>
      <c r="G142" s="136">
        <v>46.45</v>
      </c>
      <c r="H142" s="137">
        <v>30</v>
      </c>
      <c r="I142" s="136">
        <v>18.566666666666666</v>
      </c>
      <c r="J142" s="138">
        <v>61</v>
      </c>
      <c r="K142" s="146">
        <v>4.5901639344262293</v>
      </c>
      <c r="L142" s="24"/>
    </row>
    <row r="143" spans="1:12">
      <c r="A143" s="45">
        <v>6</v>
      </c>
      <c r="B143" s="45">
        <v>4</v>
      </c>
      <c r="C143" s="46">
        <v>3</v>
      </c>
      <c r="D143" s="38">
        <v>5378032</v>
      </c>
      <c r="E143" s="22" t="s">
        <v>83</v>
      </c>
      <c r="F143" s="316">
        <v>9</v>
      </c>
      <c r="G143" s="136">
        <v>41.111111111111114</v>
      </c>
      <c r="H143" s="137">
        <v>28</v>
      </c>
      <c r="I143" s="136">
        <v>16.428571428571423</v>
      </c>
      <c r="J143" s="138">
        <v>86</v>
      </c>
      <c r="K143" s="146">
        <v>4.0348837209302326</v>
      </c>
      <c r="L143" s="24"/>
    </row>
    <row r="144" spans="1:12">
      <c r="A144" s="45">
        <v>6</v>
      </c>
      <c r="B144" s="45">
        <v>4</v>
      </c>
      <c r="C144" s="46">
        <v>3</v>
      </c>
      <c r="D144" s="38">
        <v>5954032</v>
      </c>
      <c r="E144" s="22" t="s">
        <v>144</v>
      </c>
      <c r="F144" s="316">
        <v>1</v>
      </c>
      <c r="G144" s="136">
        <v>6</v>
      </c>
      <c r="H144" s="137">
        <v>9</v>
      </c>
      <c r="I144" s="136">
        <v>12.22222222222222</v>
      </c>
      <c r="J144" s="138">
        <v>81</v>
      </c>
      <c r="K144" s="146">
        <v>5.617283950617284</v>
      </c>
      <c r="L144" s="24"/>
    </row>
    <row r="145" spans="1:12">
      <c r="A145" s="45">
        <v>6</v>
      </c>
      <c r="B145" s="45">
        <v>4</v>
      </c>
      <c r="C145" s="46">
        <v>3</v>
      </c>
      <c r="D145" s="38">
        <v>5374048</v>
      </c>
      <c r="E145" s="22" t="s">
        <v>77</v>
      </c>
      <c r="F145" s="316">
        <v>9</v>
      </c>
      <c r="G145" s="136">
        <v>26.666666666666668</v>
      </c>
      <c r="H145" s="137">
        <v>13</v>
      </c>
      <c r="I145" s="136">
        <v>12.69230769230769</v>
      </c>
      <c r="J145" s="138">
        <v>39</v>
      </c>
      <c r="K145" s="146">
        <v>4.8974358974358969</v>
      </c>
      <c r="L145" s="24"/>
    </row>
    <row r="146" spans="1:12">
      <c r="A146" s="45">
        <v>6</v>
      </c>
      <c r="B146" s="45">
        <v>4</v>
      </c>
      <c r="C146" s="46">
        <v>3</v>
      </c>
      <c r="D146" s="38">
        <v>5374052</v>
      </c>
      <c r="E146" s="22" t="s">
        <v>78</v>
      </c>
      <c r="F146" s="316">
        <v>3</v>
      </c>
      <c r="G146" s="136">
        <v>25</v>
      </c>
      <c r="H146" s="137">
        <v>3</v>
      </c>
      <c r="I146" s="136">
        <v>31</v>
      </c>
      <c r="J146" s="138">
        <v>27</v>
      </c>
      <c r="K146" s="146">
        <v>4.1481481481481461</v>
      </c>
      <c r="L146" s="24"/>
    </row>
    <row r="147" spans="1:12">
      <c r="A147" s="62"/>
      <c r="B147" s="62"/>
      <c r="C147" s="63"/>
      <c r="D147" s="64"/>
      <c r="E147" s="36" t="s">
        <v>213</v>
      </c>
      <c r="F147" s="142">
        <v>284</v>
      </c>
      <c r="G147" s="142"/>
      <c r="H147" s="142">
        <v>590</v>
      </c>
      <c r="I147" s="142"/>
      <c r="J147" s="143">
        <v>2353</v>
      </c>
      <c r="K147" s="148"/>
      <c r="L147" s="24"/>
    </row>
    <row r="148" spans="1:12">
      <c r="A148" s="45">
        <v>7</v>
      </c>
      <c r="B148" s="45">
        <v>1</v>
      </c>
      <c r="C148" s="46">
        <v>4</v>
      </c>
      <c r="D148" s="38">
        <v>5362008</v>
      </c>
      <c r="E148" s="22" t="s">
        <v>63</v>
      </c>
      <c r="F148" s="316">
        <v>17</v>
      </c>
      <c r="G148" s="136">
        <v>42.352941176470594</v>
      </c>
      <c r="H148" s="137">
        <v>53</v>
      </c>
      <c r="I148" s="136">
        <v>13.905660377358492</v>
      </c>
      <c r="J148" s="138">
        <v>125</v>
      </c>
      <c r="K148" s="146">
        <v>3.4800000000000018</v>
      </c>
      <c r="L148" s="24"/>
    </row>
    <row r="149" spans="1:12">
      <c r="A149" s="45">
        <v>7</v>
      </c>
      <c r="B149" s="45">
        <v>1</v>
      </c>
      <c r="C149" s="46">
        <v>4</v>
      </c>
      <c r="D149" s="38">
        <v>5562004</v>
      </c>
      <c r="E149" s="22" t="s">
        <v>104</v>
      </c>
      <c r="F149" s="316">
        <v>33</v>
      </c>
      <c r="G149" s="136">
        <v>66.696969696969688</v>
      </c>
      <c r="H149" s="137">
        <v>87</v>
      </c>
      <c r="I149" s="136">
        <v>14.034482758620687</v>
      </c>
      <c r="J149" s="138">
        <v>249</v>
      </c>
      <c r="K149" s="146">
        <v>4.2730923694779097</v>
      </c>
      <c r="L149" s="24"/>
    </row>
    <row r="150" spans="1:12">
      <c r="A150" s="45">
        <v>7</v>
      </c>
      <c r="B150" s="45">
        <v>1</v>
      </c>
      <c r="C150" s="46">
        <v>4</v>
      </c>
      <c r="D150" s="38">
        <v>5358008</v>
      </c>
      <c r="E150" s="22" t="s">
        <v>62</v>
      </c>
      <c r="F150" s="316">
        <v>24</v>
      </c>
      <c r="G150" s="136">
        <v>47.5</v>
      </c>
      <c r="H150" s="137">
        <v>67</v>
      </c>
      <c r="I150" s="136">
        <v>13.552238805970147</v>
      </c>
      <c r="J150" s="138">
        <v>81</v>
      </c>
      <c r="K150" s="146">
        <v>6.864197530864196</v>
      </c>
      <c r="L150" s="24"/>
    </row>
    <row r="151" spans="1:12">
      <c r="A151" s="45">
        <v>7</v>
      </c>
      <c r="B151" s="45">
        <v>1</v>
      </c>
      <c r="C151" s="46">
        <v>4</v>
      </c>
      <c r="D151" s="38">
        <v>5334012</v>
      </c>
      <c r="E151" s="22" t="s">
        <v>58</v>
      </c>
      <c r="F151" s="316">
        <v>16</v>
      </c>
      <c r="G151" s="136">
        <v>50.5625</v>
      </c>
      <c r="H151" s="137">
        <v>22</v>
      </c>
      <c r="I151" s="136">
        <v>26.727272727272734</v>
      </c>
      <c r="J151" s="138">
        <v>123</v>
      </c>
      <c r="K151" s="146">
        <v>3.3983739837398375</v>
      </c>
      <c r="L151" s="24"/>
    </row>
    <row r="152" spans="1:12">
      <c r="A152" s="45">
        <v>7</v>
      </c>
      <c r="B152" s="45">
        <v>1</v>
      </c>
      <c r="C152" s="46">
        <v>4</v>
      </c>
      <c r="D152" s="38">
        <v>5562014</v>
      </c>
      <c r="E152" s="22" t="s">
        <v>107</v>
      </c>
      <c r="F152" s="316">
        <v>40</v>
      </c>
      <c r="G152" s="136">
        <v>46.349999999999994</v>
      </c>
      <c r="H152" s="137">
        <v>85</v>
      </c>
      <c r="I152" s="136">
        <v>21.929411764705886</v>
      </c>
      <c r="J152" s="138">
        <v>376</v>
      </c>
      <c r="K152" s="146">
        <v>4.6356382978723421</v>
      </c>
      <c r="L152" s="24"/>
    </row>
    <row r="153" spans="1:12">
      <c r="A153" s="45">
        <v>7</v>
      </c>
      <c r="B153" s="45">
        <v>1</v>
      </c>
      <c r="C153" s="46">
        <v>4</v>
      </c>
      <c r="D153" s="38">
        <v>5562020</v>
      </c>
      <c r="E153" s="22" t="s">
        <v>109</v>
      </c>
      <c r="F153" s="316">
        <v>15</v>
      </c>
      <c r="G153" s="136">
        <v>36.533333333333331</v>
      </c>
      <c r="H153" s="137">
        <v>43</v>
      </c>
      <c r="I153" s="136">
        <v>15.325581395348834</v>
      </c>
      <c r="J153" s="138">
        <v>164</v>
      </c>
      <c r="K153" s="146">
        <v>4.3475609756097562</v>
      </c>
      <c r="L153" s="24"/>
    </row>
    <row r="154" spans="1:12">
      <c r="A154" s="45">
        <v>7</v>
      </c>
      <c r="B154" s="45">
        <v>1</v>
      </c>
      <c r="C154" s="46">
        <v>4</v>
      </c>
      <c r="D154" s="38">
        <v>5978024</v>
      </c>
      <c r="E154" s="22" t="s">
        <v>162</v>
      </c>
      <c r="F154" s="316">
        <v>52</v>
      </c>
      <c r="G154" s="136">
        <v>27.942307692307686</v>
      </c>
      <c r="H154" s="137">
        <v>68</v>
      </c>
      <c r="I154" s="136">
        <v>17.823529411764714</v>
      </c>
      <c r="J154" s="138">
        <v>81</v>
      </c>
      <c r="K154" s="146">
        <v>5.9629629629629628</v>
      </c>
      <c r="L154" s="24"/>
    </row>
    <row r="155" spans="1:12">
      <c r="A155" s="45">
        <v>7</v>
      </c>
      <c r="B155" s="45">
        <v>1</v>
      </c>
      <c r="C155" s="46">
        <v>4</v>
      </c>
      <c r="D155" s="38">
        <v>5562024</v>
      </c>
      <c r="E155" s="22" t="s">
        <v>110</v>
      </c>
      <c r="F155" s="316">
        <v>24</v>
      </c>
      <c r="G155" s="136">
        <v>37.125</v>
      </c>
      <c r="H155" s="137">
        <v>53</v>
      </c>
      <c r="I155" s="136">
        <v>19.792452830188672</v>
      </c>
      <c r="J155" s="138">
        <v>215</v>
      </c>
      <c r="K155" s="146">
        <v>4.7069767441860488</v>
      </c>
      <c r="L155" s="24"/>
    </row>
    <row r="156" spans="1:12">
      <c r="A156" s="45">
        <v>7</v>
      </c>
      <c r="B156" s="45">
        <v>1</v>
      </c>
      <c r="C156" s="46">
        <v>4</v>
      </c>
      <c r="D156" s="38">
        <v>5770024</v>
      </c>
      <c r="E156" s="22" t="s">
        <v>130</v>
      </c>
      <c r="F156" s="316">
        <v>23</v>
      </c>
      <c r="G156" s="136">
        <v>46.869565217391283</v>
      </c>
      <c r="H156" s="137">
        <v>35</v>
      </c>
      <c r="I156" s="136">
        <v>33.142857142857146</v>
      </c>
      <c r="J156" s="138">
        <v>203</v>
      </c>
      <c r="K156" s="146">
        <v>3.940886699507387</v>
      </c>
      <c r="L156" s="24"/>
    </row>
    <row r="157" spans="1:12">
      <c r="A157" s="45">
        <v>7</v>
      </c>
      <c r="B157" s="45">
        <v>1</v>
      </c>
      <c r="C157" s="46">
        <v>4</v>
      </c>
      <c r="D157" s="38">
        <v>5562032</v>
      </c>
      <c r="E157" s="22" t="s">
        <v>112</v>
      </c>
      <c r="F157" s="316">
        <v>27</v>
      </c>
      <c r="G157" s="136">
        <v>41.925925925925924</v>
      </c>
      <c r="H157" s="137">
        <v>80</v>
      </c>
      <c r="I157" s="136">
        <v>14.325000000000006</v>
      </c>
      <c r="J157" s="138">
        <v>218</v>
      </c>
      <c r="K157" s="146">
        <v>3.6467889908256872</v>
      </c>
      <c r="L157" s="24"/>
    </row>
    <row r="158" spans="1:12">
      <c r="A158" s="45">
        <v>7</v>
      </c>
      <c r="B158" s="45">
        <v>1</v>
      </c>
      <c r="C158" s="46">
        <v>4</v>
      </c>
      <c r="D158" s="38">
        <v>5334032</v>
      </c>
      <c r="E158" s="22" t="s">
        <v>60</v>
      </c>
      <c r="F158" s="316">
        <v>21</v>
      </c>
      <c r="G158" s="136">
        <v>50.904761904761905</v>
      </c>
      <c r="H158" s="137">
        <v>53</v>
      </c>
      <c r="I158" s="136">
        <v>17.264150943396221</v>
      </c>
      <c r="J158" s="138">
        <v>27</v>
      </c>
      <c r="K158" s="146">
        <v>5.1481481481481488</v>
      </c>
      <c r="L158" s="24"/>
    </row>
    <row r="159" spans="1:12">
      <c r="A159" s="62"/>
      <c r="B159" s="62"/>
      <c r="C159" s="63"/>
      <c r="D159" s="64"/>
      <c r="E159" s="36" t="s">
        <v>214</v>
      </c>
      <c r="F159" s="142">
        <v>292</v>
      </c>
      <c r="G159" s="142"/>
      <c r="H159" s="142">
        <v>646</v>
      </c>
      <c r="I159" s="142"/>
      <c r="J159" s="143">
        <v>1862</v>
      </c>
      <c r="K159" s="148"/>
      <c r="L159" s="24"/>
    </row>
    <row r="160" spans="1:12">
      <c r="A160" s="45">
        <v>8</v>
      </c>
      <c r="B160" s="45">
        <v>2</v>
      </c>
      <c r="C160" s="46">
        <v>4</v>
      </c>
      <c r="D160" s="38">
        <v>5570004</v>
      </c>
      <c r="E160" s="22" t="s">
        <v>118</v>
      </c>
      <c r="F160" s="316">
        <v>16</v>
      </c>
      <c r="G160" s="136">
        <v>64.625</v>
      </c>
      <c r="H160" s="137">
        <v>35</v>
      </c>
      <c r="I160" s="136">
        <v>19.600000000000001</v>
      </c>
      <c r="J160" s="138">
        <v>187</v>
      </c>
      <c r="K160" s="146">
        <v>4.0534759358288754</v>
      </c>
      <c r="L160" s="24"/>
    </row>
    <row r="161" spans="1:12">
      <c r="A161" s="45">
        <v>8</v>
      </c>
      <c r="B161" s="45">
        <v>2</v>
      </c>
      <c r="C161" s="46">
        <v>4</v>
      </c>
      <c r="D161" s="38">
        <v>5766008</v>
      </c>
      <c r="E161" s="22" t="s">
        <v>125</v>
      </c>
      <c r="F161" s="316">
        <v>16</v>
      </c>
      <c r="G161" s="136">
        <v>47.937500000000007</v>
      </c>
      <c r="H161" s="137">
        <v>30</v>
      </c>
      <c r="I161" s="136">
        <v>23.666666666666664</v>
      </c>
      <c r="J161" s="138">
        <v>123</v>
      </c>
      <c r="K161" s="146">
        <v>4.6991869918699187</v>
      </c>
      <c r="L161" s="24"/>
    </row>
    <row r="162" spans="1:12">
      <c r="A162" s="45">
        <v>8</v>
      </c>
      <c r="B162" s="45">
        <v>2</v>
      </c>
      <c r="C162" s="46">
        <v>4</v>
      </c>
      <c r="D162" s="38">
        <v>5766020</v>
      </c>
      <c r="E162" s="22" t="s">
        <v>126</v>
      </c>
      <c r="F162" s="316">
        <v>31</v>
      </c>
      <c r="G162" s="136">
        <v>32.838709677419359</v>
      </c>
      <c r="H162" s="137">
        <v>55</v>
      </c>
      <c r="I162" s="136">
        <v>15.872727272727269</v>
      </c>
      <c r="J162" s="138">
        <v>217</v>
      </c>
      <c r="K162" s="146">
        <v>3.3548387096774199</v>
      </c>
      <c r="L162" s="24"/>
    </row>
    <row r="163" spans="1:12">
      <c r="A163" s="45">
        <v>8</v>
      </c>
      <c r="B163" s="45">
        <v>2</v>
      </c>
      <c r="C163" s="46">
        <v>4</v>
      </c>
      <c r="D163" s="38">
        <v>5562012</v>
      </c>
      <c r="E163" s="22" t="s">
        <v>106</v>
      </c>
      <c r="F163" s="316">
        <v>11</v>
      </c>
      <c r="G163" s="136">
        <v>78.818181818181813</v>
      </c>
      <c r="H163" s="137">
        <v>36</v>
      </c>
      <c r="I163" s="136">
        <v>20.583333333333332</v>
      </c>
      <c r="J163" s="138">
        <v>123</v>
      </c>
      <c r="K163" s="146">
        <v>6.5528455284552836</v>
      </c>
      <c r="L163" s="24"/>
    </row>
    <row r="164" spans="1:12">
      <c r="A164" s="45">
        <v>8</v>
      </c>
      <c r="B164" s="45">
        <v>2</v>
      </c>
      <c r="C164" s="46">
        <v>4</v>
      </c>
      <c r="D164" s="38">
        <v>5758012</v>
      </c>
      <c r="E164" s="22" t="s">
        <v>123</v>
      </c>
      <c r="F164" s="316">
        <v>24</v>
      </c>
      <c r="G164" s="136">
        <v>20.833333333333332</v>
      </c>
      <c r="H164" s="137">
        <v>49</v>
      </c>
      <c r="I164" s="136">
        <v>23.918367346938776</v>
      </c>
      <c r="J164" s="138">
        <v>274</v>
      </c>
      <c r="K164" s="146">
        <v>3.6970802919708019</v>
      </c>
      <c r="L164" s="24"/>
    </row>
    <row r="165" spans="1:12">
      <c r="A165" s="45">
        <v>8</v>
      </c>
      <c r="B165" s="45">
        <v>2</v>
      </c>
      <c r="C165" s="46">
        <v>4</v>
      </c>
      <c r="D165" s="38">
        <v>5962024</v>
      </c>
      <c r="E165" s="22" t="s">
        <v>151</v>
      </c>
      <c r="F165" s="316">
        <v>19</v>
      </c>
      <c r="G165" s="136">
        <v>41.210526315789465</v>
      </c>
      <c r="H165" s="137">
        <v>18</v>
      </c>
      <c r="I165" s="136">
        <v>25.888888888888893</v>
      </c>
      <c r="J165" s="138">
        <v>70</v>
      </c>
      <c r="K165" s="146">
        <v>4.5857142857142845</v>
      </c>
      <c r="L165" s="24"/>
    </row>
    <row r="166" spans="1:12">
      <c r="A166" s="45">
        <v>8</v>
      </c>
      <c r="B166" s="45">
        <v>2</v>
      </c>
      <c r="C166" s="46">
        <v>4</v>
      </c>
      <c r="D166" s="38">
        <v>5362032</v>
      </c>
      <c r="E166" s="22" t="s">
        <v>68</v>
      </c>
      <c r="F166" s="316">
        <v>17</v>
      </c>
      <c r="G166" s="136">
        <v>55</v>
      </c>
      <c r="H166" s="137">
        <v>42</v>
      </c>
      <c r="I166" s="136">
        <v>20.428571428571434</v>
      </c>
      <c r="J166" s="138">
        <v>188</v>
      </c>
      <c r="K166" s="146">
        <v>4.3670212765957457</v>
      </c>
      <c r="L166" s="24"/>
    </row>
    <row r="167" spans="1:12">
      <c r="A167" s="45">
        <v>8</v>
      </c>
      <c r="B167" s="45">
        <v>2</v>
      </c>
      <c r="C167" s="46">
        <v>4</v>
      </c>
      <c r="D167" s="38">
        <v>5962032</v>
      </c>
      <c r="E167" s="22" t="s">
        <v>152</v>
      </c>
      <c r="F167" s="316">
        <v>8</v>
      </c>
      <c r="G167" s="136">
        <v>51.5</v>
      </c>
      <c r="H167" s="137">
        <v>46</v>
      </c>
      <c r="I167" s="136">
        <v>16.869565217391294</v>
      </c>
      <c r="J167" s="138">
        <v>140</v>
      </c>
      <c r="K167" s="146">
        <v>3.9000000000000017</v>
      </c>
      <c r="L167" s="24"/>
    </row>
    <row r="168" spans="1:12">
      <c r="A168" s="45">
        <v>8</v>
      </c>
      <c r="B168" s="45">
        <v>2</v>
      </c>
      <c r="C168" s="46">
        <v>4</v>
      </c>
      <c r="D168" s="38">
        <v>5170024</v>
      </c>
      <c r="E168" s="22" t="s">
        <v>50</v>
      </c>
      <c r="F168" s="316">
        <v>37</v>
      </c>
      <c r="G168" s="136">
        <v>31.756756756756761</v>
      </c>
      <c r="H168" s="137">
        <v>113</v>
      </c>
      <c r="I168" s="136">
        <v>16.513274336283185</v>
      </c>
      <c r="J168" s="138">
        <v>394</v>
      </c>
      <c r="K168" s="146">
        <v>5.0101522842639596</v>
      </c>
      <c r="L168" s="24"/>
    </row>
    <row r="169" spans="1:12">
      <c r="A169" s="45">
        <v>8</v>
      </c>
      <c r="B169" s="45">
        <v>2</v>
      </c>
      <c r="C169" s="46">
        <v>4</v>
      </c>
      <c r="D169" s="38">
        <v>5162024</v>
      </c>
      <c r="E169" s="22" t="s">
        <v>44</v>
      </c>
      <c r="F169" s="316">
        <v>28</v>
      </c>
      <c r="G169" s="136">
        <v>41.642857142857132</v>
      </c>
      <c r="H169" s="137">
        <v>65</v>
      </c>
      <c r="I169" s="136">
        <v>23.553846153846163</v>
      </c>
      <c r="J169" s="138">
        <v>340</v>
      </c>
      <c r="K169" s="146">
        <v>3.3352941176470603</v>
      </c>
      <c r="L169" s="24"/>
    </row>
    <row r="170" spans="1:12">
      <c r="A170" s="45">
        <v>8</v>
      </c>
      <c r="B170" s="45">
        <v>2</v>
      </c>
      <c r="C170" s="46">
        <v>4</v>
      </c>
      <c r="D170" s="38">
        <v>5774032</v>
      </c>
      <c r="E170" s="22" t="s">
        <v>132</v>
      </c>
      <c r="F170" s="316">
        <v>19</v>
      </c>
      <c r="G170" s="136">
        <v>36.842105263157897</v>
      </c>
      <c r="H170" s="137">
        <v>80</v>
      </c>
      <c r="I170" s="136">
        <v>25.187499999999993</v>
      </c>
      <c r="J170" s="138">
        <v>526</v>
      </c>
      <c r="K170" s="146">
        <v>4.3041825095057042</v>
      </c>
      <c r="L170" s="24"/>
    </row>
    <row r="171" spans="1:12">
      <c r="A171" s="45">
        <v>8</v>
      </c>
      <c r="B171" s="45">
        <v>2</v>
      </c>
      <c r="C171" s="46">
        <v>4</v>
      </c>
      <c r="D171" s="38">
        <v>5970040</v>
      </c>
      <c r="E171" s="22" t="s">
        <v>156</v>
      </c>
      <c r="F171" s="316">
        <v>37</v>
      </c>
      <c r="G171" s="136">
        <v>32.86486486486487</v>
      </c>
      <c r="H171" s="137">
        <v>66</v>
      </c>
      <c r="I171" s="136">
        <v>22.81818181818182</v>
      </c>
      <c r="J171" s="138">
        <v>235</v>
      </c>
      <c r="K171" s="146">
        <v>2.2638297872340405</v>
      </c>
      <c r="L171" s="24"/>
    </row>
    <row r="172" spans="1:12">
      <c r="A172" s="45">
        <v>8</v>
      </c>
      <c r="B172" s="45">
        <v>2</v>
      </c>
      <c r="C172" s="46">
        <v>4</v>
      </c>
      <c r="D172" s="38">
        <v>5382068</v>
      </c>
      <c r="E172" s="22" t="s">
        <v>94</v>
      </c>
      <c r="F172" s="316">
        <v>13</v>
      </c>
      <c r="G172" s="136">
        <v>51.307692307692307</v>
      </c>
      <c r="H172" s="137">
        <v>77</v>
      </c>
      <c r="I172" s="136">
        <v>26.831168831168831</v>
      </c>
      <c r="J172" s="138">
        <v>215</v>
      </c>
      <c r="K172" s="146">
        <v>5.562790697674421</v>
      </c>
      <c r="L172" s="24"/>
    </row>
    <row r="173" spans="1:12">
      <c r="A173" s="45">
        <v>8</v>
      </c>
      <c r="B173" s="45">
        <v>2</v>
      </c>
      <c r="C173" s="46">
        <v>4</v>
      </c>
      <c r="D173" s="38">
        <v>5978036</v>
      </c>
      <c r="E173" s="22" t="s">
        <v>165</v>
      </c>
      <c r="F173" s="316">
        <v>26</v>
      </c>
      <c r="G173" s="136">
        <v>33.269230769230774</v>
      </c>
      <c r="H173" s="137">
        <v>55</v>
      </c>
      <c r="I173" s="136">
        <v>13.381818181818179</v>
      </c>
      <c r="J173" s="138">
        <v>89</v>
      </c>
      <c r="K173" s="146">
        <v>6.4831460674157304</v>
      </c>
      <c r="L173" s="24"/>
    </row>
    <row r="174" spans="1:12">
      <c r="A174" s="45">
        <v>8</v>
      </c>
      <c r="B174" s="45">
        <v>2</v>
      </c>
      <c r="C174" s="46">
        <v>4</v>
      </c>
      <c r="D174" s="38">
        <v>5166032</v>
      </c>
      <c r="E174" s="22" t="s">
        <v>46</v>
      </c>
      <c r="F174" s="316">
        <v>41</v>
      </c>
      <c r="G174" s="136">
        <v>46.292682926829272</v>
      </c>
      <c r="H174" s="137">
        <v>66</v>
      </c>
      <c r="I174" s="136">
        <v>9.8030303030303028</v>
      </c>
      <c r="J174" s="138">
        <v>138</v>
      </c>
      <c r="K174" s="146">
        <v>3.4999999999999991</v>
      </c>
      <c r="L174" s="24"/>
    </row>
    <row r="175" spans="1:12">
      <c r="A175" s="45">
        <v>8</v>
      </c>
      <c r="B175" s="45">
        <v>2</v>
      </c>
      <c r="C175" s="46">
        <v>4</v>
      </c>
      <c r="D175" s="38">
        <v>5170048</v>
      </c>
      <c r="E175" s="22" t="s">
        <v>53</v>
      </c>
      <c r="F175" s="316">
        <v>29</v>
      </c>
      <c r="G175" s="136">
        <v>49.931034482758633</v>
      </c>
      <c r="H175" s="137">
        <v>56</v>
      </c>
      <c r="I175" s="136">
        <v>19.75</v>
      </c>
      <c r="J175" s="138">
        <v>189</v>
      </c>
      <c r="K175" s="146">
        <v>4.8042328042328029</v>
      </c>
      <c r="L175" s="24"/>
    </row>
    <row r="176" spans="1:12">
      <c r="A176" s="45">
        <v>8</v>
      </c>
      <c r="B176" s="45">
        <v>2</v>
      </c>
      <c r="C176" s="46">
        <v>4</v>
      </c>
      <c r="D176" s="38">
        <v>5954036</v>
      </c>
      <c r="E176" s="22" t="s">
        <v>145</v>
      </c>
      <c r="F176" s="316">
        <v>53</v>
      </c>
      <c r="G176" s="136">
        <v>57.000000000000007</v>
      </c>
      <c r="H176" s="137">
        <v>66</v>
      </c>
      <c r="I176" s="136">
        <v>20.560606060606059</v>
      </c>
      <c r="J176" s="138">
        <v>323</v>
      </c>
      <c r="K176" s="146">
        <v>5.4829721362229122</v>
      </c>
      <c r="L176" s="24"/>
    </row>
    <row r="177" spans="1:12">
      <c r="A177" s="62"/>
      <c r="B177" s="62"/>
      <c r="C177" s="63"/>
      <c r="D177" s="64"/>
      <c r="E177" s="36" t="s">
        <v>215</v>
      </c>
      <c r="F177" s="142">
        <v>425</v>
      </c>
      <c r="G177" s="142"/>
      <c r="H177" s="142">
        <v>955</v>
      </c>
      <c r="I177" s="142"/>
      <c r="J177" s="143">
        <v>3771</v>
      </c>
      <c r="K177" s="148"/>
      <c r="L177" s="24"/>
    </row>
    <row r="178" spans="1:12">
      <c r="A178" s="45">
        <v>9</v>
      </c>
      <c r="B178" s="45">
        <v>3</v>
      </c>
      <c r="C178" s="46">
        <v>4</v>
      </c>
      <c r="D178" s="38">
        <v>5958004</v>
      </c>
      <c r="E178" s="22" t="s">
        <v>146</v>
      </c>
      <c r="F178" s="316">
        <v>19</v>
      </c>
      <c r="G178" s="136">
        <v>25.210526315789473</v>
      </c>
      <c r="H178" s="137">
        <v>42</v>
      </c>
      <c r="I178" s="136">
        <v>11.500000000000002</v>
      </c>
      <c r="J178" s="138">
        <v>142</v>
      </c>
      <c r="K178" s="146">
        <v>5.6549295774647907</v>
      </c>
      <c r="L178" s="24"/>
    </row>
    <row r="179" spans="1:12">
      <c r="A179" s="45">
        <v>9</v>
      </c>
      <c r="B179" s="45">
        <v>3</v>
      </c>
      <c r="C179" s="46">
        <v>4</v>
      </c>
      <c r="D179" s="38">
        <v>5378004</v>
      </c>
      <c r="E179" s="22" t="s">
        <v>79</v>
      </c>
      <c r="F179" s="316">
        <v>11</v>
      </c>
      <c r="G179" s="136">
        <v>36.72727272727272</v>
      </c>
      <c r="H179" s="137">
        <v>28</v>
      </c>
      <c r="I179" s="136">
        <v>14.928571428571429</v>
      </c>
      <c r="J179" s="138">
        <v>187</v>
      </c>
      <c r="K179" s="146">
        <v>4.9090909090909074</v>
      </c>
      <c r="L179" s="24"/>
    </row>
    <row r="180" spans="1:12">
      <c r="A180" s="45">
        <v>9</v>
      </c>
      <c r="B180" s="45">
        <v>3</v>
      </c>
      <c r="C180" s="46">
        <v>4</v>
      </c>
      <c r="D180" s="38">
        <v>5554008</v>
      </c>
      <c r="E180" s="22" t="s">
        <v>99</v>
      </c>
      <c r="F180" s="316">
        <v>23</v>
      </c>
      <c r="G180" s="136">
        <v>28.304347826086957</v>
      </c>
      <c r="H180" s="137">
        <v>28</v>
      </c>
      <c r="I180" s="136">
        <v>20.142857142857142</v>
      </c>
      <c r="J180" s="138">
        <v>130</v>
      </c>
      <c r="K180" s="146">
        <v>4.6307692307692303</v>
      </c>
      <c r="L180" s="24"/>
    </row>
    <row r="181" spans="1:12">
      <c r="A181" s="45">
        <v>9</v>
      </c>
      <c r="B181" s="45">
        <v>3</v>
      </c>
      <c r="C181" s="46">
        <v>4</v>
      </c>
      <c r="D181" s="38">
        <v>5170008</v>
      </c>
      <c r="E181" s="22" t="s">
        <v>48</v>
      </c>
      <c r="F181" s="316">
        <v>39</v>
      </c>
      <c r="G181" s="136">
        <v>17.051282051282055</v>
      </c>
      <c r="H181" s="137">
        <v>86</v>
      </c>
      <c r="I181" s="136">
        <v>12.406976744186041</v>
      </c>
      <c r="J181" s="138">
        <v>269</v>
      </c>
      <c r="K181" s="146">
        <v>4.6468401486988844</v>
      </c>
      <c r="L181" s="24"/>
    </row>
    <row r="182" spans="1:12">
      <c r="A182" s="45">
        <v>9</v>
      </c>
      <c r="B182" s="45">
        <v>3</v>
      </c>
      <c r="C182" s="46">
        <v>4</v>
      </c>
      <c r="D182" s="38">
        <v>5162004</v>
      </c>
      <c r="E182" s="22" t="s">
        <v>40</v>
      </c>
      <c r="F182" s="316">
        <v>9</v>
      </c>
      <c r="G182" s="136">
        <v>54.777777777777779</v>
      </c>
      <c r="H182" s="137">
        <v>10</v>
      </c>
      <c r="I182" s="136">
        <v>38.6</v>
      </c>
      <c r="J182" s="138">
        <v>108</v>
      </c>
      <c r="K182" s="146">
        <v>5.3796296296296298</v>
      </c>
      <c r="L182" s="24"/>
    </row>
    <row r="183" spans="1:12">
      <c r="A183" s="45">
        <v>9</v>
      </c>
      <c r="B183" s="45">
        <v>3</v>
      </c>
      <c r="C183" s="46">
        <v>4</v>
      </c>
      <c r="D183" s="38">
        <v>5362024</v>
      </c>
      <c r="E183" s="22" t="s">
        <v>66</v>
      </c>
      <c r="F183" s="316">
        <v>5</v>
      </c>
      <c r="G183" s="136">
        <v>70.2</v>
      </c>
      <c r="H183" s="137">
        <v>33</v>
      </c>
      <c r="I183" s="136">
        <v>26.484848484848492</v>
      </c>
      <c r="J183" s="138">
        <v>221</v>
      </c>
      <c r="K183" s="146">
        <v>4.3348416289592757</v>
      </c>
      <c r="L183" s="24"/>
    </row>
    <row r="184" spans="1:12">
      <c r="A184" s="45">
        <v>9</v>
      </c>
      <c r="B184" s="45">
        <v>3</v>
      </c>
      <c r="C184" s="46">
        <v>4</v>
      </c>
      <c r="D184" s="38">
        <v>5162008</v>
      </c>
      <c r="E184" s="22" t="s">
        <v>41</v>
      </c>
      <c r="F184" s="316">
        <v>12</v>
      </c>
      <c r="G184" s="136">
        <v>64.5</v>
      </c>
      <c r="H184" s="137">
        <v>33</v>
      </c>
      <c r="I184" s="136">
        <v>21.333333333333336</v>
      </c>
      <c r="J184" s="138">
        <v>101</v>
      </c>
      <c r="K184" s="146">
        <v>6.1881188118811883</v>
      </c>
      <c r="L184" s="24"/>
    </row>
    <row r="185" spans="1:12">
      <c r="A185" s="45">
        <v>9</v>
      </c>
      <c r="B185" s="45">
        <v>3</v>
      </c>
      <c r="C185" s="46">
        <v>4</v>
      </c>
      <c r="D185" s="38">
        <v>5754008</v>
      </c>
      <c r="E185" s="22" t="s">
        <v>121</v>
      </c>
      <c r="F185" s="316">
        <v>30</v>
      </c>
      <c r="G185" s="136">
        <v>45.733333333333334</v>
      </c>
      <c r="H185" s="137">
        <v>76</v>
      </c>
      <c r="I185" s="136">
        <v>18.539473684210531</v>
      </c>
      <c r="J185" s="138">
        <v>163</v>
      </c>
      <c r="K185" s="146">
        <v>3.6012269938650321</v>
      </c>
      <c r="L185" s="24"/>
    </row>
    <row r="186" spans="1:12">
      <c r="A186" s="45">
        <v>9</v>
      </c>
      <c r="B186" s="45">
        <v>3</v>
      </c>
      <c r="C186" s="46">
        <v>4</v>
      </c>
      <c r="D186" s="38">
        <v>5954016</v>
      </c>
      <c r="E186" s="22" t="s">
        <v>140</v>
      </c>
      <c r="F186" s="316">
        <v>29</v>
      </c>
      <c r="G186" s="136">
        <v>39.379310344827587</v>
      </c>
      <c r="H186" s="137">
        <v>57</v>
      </c>
      <c r="I186" s="136">
        <v>16.649122807017541</v>
      </c>
      <c r="J186" s="138">
        <v>117</v>
      </c>
      <c r="K186" s="146">
        <v>8.1282051282051277</v>
      </c>
      <c r="L186" s="24"/>
    </row>
    <row r="187" spans="1:12">
      <c r="A187" s="45">
        <v>9</v>
      </c>
      <c r="B187" s="45">
        <v>3</v>
      </c>
      <c r="C187" s="46">
        <v>4</v>
      </c>
      <c r="D187" s="38">
        <v>5158016</v>
      </c>
      <c r="E187" s="22" t="s">
        <v>33</v>
      </c>
      <c r="F187" s="316">
        <v>5</v>
      </c>
      <c r="G187" s="136">
        <v>31.400000000000006</v>
      </c>
      <c r="H187" s="137">
        <v>19</v>
      </c>
      <c r="I187" s="136">
        <v>15.578947368421053</v>
      </c>
      <c r="J187" s="138">
        <v>70</v>
      </c>
      <c r="K187" s="146">
        <v>3.3</v>
      </c>
      <c r="L187" s="24"/>
    </row>
    <row r="188" spans="1:12">
      <c r="A188" s="45">
        <v>9</v>
      </c>
      <c r="B188" s="45">
        <v>3</v>
      </c>
      <c r="C188" s="46">
        <v>4</v>
      </c>
      <c r="D188" s="38">
        <v>5362028</v>
      </c>
      <c r="E188" s="22" t="s">
        <v>67</v>
      </c>
      <c r="F188" s="316">
        <v>8</v>
      </c>
      <c r="G188" s="136">
        <v>56.125</v>
      </c>
      <c r="H188" s="137">
        <v>22</v>
      </c>
      <c r="I188" s="136">
        <v>25.95454545454545</v>
      </c>
      <c r="J188" s="138">
        <v>125</v>
      </c>
      <c r="K188" s="146">
        <v>5.024</v>
      </c>
      <c r="L188" s="24"/>
    </row>
    <row r="189" spans="1:12">
      <c r="A189" s="45">
        <v>9</v>
      </c>
      <c r="B189" s="45">
        <v>3</v>
      </c>
      <c r="C189" s="46">
        <v>4</v>
      </c>
      <c r="D189" s="38">
        <v>5974028</v>
      </c>
      <c r="E189" s="22" t="s">
        <v>157</v>
      </c>
      <c r="F189" s="316">
        <v>12</v>
      </c>
      <c r="G189" s="136">
        <v>28.25</v>
      </c>
      <c r="H189" s="137">
        <v>32</v>
      </c>
      <c r="I189" s="136">
        <v>19.125</v>
      </c>
      <c r="J189" s="138">
        <v>170</v>
      </c>
      <c r="K189" s="146">
        <v>4.8117647058823501</v>
      </c>
      <c r="L189" s="24"/>
    </row>
    <row r="190" spans="1:12">
      <c r="A190" s="45">
        <v>9</v>
      </c>
      <c r="B190" s="45">
        <v>3</v>
      </c>
      <c r="C190" s="46">
        <v>4</v>
      </c>
      <c r="D190" s="38">
        <v>5962040</v>
      </c>
      <c r="E190" s="22" t="s">
        <v>153</v>
      </c>
      <c r="F190" s="316">
        <v>13</v>
      </c>
      <c r="G190" s="136">
        <v>45.53846153846154</v>
      </c>
      <c r="H190" s="137">
        <v>35</v>
      </c>
      <c r="I190" s="136">
        <v>12.085714285714291</v>
      </c>
      <c r="J190" s="138">
        <v>127</v>
      </c>
      <c r="K190" s="146">
        <v>4.2755905511811045</v>
      </c>
      <c r="L190" s="24"/>
    </row>
    <row r="191" spans="1:12">
      <c r="A191" s="45">
        <v>9</v>
      </c>
      <c r="B191" s="45">
        <v>3</v>
      </c>
      <c r="C191" s="46">
        <v>4</v>
      </c>
      <c r="D191" s="38">
        <v>5158028</v>
      </c>
      <c r="E191" s="22" t="s">
        <v>37</v>
      </c>
      <c r="F191" s="316">
        <v>3</v>
      </c>
      <c r="G191" s="136">
        <v>11.666666666666666</v>
      </c>
      <c r="H191" s="137">
        <v>35</v>
      </c>
      <c r="I191" s="136">
        <v>13.97142857142857</v>
      </c>
      <c r="J191" s="138">
        <v>129</v>
      </c>
      <c r="K191" s="146">
        <v>6.3488372093023271</v>
      </c>
      <c r="L191" s="24"/>
    </row>
    <row r="192" spans="1:12">
      <c r="A192" s="45">
        <v>9</v>
      </c>
      <c r="B192" s="45">
        <v>3</v>
      </c>
      <c r="C192" s="46">
        <v>4</v>
      </c>
      <c r="D192" s="38">
        <v>5566076</v>
      </c>
      <c r="E192" s="22" t="s">
        <v>117</v>
      </c>
      <c r="F192" s="316">
        <v>24</v>
      </c>
      <c r="G192" s="136">
        <v>30.833333333333339</v>
      </c>
      <c r="H192" s="137">
        <v>30</v>
      </c>
      <c r="I192" s="136">
        <v>24.43333333333333</v>
      </c>
      <c r="J192" s="138">
        <v>149</v>
      </c>
      <c r="K192" s="146">
        <v>4.1812080536912744</v>
      </c>
      <c r="L192" s="24"/>
    </row>
    <row r="193" spans="1:13">
      <c r="A193" s="45">
        <v>9</v>
      </c>
      <c r="B193" s="45">
        <v>3</v>
      </c>
      <c r="C193" s="46">
        <v>4</v>
      </c>
      <c r="D193" s="38">
        <v>5382056</v>
      </c>
      <c r="E193" s="22" t="s">
        <v>92</v>
      </c>
      <c r="F193" s="316">
        <v>10</v>
      </c>
      <c r="G193" s="136">
        <v>43.699999999999996</v>
      </c>
      <c r="H193" s="137">
        <v>28</v>
      </c>
      <c r="I193" s="136">
        <v>25.035714285714285</v>
      </c>
      <c r="J193" s="138">
        <v>118</v>
      </c>
      <c r="K193" s="146">
        <v>5.3305084745762725</v>
      </c>
      <c r="L193" s="24"/>
    </row>
    <row r="194" spans="1:13">
      <c r="A194" s="45">
        <v>9</v>
      </c>
      <c r="B194" s="45">
        <v>3</v>
      </c>
      <c r="C194" s="46">
        <v>4</v>
      </c>
      <c r="D194" s="38">
        <v>5158032</v>
      </c>
      <c r="E194" s="22" t="s">
        <v>38</v>
      </c>
      <c r="F194" s="316">
        <v>17</v>
      </c>
      <c r="G194" s="136">
        <v>39.176470588235297</v>
      </c>
      <c r="H194" s="137">
        <v>47</v>
      </c>
      <c r="I194" s="136">
        <v>14.702127659574463</v>
      </c>
      <c r="J194" s="138">
        <v>178</v>
      </c>
      <c r="K194" s="146">
        <v>3.8764044943820211</v>
      </c>
      <c r="L194" s="24"/>
    </row>
    <row r="195" spans="1:13">
      <c r="A195" s="62"/>
      <c r="B195" s="62"/>
      <c r="C195" s="63"/>
      <c r="D195" s="64"/>
      <c r="E195" s="36" t="s">
        <v>218</v>
      </c>
      <c r="F195" s="321">
        <v>269</v>
      </c>
      <c r="G195" s="144"/>
      <c r="H195" s="145">
        <v>641</v>
      </c>
      <c r="I195" s="144"/>
      <c r="J195" s="145">
        <v>2504</v>
      </c>
      <c r="K195" s="149"/>
      <c r="L195" s="24"/>
    </row>
    <row r="196" spans="1:13">
      <c r="A196" s="45">
        <v>10</v>
      </c>
      <c r="B196" s="45">
        <v>4</v>
      </c>
      <c r="C196" s="46">
        <v>4</v>
      </c>
      <c r="D196" s="38">
        <v>5566028</v>
      </c>
      <c r="E196" s="22" t="s">
        <v>116</v>
      </c>
      <c r="F196" s="316">
        <v>23</v>
      </c>
      <c r="G196" s="136">
        <v>64.347826086956545</v>
      </c>
      <c r="H196" s="137">
        <v>30</v>
      </c>
      <c r="I196" s="136">
        <v>19.766666666666666</v>
      </c>
      <c r="J196" s="138">
        <v>140</v>
      </c>
      <c r="K196" s="146">
        <v>5.0071428571428553</v>
      </c>
      <c r="L196" s="24"/>
    </row>
    <row r="197" spans="1:13">
      <c r="A197" s="45">
        <v>10</v>
      </c>
      <c r="B197" s="45">
        <v>4</v>
      </c>
      <c r="C197" s="46">
        <v>4</v>
      </c>
      <c r="D197" s="38">
        <v>5158020</v>
      </c>
      <c r="E197" s="22" t="s">
        <v>34</v>
      </c>
      <c r="F197" s="316">
        <v>10</v>
      </c>
      <c r="G197" s="136">
        <v>44</v>
      </c>
      <c r="H197" s="137">
        <v>29</v>
      </c>
      <c r="I197" s="136">
        <v>33.172413793103459</v>
      </c>
      <c r="J197" s="138">
        <v>89</v>
      </c>
      <c r="K197" s="146">
        <v>3.8426966292134819</v>
      </c>
      <c r="L197" s="24"/>
    </row>
    <row r="198" spans="1:13">
      <c r="A198" s="45">
        <v>10</v>
      </c>
      <c r="B198" s="45">
        <v>4</v>
      </c>
      <c r="C198" s="46">
        <v>4</v>
      </c>
      <c r="D198" s="38">
        <v>5162022</v>
      </c>
      <c r="E198" s="22" t="s">
        <v>43</v>
      </c>
      <c r="F198" s="316">
        <v>3</v>
      </c>
      <c r="G198" s="136">
        <v>147.00000000000003</v>
      </c>
      <c r="H198" s="137">
        <v>9</v>
      </c>
      <c r="I198" s="136">
        <v>13.333333333333336</v>
      </c>
      <c r="J198" s="138">
        <v>137</v>
      </c>
      <c r="K198" s="146">
        <v>3.9781021897810218</v>
      </c>
      <c r="L198" s="24"/>
    </row>
    <row r="199" spans="1:13">
      <c r="A199" s="45">
        <v>10</v>
      </c>
      <c r="B199" s="45">
        <v>4</v>
      </c>
      <c r="C199" s="46">
        <v>4</v>
      </c>
      <c r="D199" s="38">
        <v>5362036</v>
      </c>
      <c r="E199" s="22" t="s">
        <v>69</v>
      </c>
      <c r="F199" s="316">
        <v>8</v>
      </c>
      <c r="G199" s="317">
        <v>57.500000000000007</v>
      </c>
      <c r="H199" s="318">
        <v>29</v>
      </c>
      <c r="I199" s="317">
        <v>8.3448275862068968</v>
      </c>
      <c r="J199" s="319">
        <v>123</v>
      </c>
      <c r="K199" s="320">
        <v>6.024390243902439</v>
      </c>
      <c r="L199" s="24"/>
    </row>
    <row r="200" spans="1:13">
      <c r="A200" s="45">
        <v>10</v>
      </c>
      <c r="B200" s="45">
        <v>4</v>
      </c>
      <c r="C200" s="46">
        <v>4</v>
      </c>
      <c r="D200" s="38">
        <v>5166036</v>
      </c>
      <c r="E200" s="22" t="s">
        <v>47</v>
      </c>
      <c r="F200" s="316">
        <v>43</v>
      </c>
      <c r="G200" s="317">
        <v>55.534883720930246</v>
      </c>
      <c r="H200" s="318">
        <v>19</v>
      </c>
      <c r="I200" s="317">
        <v>27.157894736842106</v>
      </c>
      <c r="J200" s="319">
        <v>59</v>
      </c>
      <c r="K200" s="320">
        <v>5.5932203389830519</v>
      </c>
      <c r="L200" s="24"/>
    </row>
    <row r="201" spans="1:13">
      <c r="A201" s="62"/>
      <c r="B201" s="62"/>
      <c r="C201" s="62"/>
      <c r="D201" s="64"/>
      <c r="E201" s="36" t="s">
        <v>288</v>
      </c>
      <c r="F201" s="321">
        <v>87</v>
      </c>
      <c r="G201" s="144"/>
      <c r="H201" s="145">
        <v>116</v>
      </c>
      <c r="I201" s="144"/>
      <c r="J201" s="145">
        <v>548</v>
      </c>
      <c r="K201" s="149"/>
    </row>
    <row r="202" spans="1:13">
      <c r="A202" s="59"/>
      <c r="B202" s="59"/>
      <c r="C202" s="59"/>
      <c r="D202" s="60"/>
      <c r="E202" s="28" t="s">
        <v>179</v>
      </c>
      <c r="F202" s="205">
        <v>4555</v>
      </c>
      <c r="G202" s="205"/>
      <c r="H202" s="205">
        <v>11387</v>
      </c>
      <c r="I202" s="205"/>
      <c r="J202" s="205">
        <v>40642</v>
      </c>
      <c r="K202" s="205"/>
    </row>
    <row r="203" spans="1:13">
      <c r="A203" s="59"/>
      <c r="B203" s="59"/>
      <c r="C203" s="59"/>
      <c r="D203" s="60"/>
      <c r="E203" s="28" t="s">
        <v>200</v>
      </c>
      <c r="F203" s="205">
        <v>2453</v>
      </c>
      <c r="G203" s="205"/>
      <c r="H203" s="205">
        <v>6472</v>
      </c>
      <c r="I203" s="205"/>
      <c r="J203" s="205">
        <v>23281</v>
      </c>
      <c r="K203" s="205"/>
    </row>
    <row r="204" spans="1:13">
      <c r="A204" s="59"/>
      <c r="B204" s="59"/>
      <c r="C204" s="59"/>
      <c r="D204" s="60"/>
      <c r="E204" s="28" t="s">
        <v>201</v>
      </c>
      <c r="F204" s="205">
        <v>2102</v>
      </c>
      <c r="G204" s="205"/>
      <c r="H204" s="205">
        <v>4915</v>
      </c>
      <c r="I204" s="205"/>
      <c r="J204" s="205">
        <v>17361</v>
      </c>
      <c r="K204" s="205"/>
    </row>
    <row r="205" spans="1:13">
      <c r="A205" s="23" t="s">
        <v>398</v>
      </c>
      <c r="B205" s="23"/>
      <c r="C205" s="23"/>
      <c r="D205" s="109"/>
      <c r="E205" s="8"/>
      <c r="F205" s="205"/>
      <c r="G205" s="315"/>
      <c r="H205" s="205"/>
      <c r="I205" s="315"/>
      <c r="J205" s="205"/>
      <c r="K205" s="150"/>
      <c r="L205" s="23"/>
    </row>
    <row r="206" spans="1:13">
      <c r="A206" s="23" t="s">
        <v>377</v>
      </c>
      <c r="B206" s="23"/>
      <c r="C206" s="23"/>
      <c r="D206" s="109"/>
      <c r="E206" s="8"/>
      <c r="F206" s="205"/>
      <c r="G206" s="29"/>
      <c r="H206" s="28"/>
      <c r="I206" s="29"/>
      <c r="J206" s="28"/>
      <c r="K206" s="23"/>
      <c r="L206" s="23"/>
    </row>
    <row r="207" spans="1:13" ht="12.75" customHeight="1">
      <c r="A207" s="23">
        <v>1</v>
      </c>
      <c r="B207" s="413" t="s">
        <v>399</v>
      </c>
      <c r="C207" s="413"/>
      <c r="D207" s="413"/>
      <c r="E207" s="413"/>
      <c r="F207" s="413"/>
      <c r="G207" s="413"/>
      <c r="H207" s="413"/>
      <c r="I207" s="413"/>
      <c r="J207" s="413"/>
      <c r="K207" s="413"/>
      <c r="L207" s="110"/>
      <c r="M207" s="110"/>
    </row>
    <row r="208" spans="1:13">
      <c r="A208" s="23"/>
      <c r="B208" s="413"/>
      <c r="C208" s="413"/>
      <c r="D208" s="413"/>
      <c r="E208" s="413"/>
      <c r="F208" s="413"/>
      <c r="G208" s="413"/>
      <c r="H208" s="413"/>
      <c r="I208" s="413"/>
      <c r="J208" s="413"/>
      <c r="K208" s="413"/>
      <c r="L208" s="110"/>
      <c r="M208" s="110"/>
    </row>
    <row r="209" spans="1:13">
      <c r="A209" s="17" t="s">
        <v>226</v>
      </c>
      <c r="B209" s="110"/>
      <c r="C209" s="110"/>
      <c r="D209" s="110"/>
      <c r="E209" s="110"/>
      <c r="F209" s="110"/>
      <c r="G209" s="110"/>
      <c r="H209" s="110"/>
      <c r="I209" s="110"/>
      <c r="J209" s="110"/>
      <c r="K209" s="110"/>
      <c r="L209" s="111"/>
      <c r="M209" s="111"/>
    </row>
    <row r="210" spans="1:13">
      <c r="A210" s="17"/>
    </row>
    <row r="211" spans="1:13">
      <c r="F211" s="151"/>
      <c r="G211" s="9"/>
      <c r="H211" s="9"/>
      <c r="I211" s="9"/>
      <c r="J211" s="9"/>
    </row>
    <row r="212" spans="1:13">
      <c r="J212" s="9"/>
    </row>
    <row r="213" spans="1:13">
      <c r="F213" s="151"/>
      <c r="G213" s="9"/>
      <c r="H213" s="9"/>
      <c r="I213" s="9"/>
      <c r="J213" s="9"/>
    </row>
  </sheetData>
  <sortState ref="A32:L58">
    <sortCondition ref="E32:E58"/>
  </sortState>
  <mergeCells count="15">
    <mergeCell ref="A3:A5"/>
    <mergeCell ref="B3:B5"/>
    <mergeCell ref="C3:C5"/>
    <mergeCell ref="B207:K208"/>
    <mergeCell ref="J3:K3"/>
    <mergeCell ref="F4:F5"/>
    <mergeCell ref="G4:G5"/>
    <mergeCell ref="H4:H5"/>
    <mergeCell ref="I4:I5"/>
    <mergeCell ref="J4:J5"/>
    <mergeCell ref="K4:K5"/>
    <mergeCell ref="H3:I3"/>
    <mergeCell ref="F3:G3"/>
    <mergeCell ref="D3:D5"/>
    <mergeCell ref="E3:E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21"/>
  <sheetViews>
    <sheetView zoomScale="80" zoomScaleNormal="80" workbookViewId="0">
      <selection activeCell="J9" sqref="J9"/>
    </sheetView>
  </sheetViews>
  <sheetFormatPr baseColWidth="10" defaultColWidth="11.42578125" defaultRowHeight="12.75"/>
  <cols>
    <col min="1" max="1" width="16.85546875" customWidth="1"/>
    <col min="2" max="6" width="14.42578125" customWidth="1"/>
  </cols>
  <sheetData>
    <row r="1" spans="1:14" ht="18.75">
      <c r="A1" s="135" t="s">
        <v>392</v>
      </c>
      <c r="B1" s="135"/>
      <c r="C1" s="135"/>
      <c r="D1" s="135"/>
      <c r="E1" s="135"/>
      <c r="F1" s="135"/>
      <c r="G1" s="135"/>
      <c r="H1" s="18"/>
      <c r="I1" s="18"/>
      <c r="J1" s="18"/>
      <c r="K1" s="18"/>
      <c r="L1" s="18"/>
      <c r="M1" s="18"/>
      <c r="N1" s="18"/>
    </row>
    <row r="2" spans="1:14">
      <c r="A2" s="35"/>
      <c r="B2" s="35"/>
      <c r="C2" s="35"/>
      <c r="D2" s="35"/>
      <c r="E2" s="35"/>
      <c r="F2" s="35"/>
      <c r="G2" s="35"/>
    </row>
    <row r="3" spans="1:14">
      <c r="A3" s="35"/>
      <c r="B3" s="35"/>
      <c r="C3" s="35"/>
      <c r="D3" s="35"/>
      <c r="E3" s="35"/>
      <c r="F3" s="35"/>
      <c r="G3" s="35"/>
    </row>
    <row r="4" spans="1:14">
      <c r="A4" s="35"/>
      <c r="B4" s="35"/>
      <c r="C4" s="35"/>
      <c r="D4" s="35"/>
      <c r="E4" s="35"/>
      <c r="F4" s="35"/>
      <c r="G4" s="35"/>
    </row>
    <row r="5" spans="1:14">
      <c r="A5" s="35"/>
      <c r="B5" s="35"/>
      <c r="C5" s="35"/>
      <c r="D5" s="35"/>
      <c r="E5" s="35"/>
      <c r="F5" s="35"/>
      <c r="G5" s="35"/>
    </row>
    <row r="6" spans="1:14">
      <c r="A6" s="35"/>
      <c r="B6" s="35"/>
      <c r="C6" s="35"/>
      <c r="D6" s="35"/>
      <c r="E6" s="35"/>
      <c r="F6" s="35"/>
      <c r="G6" s="35"/>
    </row>
    <row r="7" spans="1:14">
      <c r="A7" s="35"/>
      <c r="B7" s="35"/>
      <c r="C7" s="35"/>
      <c r="D7" s="35"/>
      <c r="E7" s="35"/>
      <c r="F7" s="35"/>
      <c r="G7" s="35"/>
    </row>
    <row r="8" spans="1:14">
      <c r="A8" s="35"/>
      <c r="B8" s="35"/>
      <c r="C8" s="35"/>
      <c r="D8" s="35"/>
      <c r="E8" s="35"/>
      <c r="F8" s="35"/>
      <c r="G8" s="35"/>
    </row>
    <row r="9" spans="1:14" ht="42" customHeight="1">
      <c r="A9" s="153" t="s">
        <v>327</v>
      </c>
      <c r="B9" s="153" t="s">
        <v>310</v>
      </c>
      <c r="C9" s="153" t="s">
        <v>311</v>
      </c>
      <c r="D9" s="153" t="s">
        <v>316</v>
      </c>
      <c r="E9" s="153" t="s">
        <v>312</v>
      </c>
      <c r="F9" s="153" t="s">
        <v>313</v>
      </c>
      <c r="G9" s="153" t="s">
        <v>325</v>
      </c>
    </row>
    <row r="10" spans="1:14" ht="24" customHeight="1">
      <c r="A10" s="154" t="s">
        <v>314</v>
      </c>
      <c r="B10" s="155">
        <v>615.63</v>
      </c>
      <c r="C10" s="156">
        <v>1372.11</v>
      </c>
      <c r="D10" s="155">
        <f t="shared" ref="D10:D19" si="0">C10-B10</f>
        <v>756.4799999999999</v>
      </c>
      <c r="E10" s="155">
        <v>1002.44</v>
      </c>
      <c r="F10" s="155">
        <v>1012.91</v>
      </c>
      <c r="G10" s="155">
        <v>13</v>
      </c>
    </row>
    <row r="11" spans="1:14" ht="24" customHeight="1">
      <c r="A11" s="154" t="s">
        <v>317</v>
      </c>
      <c r="B11" s="155">
        <v>566.77</v>
      </c>
      <c r="C11" s="156">
        <v>1122.05</v>
      </c>
      <c r="D11" s="155">
        <f t="shared" si="0"/>
        <v>555.28</v>
      </c>
      <c r="E11" s="155">
        <v>855.22</v>
      </c>
      <c r="F11" s="155">
        <v>848.79</v>
      </c>
      <c r="G11" s="155">
        <v>10</v>
      </c>
      <c r="K11" s="134"/>
    </row>
    <row r="12" spans="1:14" ht="24" customHeight="1">
      <c r="A12" s="154" t="s">
        <v>315</v>
      </c>
      <c r="B12" s="155">
        <v>387.22</v>
      </c>
      <c r="C12" s="156">
        <v>893.92</v>
      </c>
      <c r="D12" s="155">
        <f t="shared" si="0"/>
        <v>506.69999999999993</v>
      </c>
      <c r="E12" s="155">
        <v>651.85</v>
      </c>
      <c r="F12" s="155">
        <v>639.91999999999996</v>
      </c>
      <c r="G12" s="155">
        <v>27</v>
      </c>
    </row>
    <row r="13" spans="1:14" ht="24" customHeight="1">
      <c r="A13" s="154" t="s">
        <v>318</v>
      </c>
      <c r="B13" s="155">
        <v>521.84</v>
      </c>
      <c r="C13" s="156">
        <v>1351.37</v>
      </c>
      <c r="D13" s="155">
        <f t="shared" si="0"/>
        <v>829.52999999999986</v>
      </c>
      <c r="E13" s="155">
        <v>923.46</v>
      </c>
      <c r="F13" s="155">
        <v>949.74</v>
      </c>
      <c r="G13" s="155">
        <v>19</v>
      </c>
    </row>
    <row r="14" spans="1:14" ht="24" customHeight="1">
      <c r="A14" s="154" t="s">
        <v>319</v>
      </c>
      <c r="B14" s="155">
        <v>400.45</v>
      </c>
      <c r="C14" s="156">
        <v>1379.55</v>
      </c>
      <c r="D14" s="155">
        <f t="shared" si="0"/>
        <v>979.09999999999991</v>
      </c>
      <c r="E14" s="155">
        <v>780.33</v>
      </c>
      <c r="F14" s="155">
        <v>753.88</v>
      </c>
      <c r="G14" s="155">
        <v>31</v>
      </c>
    </row>
    <row r="15" spans="1:14" ht="24" customHeight="1">
      <c r="A15" s="154" t="s">
        <v>320</v>
      </c>
      <c r="B15" s="155">
        <v>404.03</v>
      </c>
      <c r="C15" s="156">
        <v>1201.22</v>
      </c>
      <c r="D15" s="155">
        <f t="shared" si="0"/>
        <v>797.19</v>
      </c>
      <c r="E15" s="155">
        <v>645.23</v>
      </c>
      <c r="F15" s="155">
        <v>595.79</v>
      </c>
      <c r="G15" s="155">
        <v>36</v>
      </c>
    </row>
    <row r="16" spans="1:14" ht="24" customHeight="1">
      <c r="A16" s="154" t="s">
        <v>321</v>
      </c>
      <c r="B16" s="155">
        <v>674.19</v>
      </c>
      <c r="C16" s="156">
        <v>1369.15</v>
      </c>
      <c r="D16" s="155">
        <f t="shared" si="0"/>
        <v>694.96</v>
      </c>
      <c r="E16" s="155">
        <v>920.32</v>
      </c>
      <c r="F16" s="155">
        <v>835.73</v>
      </c>
      <c r="G16" s="155">
        <v>11</v>
      </c>
    </row>
    <row r="17" spans="1:12" ht="24" customHeight="1">
      <c r="A17" s="154" t="s">
        <v>322</v>
      </c>
      <c r="B17" s="155">
        <v>481.2</v>
      </c>
      <c r="C17" s="156">
        <v>1214.55</v>
      </c>
      <c r="D17" s="155">
        <f t="shared" si="0"/>
        <v>733.34999999999991</v>
      </c>
      <c r="E17" s="155">
        <v>879.46</v>
      </c>
      <c r="F17" s="155">
        <v>909.96</v>
      </c>
      <c r="G17" s="155">
        <v>17</v>
      </c>
    </row>
    <row r="18" spans="1:12" ht="24" customHeight="1">
      <c r="A18" s="154" t="s">
        <v>323</v>
      </c>
      <c r="B18" s="155">
        <v>496.08</v>
      </c>
      <c r="C18" s="156">
        <v>985.57</v>
      </c>
      <c r="D18" s="155">
        <f t="shared" si="0"/>
        <v>489.49000000000007</v>
      </c>
      <c r="E18" s="155">
        <v>726.8</v>
      </c>
      <c r="F18" s="155">
        <v>703.37</v>
      </c>
      <c r="G18" s="155">
        <v>17</v>
      </c>
    </row>
    <row r="19" spans="1:12" ht="24" customHeight="1">
      <c r="A19" s="154" t="s">
        <v>324</v>
      </c>
      <c r="B19" s="155">
        <v>347.17</v>
      </c>
      <c r="C19" s="156">
        <v>1078.25</v>
      </c>
      <c r="D19" s="155">
        <f t="shared" si="0"/>
        <v>731.07999999999993</v>
      </c>
      <c r="E19" s="155">
        <v>620.24</v>
      </c>
      <c r="F19" s="155">
        <v>529.79</v>
      </c>
      <c r="G19" s="155">
        <v>5</v>
      </c>
      <c r="H19" s="10"/>
    </row>
    <row r="20" spans="1:12">
      <c r="A20" s="157">
        <v>1</v>
      </c>
      <c r="B20" s="158" t="s">
        <v>391</v>
      </c>
      <c r="C20" s="159"/>
      <c r="D20" s="159"/>
      <c r="E20" s="159"/>
      <c r="F20" s="159"/>
      <c r="G20" s="159"/>
      <c r="H20" s="35"/>
      <c r="I20" s="35"/>
      <c r="J20" s="35"/>
      <c r="K20" s="35"/>
      <c r="L20" s="35"/>
    </row>
    <row r="21" spans="1:12">
      <c r="A21" s="17" t="s">
        <v>226</v>
      </c>
      <c r="B21" s="35"/>
      <c r="C21" s="35"/>
      <c r="D21" s="35"/>
      <c r="E21" s="35"/>
      <c r="F21" s="35"/>
      <c r="G21" s="35"/>
      <c r="H21" s="35"/>
      <c r="I21" s="35"/>
      <c r="J21" s="35"/>
      <c r="K21" s="35"/>
      <c r="L21" s="35"/>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Erdmann, Julia</cp:lastModifiedBy>
  <cp:lastPrinted>2017-09-11T06:02:06Z</cp:lastPrinted>
  <dcterms:created xsi:type="dcterms:W3CDTF">2009-06-22T08:33:21Z</dcterms:created>
  <dcterms:modified xsi:type="dcterms:W3CDTF">2023-11-16T14:52:38Z</dcterms:modified>
</cp:coreProperties>
</file>