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8" windowWidth="9216" windowHeight="5616" tabRatio="839"/>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45621"/>
</workbook>
</file>

<file path=xl/calcChain.xml><?xml version="1.0" encoding="utf-8"?>
<calcChain xmlns="http://schemas.openxmlformats.org/spreadsheetml/2006/main">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51" i="61"/>
  <c r="N50" i="61"/>
  <c r="N49" i="61"/>
  <c r="N47" i="61"/>
  <c r="N46" i="61"/>
  <c r="N45" i="61"/>
  <c r="H51" i="61"/>
  <c r="H50" i="61"/>
  <c r="H49" i="61"/>
  <c r="H47" i="61"/>
  <c r="H46" i="61"/>
  <c r="H45" i="61"/>
  <c r="F51" i="61"/>
  <c r="F50" i="61"/>
  <c r="F49" i="61"/>
  <c r="F47" i="61"/>
  <c r="F46" i="61"/>
  <c r="F45" i="61"/>
  <c r="D51" i="61"/>
  <c r="D50"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L37" i="61" s="1"/>
  <c r="H9" i="61"/>
  <c r="F9" i="61"/>
  <c r="H8" i="61"/>
  <c r="F8" i="61"/>
  <c r="D8" i="61"/>
  <c r="H7" i="61"/>
  <c r="F7" i="61"/>
  <c r="D7" i="61"/>
  <c r="J3" i="61" s="1"/>
  <c r="J38" i="61" s="1"/>
  <c r="J115" i="61" l="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J51" i="61"/>
  <c r="L49" i="61"/>
  <c r="J45" i="61"/>
  <c r="J50" i="61"/>
  <c r="L47" i="61"/>
  <c r="J49" i="61"/>
  <c r="L46" i="61"/>
  <c r="L51" i="61"/>
  <c r="J47" i="61"/>
  <c r="L45" i="61"/>
  <c r="L50"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 r="D11" i="57" l="1"/>
  <c r="D12" i="57"/>
  <c r="D13" i="57"/>
  <c r="D14" i="57"/>
  <c r="D15" i="57"/>
  <c r="D16" i="57"/>
  <c r="D17" i="57"/>
  <c r="D18" i="57"/>
  <c r="D19" i="57"/>
  <c r="D10" i="57"/>
</calcChain>
</file>

<file path=xl/comments1.xml><?xml version="1.0" encoding="utf-8"?>
<comments xmlns="http://schemas.openxmlformats.org/spreadsheetml/2006/main">
  <authors>
    <author>TF</author>
  </authors>
  <commentList>
    <comment ref="A13" authorId="0">
      <text>
        <r>
          <rPr>
            <sz val="9"/>
            <color indexed="81"/>
            <rFont val="Segoe UI"/>
            <family val="2"/>
          </rPr>
          <t>(Angaben der Bevölkerungs-fortschreibung zum 31.12.2015 basieren auf der Basis des Zensus 2011)</t>
        </r>
      </text>
    </comment>
    <comment ref="A42" authorId="0">
      <text>
        <r>
          <rPr>
            <sz val="9"/>
            <color indexed="81"/>
            <rFont val="Tahoma"/>
            <family val="2"/>
          </rPr>
          <t>Die Daten sind für Jugendämter von kreisangehörigen Gemeinden nicht verfügbar. Ebenso liegen die Daten nicht für den jeweiligen Jugendamtstyp vor!</t>
        </r>
      </text>
    </comment>
    <comment ref="A134" authorId="0">
      <text>
        <r>
          <rPr>
            <sz val="9"/>
            <color indexed="81"/>
            <rFont val="Tahoma"/>
            <family val="2"/>
          </rPr>
          <t>Die Daten sind für Jugendämter von kreisangehörigen Gemeinden nicht verfügbar. Ebenso liegen die Daten nicht für den jeweiligen Jugendamtstyp vor!</t>
        </r>
      </text>
    </comment>
    <comment ref="A166" authorId="0">
      <text>
        <r>
          <rPr>
            <sz val="9"/>
            <color indexed="81"/>
            <rFont val="Tahoma"/>
            <family val="2"/>
          </rPr>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r>
      </text>
    </comment>
    <comment ref="A186" authorId="0">
      <text>
        <r>
          <rPr>
            <sz val="9"/>
            <color indexed="81"/>
            <rFont val="Segoe UI"/>
            <family val="2"/>
          </rPr>
          <t>Bei den ambulanten Hilfen  werden – wie in der Darstellung der Jugendamtstabellen in den Vorjahren – die Tagesgruppe und die ISE-Maßnahmen nicht mitberücksichtigt.</t>
        </r>
      </text>
    </comment>
  </commentList>
</comments>
</file>

<file path=xl/comments2.xml><?xml version="1.0" encoding="utf-8"?>
<comments xmlns="http://schemas.openxmlformats.org/spreadsheetml/2006/main">
  <authors>
    <author>TF</author>
  </authors>
  <commentList>
    <comment ref="B7" authorId="0">
      <text>
        <r>
          <rPr>
            <b/>
            <sz val="9"/>
            <color indexed="81"/>
            <rFont val="Tahoma"/>
            <family val="2"/>
          </rPr>
          <t>Fußnote 4</t>
        </r>
      </text>
    </comment>
    <comment ref="B48" authorId="0">
      <text>
        <r>
          <rPr>
            <b/>
            <sz val="9"/>
            <color indexed="81"/>
            <rFont val="Tahoma"/>
            <family val="2"/>
          </rPr>
          <t>Fußnote 5</t>
        </r>
      </text>
    </comment>
  </commentList>
</comments>
</file>

<file path=xl/sharedStrings.xml><?xml version="1.0" encoding="utf-8"?>
<sst xmlns="http://schemas.openxmlformats.org/spreadsheetml/2006/main" count="2586" uniqueCount="416">
  <si>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</si>
  <si>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</si>
  <si>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</si>
  <si>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</si>
  <si>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</si>
  <si>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</si>
  <si>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</si>
  <si>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</si>
  <si>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</si>
  <si>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</si>
  <si>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</si>
  <si>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</si>
  <si>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</si>
  <si>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</si>
  <si>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</si>
  <si>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</si>
  <si>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</si>
  <si>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</si>
  <si>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</si>
  <si>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</si>
  <si>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</si>
  <si>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</si>
  <si>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</si>
  <si>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</si>
  <si>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</si>
  <si>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</si>
  <si>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</si>
  <si>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</si>
  <si>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</si>
  <si>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</si>
  <si>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</si>
  <si>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</si>
  <si>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</si>
  <si>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</si>
  <si>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</si>
  <si>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</si>
  <si>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</si>
  <si>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</si>
  <si>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</si>
  <si>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</si>
  <si>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</si>
  <si>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</si>
  <si>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</si>
  <si>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</si>
  <si>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</si>
  <si>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</si>
  <si>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</si>
  <si>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</si>
  <si>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</si>
  <si>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</si>
  <si>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</si>
  <si>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</si>
  <si>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</si>
  <si>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</si>
  <si>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</si>
  <si>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</si>
  <si>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</si>
  <si>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</si>
  <si>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</si>
  <si>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</si>
  <si>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</si>
  <si>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</si>
  <si>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</si>
  <si>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</si>
  <si>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</si>
  <si>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</si>
  <si>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</si>
  <si>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</si>
  <si>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</si>
  <si>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</si>
  <si>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</si>
  <si>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</si>
  <si>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</si>
  <si>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</si>
  <si>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</si>
  <si>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</si>
  <si>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</si>
  <si>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</si>
  <si>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</si>
  <si>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</si>
  <si>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</si>
  <si>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</si>
  <si>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</si>
  <si>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</si>
  <si>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</si>
  <si>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</si>
  <si>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</si>
  <si>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</si>
  <si>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</si>
  <si>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</si>
  <si>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</si>
  <si>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</si>
  <si>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</si>
  <si>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</si>
  <si>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</si>
  <si>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</si>
  <si>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</si>
  <si>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</si>
  <si>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</si>
  <si>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</si>
  <si>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</si>
  <si>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</si>
  <si>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</si>
  <si>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</si>
  <si>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</si>
  <si>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</si>
  <si>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</si>
  <si>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</si>
  <si>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</si>
  <si>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</si>
  <si>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</si>
  <si>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</si>
  <si>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</si>
  <si>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</si>
  <si>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</si>
  <si>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</si>
  <si>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</si>
  <si>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</si>
  <si>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</si>
  <si>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</si>
  <si>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</si>
  <si>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Bielefeldr, krfr. Stadt</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</si>
  <si>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</si>
  <si>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</si>
  <si>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</si>
  <si>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</si>
  <si>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</si>
  <si>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</si>
  <si>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</si>
  <si>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</si>
  <si>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</si>
  <si>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</si>
  <si>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</si>
  <si>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</si>
  <si>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</si>
  <si>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</si>
  <si>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</si>
  <si>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</si>
  <si>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</si>
  <si>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</si>
  <si>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</si>
  <si>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</si>
  <si>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</si>
  <si>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</si>
  <si>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</si>
  <si>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</si>
  <si>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</si>
  <si>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</si>
  <si>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</si>
  <si>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</si>
  <si>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</si>
  <si>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</si>
  <si>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</si>
  <si>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</si>
  <si>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</si>
  <si>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</si>
  <si>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</si>
  <si>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</si>
  <si>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</si>
  <si>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</si>
  <si>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</si>
  <si>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</si>
  <si>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</si>
  <si>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</si>
  <si>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</si>
  <si>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</si>
  <si>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</si>
  <si>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</si>
  <si>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</si>
  <si>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</si>
  <si>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</si>
  <si>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</si>
  <si>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</si>
  <si>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</si>
  <si>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</si>
  <si>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</si>
  <si>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</si>
  <si>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</si>
  <si>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</si>
  <si>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</si>
  <si>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</si>
  <si>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</si>
  <si>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</si>
  <si>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</si>
  <si>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</si>
  <si>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</si>
  <si>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</si>
  <si>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</si>
  <si>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</si>
  <si>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</si>
  <si>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</si>
  <si>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</si>
  <si>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</si>
  <si>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</si>
  <si>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</si>
  <si>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</si>
  <si>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</si>
  <si>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</si>
  <si>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</si>
  <si>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</si>
  <si>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</si>
  <si>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</si>
  <si>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</si>
  <si>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</si>
  <si>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</si>
  <si>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</si>
  <si>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</si>
  <si>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</si>
  <si>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</si>
  <si>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</si>
  <si>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</si>
  <si>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</si>
  <si>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</si>
  <si>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</si>
  <si>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</si>
  <si>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</si>
  <si>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</si>
  <si>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</si>
  <si>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</si>
  <si>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</si>
  <si>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</si>
  <si>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</si>
  <si>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</si>
  <si>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</si>
  <si>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</si>
  <si>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</si>
  <si>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</si>
  <si>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</si>
  <si>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</si>
  <si>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</si>
  <si>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</si>
  <si>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</si>
  <si>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</si>
  <si>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</si>
  <si>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</si>
  <si>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</si>
  <si>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</si>
  <si>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</si>
  <si>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</si>
  <si>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</si>
  <si>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</si>
  <si>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</si>
  <si>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</si>
  <si>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</si>
  <si>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</si>
  <si>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</si>
  <si>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</si>
  <si>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</si>
  <si>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</si>
  <si>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</si>
  <si>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</si>
  <si>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</si>
  <si>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</si>
  <si>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</si>
  <si>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</si>
  <si>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</si>
  <si>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</si>
  <si>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</si>
  <si>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</si>
  <si>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</si>
  <si>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</si>
  <si>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</si>
  <si>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</si>
  <si>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</si>
  <si>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</si>
  <si>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</si>
  <si>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</si>
  <si>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</si>
  <si>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</si>
  <si>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</si>
  <si>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</si>
  <si>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</si>
  <si>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</si>
  <si>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</si>
  <si>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</si>
  <si>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</si>
  <si>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</si>
  <si>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</si>
  <si>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</si>
  <si>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</si>
  <si>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</si>
  <si>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</si>
  <si>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</si>
  <si>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</si>
  <si>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</si>
  <si>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</si>
  <si>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</si>
  <si>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</si>
  <si>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</si>
  <si>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</si>
  <si>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</si>
  <si>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</si>
  <si>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</si>
  <si>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</si>
  <si>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</si>
  <si>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</si>
  <si>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</si>
  <si>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</si>
  <si>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</si>
  <si>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</si>
  <si>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</si>
  <si>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</si>
  <si>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</si>
  <si>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</si>
  <si>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10 Jahre und älter</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</si>
  <si>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</si>
  <si>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</si>
  <si>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</si>
  <si>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</si>
  <si>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</si>
  <si>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</si>
  <si>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</si>
  <si>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</si>
  <si>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</si>
  <si>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</si>
  <si>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</si>
  <si>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</si>
  <si>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</si>
  <si>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1 Eine Erläuterung zu den Abkürzungen für die Jugendamtstypen findet sich im Anhang des HzE Berichtes 2017.</t>
  </si>
  <si>
    <t>Spannweite</t>
  </si>
  <si>
    <t>KS-2 (2)</t>
  </si>
  <si>
    <t>KGu50-2 (4)</t>
  </si>
  <si>
    <t>KGu50-3 (5)</t>
  </si>
  <si>
    <t>KGu50-4 (6)</t>
  </si>
  <si>
    <t>KGü50-1 (7)</t>
  </si>
  <si>
    <t>KGü50-2 (8)</t>
  </si>
  <si>
    <t>KGü50-3 (9)</t>
  </si>
  <si>
    <t>KGü50-4 (10)</t>
  </si>
  <si>
    <t>N (Anzahl)</t>
  </si>
  <si>
    <t>Inanspruchnahme pro 10.000 der 6 bis unter 21-Jährigen</t>
  </si>
  <si>
    <t>Jugendamt
(St. = Stadt;
Kr. = Kreis)</t>
  </si>
  <si>
    <r>
      <t>Jugendamts-
typ</t>
    </r>
    <r>
      <rPr>
        <sz val="12"/>
        <color indexed="8"/>
        <rFont val="Calibri"/>
        <family val="2"/>
      </rPr>
      <t>¹</t>
    </r>
  </si>
  <si>
    <t>Anmerkung: Ergebnisse zu den Jugendamtstypen liegen für diese Auswertung nicht vor.</t>
  </si>
  <si>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</si>
  <si>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</si>
  <si>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</si>
  <si>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</si>
  <si>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</si>
  <si>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</si>
  <si>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</si>
  <si>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</si>
  <si>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</si>
  <si>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</si>
  <si>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</si>
  <si>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</si>
  <si>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</si>
  <si>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</si>
  <si>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</si>
  <si>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</si>
  <si>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</si>
  <si>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</si>
  <si>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</si>
  <si>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</si>
  <si>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</si>
  <si>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</si>
  <si>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</si>
  <si>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</si>
  <si>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</si>
  <si>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</si>
  <si>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</si>
  <si>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</si>
  <si>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</si>
  <si>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</si>
  <si>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</si>
  <si>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</si>
  <si>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</si>
  <si>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</si>
  <si>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</si>
  <si>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</si>
  <si>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t>Tabelle 3b: Leistungen der Hilfen zur Erziehung (ohne Erziehungsberatung) nach Leistungssegmenten in den Jugendamtsbezirken Nordrhein-Westfalens; 2016 (Aufsummierung der zum 31.12. eines Jahres andauernden und der innerhalb eines Jahres beendeten Hilfen; Angaben absolut) (Jugendamtsbezirke sind innerhalb der Jugendamtstypen alphabetisch sortiert)</t>
  </si>
  <si>
    <t>Tabelle 2: Bevölkerung in den Jugendamtsbezirken in Nordrhein-Westfalen 2016</t>
  </si>
  <si>
    <t>Tabelle 4: Inanspruchnahme von Leistungen der Hilfen zur Erziehung (ohne Erziehungsberatung) nach Leistungssegmenten in den Jugendamtsbezirken Nordrhein-Westfalens; 2016 (Aufsummierung der am 31.12. eines Jahres andauernden und der innerhalb eines Jahres beendeten Hilfen; Angaben pro 10.000 der unter 21-jährigen Bevölkerung) (Jugendamtsbezirke sind innerhalb der Jugendamtstypen alphabetisch sortiert)</t>
  </si>
  <si>
    <t>Tabelle 3a: Leistungen der Hilfen zur Erziehung (einschl. Erziehungsberatung) und der Erziehungsberatung in den Jugendamtsbezirken der Kreise und kreisfreien Städte Nordrhein-Westfalens; 2016 (Aufsummierung der zum 31.12. eines Jahres andauernden und der innerhalb eines Jahres beendeten Hilfen; Angaben absolut, Inanspruchnahme pro 10.000 der unter 21-jährigen Bevölkerung) (Jugendamtsbezirke sind alphabetisch sortiert)</t>
  </si>
  <si>
    <t>Tabelle 8: Eingliederungshilfen (§ 35a SGB VIII) nach Altersgruppen und Geschlecht in den Jugendamtsbezirken Nordrhein-Westfalens; 2016 (Aufsummierung der zum 31.12. eines Jahres andauernden und der innerhalb eines Jahres beendeten Leistungen; Angaben absolut, Inanspruchnahme pro 10.000 der altersgleichen Bevölkerung) (Jugendamtsbezirke sind innerhalb der Jugendamtstypen alphabetisch sortiert)</t>
  </si>
  <si>
    <t>Tabelle 9: Lebenslagen von Hilfen zur Erziehung in Anspruch nehmenden jungen Menschen (ohne Erziehungsberatung) in den Jugendamtsbezirken Nordrhein-Westfalens; 2016 (begonnene Hilfen, Angaben absolut und in %) (Jugendamtsbezirke sind innerhalb der Jugendamtstypen alphabetisch sortiert)</t>
  </si>
  <si>
    <t>Tabelle 10: Dauer von familienersetzenden Hilfen und Intensität von ambulanten Leistungen in den Jugendamtsbezirken Nordrhein-Westfalens; 2016 (andauernde und beendete Hilfen, Anzahl der Hilfen absolut und durchschnittliche Dauer der Leistungen)</t>
  </si>
  <si>
    <t>Bevölkerung in den Jugendamtsbezirken in Nordrhein-Westfalen 2016</t>
  </si>
  <si>
    <t>Leistungen der Hilfen zur Erziehung (einschl. Erziehungsberatung) und der Erziehungsberatung in den Jugendamtsbezirken der Kreise und kreisfreien Städte Nordrhein-Westfalens; 2016 (Aufsummierung der zum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</si>
  <si>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2016 (Aufsummierung der zum 31.12. eines Jahres andauernden und der innerhalb eines Jahres beendeten Hilfen; Angaben absolut) (Jugendamtsbezirke sind innerhalb der Jugendamtstypen alphabetisch sortiert)</t>
  </si>
  <si>
    <t>Erziehungsberatung (§ 28 SGB VIII) nach Altersgruppen und Geschlecht  in den Jugendamtsbezirken der Kreise und kreisfreien Städte Nordrhein-Westfalens; 2016 (andauernde Hilfen am 31.12; Angaben absolut, Inanspruchnahme pro 10.000 der altersgleichen Bevölkerung) (Jugendamtsbezirke sind alphabetisch sortiert)</t>
  </si>
  <si>
    <t>Eingliederungshilfen (§ 35a SGB VIII) nach Altersgruppen und Geschlecht in den Jugendamtsbezirken Nordrhein-Westfalens; 2016 (Aufsummierung der zum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</si>
  <si>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2016 (begonnene Hilfen, Angaben absolut und in %) (Jugendamtsbezirke sind innerhalb der Jugendamtstypen alphabetisch sortiert)</t>
  </si>
  <si>
    <t>Dauer von familienersetzenden Hilfen und Intensität von ambulanten Leistungen in den Jugendamtsbezirken Nordrhein-Westfalens; 2016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</si>
  <si>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2016 (Angaben pro unter 21-Jährigen)</t>
  </si>
  <si>
    <t>Jugendamtstabellen 2016, Datengrundlage für das Hze Berichtswesen NRW 2018</t>
  </si>
  <si>
    <t>(Angaben der Bevölkerungsfortschreibung zum 31.12.2016 basieren auf der Basis des Zensus 2011)</t>
  </si>
  <si>
    <t>Anmerkung: Der Gesamtwert für die Jugendamtsbezirke weicht um 4 Fälle (Anzahl der Kinder) von dem NRW-Ergebnis der Standardtabellen von IT.NRW ab. Die Abweichung zeigt sich bei den familienorientierten Hilfen.</t>
  </si>
  <si>
    <r>
      <t>Intensität von ambulanten Hilfen (andauernde Hilfen)</t>
    </r>
    <r>
      <rPr>
        <sz val="10"/>
        <rFont val="Calibri"/>
        <family val="2"/>
      </rPr>
      <t>¹</t>
    </r>
  </si>
  <si>
    <t>Für den Stichtag 31.12.2016:</t>
  </si>
  <si>
    <t>Anmerkung zu der Bevölkerungsstatistik 2016</t>
  </si>
  <si>
    <t>Ambulante Hilfen gem. §§ 27,2, 29-32, 35 SGB VIII (Zahl der Kinder)</t>
  </si>
  <si>
    <t>Quelle: IT.NRW, Zusammenstellung und Berechnung Arbeitsstelle Kinder- und Jugendhilfestatistik</t>
  </si>
  <si>
    <t>Quelle: Forschungsdatenzentrum der Statistischen Ämter des Bundes und der Länder (FDZ): Statistiken der Kinder- und Jugendhilfe – Ausgaben und Einnahmen, 2016; Zusammenstellung und Berechnung Arbeitsstelle Kinder- und Jugendhilfestatistik</t>
  </si>
  <si>
    <t>Tabelle 5: Inanspruchnahme von Leistungen der Hilfen zur Erziehung (ohne Erziehungsberatung) nach Altersgruppen und Leistungssegmenten in den Jugendamtsbezirken Nordrhein-Westfalens; 2016 (am 31.12. andauernde Hilfen; Angaben pro 10.000 der altersgleichen Bevölkerung) (Jugendamtsbezirke sind innerhalb der Jugendamtstypen alphabetisch sortiert)</t>
  </si>
  <si>
    <t>Tabelle 6: Inanspruchnahme von Leistungen der Hilfen zur Erziehung (ohne Erziehungsberatung) nach Geschlecht und Leistungssegmenten in den Jugendamtsbezirken Nordrhein-Westfalens; 2016 (Aufsummierung der zum 31.12. eines Jahres andauernden und der innerhalb eines Jahres beendeten Leistungen; Angaben pro 10.000 der unter 21-jährigen Bevölkerung) (Jugendamtsbezirke sind innerhalb der Jugendamtstypen alphabetisch sortiert)</t>
  </si>
  <si>
    <t>Tabelle 11: Eckwerte zur Höhe der Pro-Kopf-Ausgaben der Jugendämter für die Hilfen zur Erziehung (einschl. der Hilfen für junge Volljährige) nach Jugendamtstypen in Nordrhein-Westfalen; 2016 (Angaben in EUR pro unter 21-Jährigen)</t>
  </si>
  <si>
    <t>Inanspruchnahme von Leistungen der Hilfen zur Erziehung (ohne Erziehungsberatung) nach Geschlecht und Leistungssegmenten in den Jugendamtsbezirken Nordrhein-Westfalens; 2016 (Aufsummierung der zum 31.12. eines Jahres andauernden und der innerhalb eines Jahres beendeten Leistungen;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</si>
  <si>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2016 (am 31.12. andauernde Hilfen; Angaben pro 10.000 der altersgleichen Bevölkerung) (Jugendamtsbezirke sind innerhalb der Jugendamtstypen alphabetisch sortiert)</t>
  </si>
  <si>
    <t>Inanspruchnahme von Leistungen der Hilfen zur Erziehung (ohne Erziehungsberatung) nach Leistungssegmenten in den Jugendamtsbezirken Nordrhein-Westfalens; 2016 (Aufsummierung der am 31.12. eines Jahres andauernden und der innerhalb eines Jahres beendeten Hilfen; Angaben pro 10.000 der unter 21-jährigen Bevölkerung) (Jugendamtsbezirke sind innerhalb der Jugendamtstypen alphabetisch sortiert)</t>
  </si>
  <si>
    <t>Laut IT.NRW ist die Entwicklung des Bevölkerungsstandes 2016 aufgrund methodischer Änderungen bei den Wanderungsstatistiken, technischer Weiterentwicklungen der Datenlieferungen aus dem Meldewesen sowie der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 (vgl. auch www.destatis.de/DE/ZahlenFakten/GesellschaftStaat/Bevoelkerung/Bevoelkerungsstand/Methoden/MethodischeHinweise2016.html; Zugriff: 24.10.2018). Diese methodischen Einschränkungen sind auch bei der Berechnung der Inanspruchnahmequoten zu beachten.</t>
  </si>
  <si>
    <t xml:space="preserve">Für 5 Kommunen (Kreis Kleve, Kreis Borken, Kreis Höxter, Stadt Hemer und die Stadt Unna) ist laut IT.NRW das vorliegende Ergebnis, das u.a. auf Basis der von den Meldebehörden erhaltenen Nachrichten ermittelt wurde, unplausibel. Daher ist die Genauigkeit der Ergebnisse der übergeordneten Verwaltungsbezirke eingeschränkt. Die Gründe hierfür liegen offenbar in der melderechtlichen Behandlung von Schutzsuchenden. Die Unstimmigkeiten konnten nicht abschließend aufgelöst werden. </t>
  </si>
  <si>
    <r>
      <t>Altersgruppen</t>
    </r>
    <r>
      <rPr>
        <b/>
        <sz val="10"/>
        <rFont val="Calibri"/>
        <family val="2"/>
      </rPr>
      <t>¹</t>
    </r>
  </si>
  <si>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</si>
  <si>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 xml:space="preserve">Aufgrund von Abweichungen der Ergebnisse bei den Jugendamtsbezirken zu den NRW-Ergebnissen der Standardtabellen von IT.NRW werden die Daten zu der Altersstruktur vorerst nicht veröffentlicht. Eine Klärung steht noch aus.  </t>
  </si>
  <si>
    <t>Tabelle 7: Erziehungsberatung (§ 28 SGB VIII) nach Altersgruppen und Geschlecht in den Jugendamtsbezirken der Kreise und kreisfreien Städte Nordrhein-Westfalens; 2016 (andauernde Hilfen am 31.12; Angaben absolut, Inanspruchnahme pro 10.000 der altersgleichen Bevölkerung) (Jugendamtsbezirke sind alphabetisch sortiert)</t>
  </si>
  <si>
    <r>
      <rPr>
        <b/>
        <sz val="10"/>
        <color rgb="FFFF0000"/>
        <rFont val="Arial"/>
        <family val="2"/>
      </rPr>
      <t xml:space="preserve">Anmerkung: </t>
    </r>
    <r>
      <rPr>
        <sz val="10"/>
        <rFont val="Arial"/>
        <family val="2"/>
      </rPr>
      <t xml:space="preserve">Die Tabelle 7 ist nicht vollständig. Aufgrund von Abweichungen der Ergebnisse bei den Jugendamtsbezirken zu den NRW-Ergebnissen der Standardtabellen von IT.NRW werden die Daten zu der Altersstruktur vorerst nicht veröffentlicht. Eine Klärung steht noch aus.  </t>
    </r>
  </si>
  <si>
    <t>2. Bevölkerung in den Jugendamtsbezirken in Nordrhein-Westfalen 2016</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</si>
  <si>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2016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</si>
  <si>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2016 (Aufsummierung der zum 31.12. eines Jahres andauernden und der innerhalb eines Jahres beendeten Hilfen; Angaben absolut)</t>
  </si>
  <si>
    <t>4. Inanspruchnahme von Leistungen der Hilfen zur Erziehung (ohne Erziehungsberatung) nach Leistungssegmenten in den Jugendamtsbezirken Nordrhein-Westfalens; 2016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</si>
  <si>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2016 (am 31.12. andauernde Hilfen; Angaben pro 10.000 der altersgleichen Bevölkerung)</t>
  </si>
  <si>
    <t xml:space="preserve">6. Inanspruchnahme von Leistungen der Hilfen zur Erziehung nach Geschlecht und Leistungssegmenten in den Jugendamtsbezirken Nordrhein-Westfalens; 2016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</si>
  <si>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2016 (andauernde Hilfen am 31.12; Angaben absolut, Inanspruchnahme pro 10.000 der altersgleichen Bevölkerung)</t>
  </si>
  <si>
    <t xml:space="preserve">8. Eingliederungshilfen (§ 35a SGB VIII) nach Altersgruppen und Geschlecht in den Jugendamtsbezirken Nordrhein-Westfalens; 2016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</si>
  <si>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2016 (begonnene Hilfen, Angaben absolut und in %) </t>
  </si>
  <si>
    <t>10. Dauer von familienersetzenden Hilfen und Intensität von ambulanten Leistungen in den Jugendamtsbezirken Nordrhein-Westfalens; 2016 (andauernde und beendete Hilfen, Anzahl der Hilfen absolut und durchschnittliche Dauer der Leistungen)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</si>
</sst>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9"/>
      <name val="Futura Lt BT"/>
      <family val="2"/>
    </font>
    <font>
      <i/>
      <sz val="1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0"/>
      <name val="Arial"/>
      <family val="2"/>
    </font>
    <font>
      <sz val="11"/>
      <color indexed="8"/>
      <name val="Calibri"/>
      <family val="2"/>
      <scheme val="minor"/>
    </font>
    <font>
      <b/>
      <sz val="10"/>
      <name val="Calibri"/>
      <family val="2"/>
    </font>
    <font>
      <b/>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16">
    <xf numFmtId="0" fontId="0" fillId="0" borderId="0"/>
    <xf numFmtId="0" fontId="26" fillId="0" borderId="0"/>
    <xf numFmtId="0" fontId="19"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167" fontId="30" fillId="0" borderId="1">
      <alignment horizontal="left"/>
    </xf>
    <xf numFmtId="167" fontId="29" fillId="0" borderId="1">
      <alignment horizontal="left"/>
    </xf>
    <xf numFmtId="167" fontId="29" fillId="0" borderId="1">
      <alignment horizontal="left"/>
    </xf>
    <xf numFmtId="167" fontId="29" fillId="0" borderId="1">
      <alignment horizontal="left"/>
    </xf>
    <xf numFmtId="167" fontId="29" fillId="0" borderId="1">
      <alignment horizontal="left"/>
    </xf>
    <xf numFmtId="167" fontId="18"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168" fontId="30" fillId="0" borderId="1">
      <alignment horizontal="left"/>
    </xf>
    <xf numFmtId="168" fontId="29" fillId="0" borderId="1">
      <alignment horizontal="left"/>
    </xf>
    <xf numFmtId="168" fontId="29" fillId="0" borderId="1">
      <alignment horizontal="left"/>
    </xf>
    <xf numFmtId="168" fontId="29" fillId="0" borderId="1">
      <alignment horizontal="left"/>
    </xf>
    <xf numFmtId="168" fontId="29" fillId="0" borderId="1">
      <alignment horizontal="left"/>
    </xf>
    <xf numFmtId="168" fontId="18"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9" fontId="30" fillId="0" borderId="1">
      <alignment horizontal="left"/>
    </xf>
    <xf numFmtId="169" fontId="29" fillId="0" borderId="1">
      <alignment horizontal="left"/>
    </xf>
    <xf numFmtId="169" fontId="29" fillId="0" borderId="1">
      <alignment horizontal="left"/>
    </xf>
    <xf numFmtId="169" fontId="29" fillId="0" borderId="1">
      <alignment horizontal="left"/>
    </xf>
    <xf numFmtId="169" fontId="29" fillId="0" borderId="1">
      <alignment horizontal="left"/>
    </xf>
    <xf numFmtId="169" fontId="18"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0" fontId="30" fillId="0" borderId="1">
      <alignment horizontal="left"/>
    </xf>
    <xf numFmtId="170" fontId="29" fillId="0" borderId="1">
      <alignment horizontal="left"/>
    </xf>
    <xf numFmtId="170" fontId="29" fillId="0" borderId="1">
      <alignment horizontal="left"/>
    </xf>
    <xf numFmtId="170" fontId="29" fillId="0" borderId="1">
      <alignment horizontal="left"/>
    </xf>
    <xf numFmtId="170" fontId="29" fillId="0" borderId="1">
      <alignment horizontal="left"/>
    </xf>
    <xf numFmtId="170" fontId="18"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16" applyNumberFormat="0" applyAlignment="0" applyProtection="0"/>
    <xf numFmtId="0" fontId="30" fillId="20" borderId="16" applyNumberFormat="0" applyAlignment="0" applyProtection="0"/>
    <xf numFmtId="0" fontId="30" fillId="20" borderId="16" applyNumberFormat="0" applyAlignment="0" applyProtection="0"/>
    <xf numFmtId="0" fontId="30" fillId="20" borderId="17" applyNumberFormat="0" applyAlignment="0" applyProtection="0"/>
    <xf numFmtId="0" fontId="30" fillId="20" borderId="17" applyNumberFormat="0" applyAlignment="0" applyProtection="0"/>
    <xf numFmtId="0" fontId="30" fillId="20" borderId="17" applyNumberFormat="0" applyAlignment="0" applyProtection="0"/>
    <xf numFmtId="0" fontId="30" fillId="7" borderId="17" applyNumberFormat="0" applyAlignment="0" applyProtection="0"/>
    <xf numFmtId="0" fontId="30" fillId="7" borderId="17" applyNumberFormat="0" applyAlignment="0" applyProtection="0"/>
    <xf numFmtId="0" fontId="30" fillId="7" borderId="17"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19" applyNumberFormat="0" applyFont="0" applyAlignment="0" applyProtection="0"/>
    <xf numFmtId="0" fontId="30" fillId="22" borderId="19" applyNumberFormat="0" applyFont="0" applyAlignment="0" applyProtection="0"/>
    <xf numFmtId="0" fontId="30" fillId="22" borderId="19" applyNumberFormat="0" applyFont="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1"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31"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29" fillId="0" borderId="0"/>
    <xf numFmtId="0" fontId="29" fillId="0" borderId="0"/>
    <xf numFmtId="0" fontId="29" fillId="0" borderId="0"/>
    <xf numFmtId="0" fontId="29" fillId="0" borderId="0"/>
    <xf numFmtId="0" fontId="30"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23" borderId="24" applyNumberFormat="0" applyAlignment="0" applyProtection="0"/>
    <xf numFmtId="0" fontId="30" fillId="23" borderId="24" applyNumberFormat="0" applyAlignment="0" applyProtection="0"/>
    <xf numFmtId="0" fontId="30" fillId="23" borderId="24" applyNumberFormat="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6" fillId="0" borderId="0"/>
    <xf numFmtId="0" fontId="15"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4" fillId="0" borderId="0"/>
    <xf numFmtId="0" fontId="19" fillId="0" borderId="0"/>
    <xf numFmtId="0" fontId="14" fillId="0" borderId="0"/>
    <xf numFmtId="0" fontId="14"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4" fillId="0" borderId="0"/>
    <xf numFmtId="0" fontId="14"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3"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3" fillId="0" borderId="0"/>
    <xf numFmtId="0" fontId="19" fillId="0" borderId="0"/>
    <xf numFmtId="0" fontId="13" fillId="0" borderId="0"/>
    <xf numFmtId="0" fontId="13" fillId="0" borderId="0"/>
    <xf numFmtId="0" fontId="19" fillId="0" borderId="0"/>
    <xf numFmtId="0" fontId="19" fillId="0" borderId="0"/>
    <xf numFmtId="0" fontId="13" fillId="0" borderId="0"/>
    <xf numFmtId="0" fontId="19" fillId="0" borderId="0"/>
    <xf numFmtId="0" fontId="19" fillId="0" borderId="0"/>
    <xf numFmtId="0" fontId="1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applyNumberFormat="0" applyFont="0" applyFill="0" applyBorder="0" applyAlignment="0" applyProtection="0"/>
    <xf numFmtId="0" fontId="19" fillId="0" borderId="0"/>
    <xf numFmtId="0" fontId="19" fillId="0" borderId="0"/>
    <xf numFmtId="0" fontId="13"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applyNumberFormat="0" applyFont="0" applyFill="0" applyBorder="0" applyAlignment="0" applyProtection="0"/>
    <xf numFmtId="0" fontId="13"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1" fillId="0" borderId="0"/>
    <xf numFmtId="0" fontId="33" fillId="0" borderId="0"/>
    <xf numFmtId="0" fontId="33" fillId="0" borderId="0"/>
    <xf numFmtId="0" fontId="19" fillId="0" borderId="0"/>
    <xf numFmtId="0" fontId="11" fillId="0" borderId="0"/>
    <xf numFmtId="0" fontId="19"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0" fillId="0" borderId="0"/>
    <xf numFmtId="0" fontId="33" fillId="0" borderId="0"/>
    <xf numFmtId="0" fontId="33"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33" fillId="0" borderId="0" applyNumberFormat="0" applyFont="0" applyFill="0" applyBorder="0" applyAlignment="0" applyProtection="0"/>
    <xf numFmtId="0" fontId="33" fillId="0" borderId="0"/>
    <xf numFmtId="0" fontId="33" fillId="0" borderId="0" applyNumberFormat="0" applyFont="0" applyFill="0" applyBorder="0" applyAlignment="0" applyProtection="0"/>
    <xf numFmtId="0" fontId="10" fillId="0" borderId="0"/>
    <xf numFmtId="0" fontId="33" fillId="0" borderId="0" applyNumberFormat="0" applyFont="0" applyFill="0" applyBorder="0" applyAlignment="0" applyProtection="0"/>
    <xf numFmtId="0" fontId="10" fillId="0" borderId="0"/>
    <xf numFmtId="0" fontId="10" fillId="0" borderId="0"/>
    <xf numFmtId="0" fontId="33"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33" fillId="0" borderId="0" applyNumberFormat="0" applyFont="0" applyFill="0" applyBorder="0" applyAlignment="0" applyProtection="0"/>
    <xf numFmtId="0" fontId="19" fillId="0" borderId="0"/>
    <xf numFmtId="0" fontId="10" fillId="0" borderId="0"/>
    <xf numFmtId="0" fontId="10" fillId="0" borderId="0"/>
    <xf numFmtId="0" fontId="19" fillId="0" borderId="0" applyNumberFormat="0" applyFont="0" applyFill="0" applyBorder="0" applyAlignment="0" applyProtection="0"/>
    <xf numFmtId="0" fontId="10" fillId="0" borderId="0"/>
    <xf numFmtId="0" fontId="10" fillId="0" borderId="0"/>
    <xf numFmtId="0" fontId="10" fillId="0" borderId="0"/>
    <xf numFmtId="0" fontId="33" fillId="0" borderId="0"/>
    <xf numFmtId="0" fontId="10" fillId="0" borderId="0"/>
    <xf numFmtId="0" fontId="19" fillId="0" borderId="0"/>
    <xf numFmtId="0" fontId="19" fillId="0" borderId="0"/>
    <xf numFmtId="0" fontId="33" fillId="0" borderId="0" applyNumberFormat="0" applyFont="0" applyFill="0" applyBorder="0" applyAlignment="0" applyProtection="0"/>
    <xf numFmtId="0" fontId="33" fillId="0" borderId="0" applyNumberFormat="0" applyFont="0" applyFill="0" applyBorder="0" applyAlignment="0" applyProtection="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9" fillId="0" borderId="0"/>
    <xf numFmtId="0" fontId="19" fillId="0" borderId="0" applyNumberFormat="0" applyFont="0" applyFill="0" applyBorder="0" applyAlignment="0" applyProtection="0"/>
    <xf numFmtId="0" fontId="9" fillId="0" borderId="0"/>
    <xf numFmtId="0" fontId="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9" fillId="0" borderId="0"/>
    <xf numFmtId="0" fontId="19" fillId="0" borderId="0"/>
    <xf numFmtId="0" fontId="8" fillId="0" borderId="0"/>
    <xf numFmtId="0" fontId="8" fillId="0" borderId="0"/>
    <xf numFmtId="0" fontId="8" fillId="0" borderId="0"/>
    <xf numFmtId="0" fontId="7" fillId="0" borderId="0"/>
    <xf numFmtId="0" fontId="7"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applyNumberFormat="0" applyFill="0" applyBorder="0" applyAlignment="0" applyProtection="0"/>
    <xf numFmtId="0" fontId="1" fillId="0" borderId="0"/>
    <xf numFmtId="0" fontId="58" fillId="0" borderId="0"/>
  </cellStyleXfs>
  <cellXfs count="430">
    <xf numFmtId="0" fontId="0" fillId="0" borderId="0" xfId="0"/>
    <xf numFmtId="0" fontId="18" fillId="0" borderId="0" xfId="0" applyFont="1"/>
    <xf numFmtId="0" fontId="18" fillId="0" borderId="0" xfId="0" applyFont="1" applyAlignment="1">
      <alignment horizontal="left" vertical="center" wrapText="1"/>
    </xf>
    <xf numFmtId="0" fontId="18" fillId="0" borderId="0" xfId="0" applyFont="1" applyAlignment="1">
      <alignment horizontal="center"/>
    </xf>
    <xf numFmtId="0" fontId="18" fillId="0" borderId="0" xfId="0" applyFont="1" applyBorder="1"/>
    <xf numFmtId="0" fontId="22" fillId="0" borderId="0" xfId="0" applyFont="1" applyAlignment="1">
      <alignment horizontal="left"/>
    </xf>
    <xf numFmtId="0" fontId="23" fillId="0" borderId="0" xfId="0" applyFont="1"/>
    <xf numFmtId="3" fontId="18" fillId="0" borderId="0" xfId="0" applyNumberFormat="1" applyFont="1"/>
    <xf numFmtId="0" fontId="24" fillId="0" borderId="0" xfId="0" applyFont="1" applyFill="1"/>
    <xf numFmtId="49" fontId="24" fillId="0" borderId="0" xfId="0" applyNumberFormat="1" applyFont="1" applyFill="1"/>
    <xf numFmtId="0" fontId="0" fillId="0" borderId="0" xfId="0" applyFill="1" applyAlignment="1">
      <alignment horizontal="center" vertical="top" wrapText="1"/>
    </xf>
    <xf numFmtId="0" fontId="0" fillId="0" borderId="0" xfId="0"/>
    <xf numFmtId="165" fontId="24" fillId="0" borderId="0" xfId="0" applyNumberFormat="1" applyFont="1" applyFill="1"/>
    <xf numFmtId="165" fontId="24" fillId="0" borderId="0" xfId="0" applyNumberFormat="1" applyFont="1" applyFill="1" applyBorder="1"/>
    <xf numFmtId="0" fontId="18" fillId="0" borderId="0" xfId="0" applyFont="1" applyFill="1"/>
    <xf numFmtId="0" fontId="25" fillId="0" borderId="0" xfId="0" applyFont="1" applyBorder="1" applyAlignment="1">
      <alignment horizontal="center" vertical="top" wrapText="1"/>
    </xf>
    <xf numFmtId="0" fontId="18" fillId="0" borderId="0" xfId="0" applyFont="1" applyFill="1" applyBorder="1"/>
    <xf numFmtId="0" fontId="0" fillId="0" borderId="0" xfId="0" applyBorder="1" applyAlignment="1">
      <alignment horizontal="center" vertical="top" wrapText="1"/>
    </xf>
    <xf numFmtId="0" fontId="19" fillId="0" borderId="0" xfId="0" applyFont="1" applyFill="1" applyBorder="1" applyAlignment="1">
      <alignment horizontal="center" vertical="top" wrapText="1"/>
    </xf>
    <xf numFmtId="3" fontId="18" fillId="0" borderId="0" xfId="0" applyNumberFormat="1" applyFont="1" applyBorder="1"/>
    <xf numFmtId="3" fontId="0" fillId="0" borderId="0" xfId="0" applyNumberFormat="1" applyFont="1" applyBorder="1"/>
    <xf numFmtId="165" fontId="0" fillId="0" borderId="0" xfId="0" applyNumberFormat="1" applyFill="1"/>
    <xf numFmtId="1" fontId="0" fillId="0" borderId="0" xfId="0" applyNumberFormat="1" applyFill="1"/>
    <xf numFmtId="3" fontId="0" fillId="0" borderId="0" xfId="0" applyNumberFormat="1" applyFill="1"/>
    <xf numFmtId="0" fontId="18" fillId="0" borderId="0" xfId="0" applyFont="1"/>
    <xf numFmtId="0" fontId="22"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center"/>
    </xf>
    <xf numFmtId="0" fontId="21" fillId="0" borderId="0" xfId="0" applyFont="1"/>
    <xf numFmtId="0" fontId="20" fillId="0" borderId="1" xfId="0" applyFont="1" applyBorder="1" applyAlignment="1">
      <alignment horizontal="center" vertical="center" wrapText="1"/>
    </xf>
    <xf numFmtId="0" fontId="19" fillId="0" borderId="1" xfId="0" applyFont="1" applyBorder="1" applyAlignment="1">
      <alignment horizontal="center" vertical="top" wrapText="1"/>
    </xf>
    <xf numFmtId="0" fontId="0" fillId="0" borderId="1" xfId="0" applyBorder="1" applyAlignment="1">
      <alignment horizontal="center" vertical="top" wrapText="1"/>
    </xf>
    <xf numFmtId="0" fontId="20" fillId="0" borderId="1" xfId="0" applyFont="1" applyBorder="1" applyAlignment="1">
      <alignment horizontal="center" vertical="center" wrapText="1"/>
    </xf>
    <xf numFmtId="0" fontId="19"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xf numFmtId="0" fontId="0" fillId="0" borderId="0" xfId="0" applyFill="1"/>
    <xf numFmtId="0" fontId="18" fillId="0" borderId="0" xfId="0" applyFont="1" applyFill="1"/>
    <xf numFmtId="0" fontId="34" fillId="0" borderId="0" xfId="0" applyFont="1" applyFill="1"/>
    <xf numFmtId="0" fontId="0" fillId="0" borderId="0" xfId="0" applyFill="1" applyBorder="1"/>
    <xf numFmtId="0" fontId="19" fillId="0" borderId="1" xfId="0" applyFont="1" applyBorder="1" applyAlignment="1">
      <alignment horizontal="center" vertical="top" wrapText="1"/>
    </xf>
    <xf numFmtId="0" fontId="0" fillId="0" borderId="1" xfId="0" applyBorder="1" applyAlignment="1">
      <alignment horizontal="center" vertical="top" wrapText="1"/>
    </xf>
    <xf numFmtId="0" fontId="23" fillId="0" borderId="0" xfId="0" applyFont="1" applyFill="1"/>
    <xf numFmtId="0" fontId="18" fillId="0" borderId="0" xfId="0" applyFont="1" applyFill="1" applyAlignment="1">
      <alignment horizontal="center"/>
    </xf>
    <xf numFmtId="0" fontId="37" fillId="0" borderId="0" xfId="0" applyFont="1" applyAlignment="1">
      <alignment horizontal="left"/>
    </xf>
    <xf numFmtId="0" fontId="27" fillId="0" borderId="0" xfId="1" applyFont="1" applyFill="1" applyBorder="1" applyAlignment="1">
      <alignment wrapText="1"/>
    </xf>
    <xf numFmtId="3" fontId="19" fillId="0" borderId="0" xfId="0" applyNumberFormat="1" applyFont="1" applyFill="1" applyBorder="1" applyAlignment="1">
      <alignment vertical="center"/>
    </xf>
    <xf numFmtId="3" fontId="0" fillId="0" borderId="0" xfId="0" applyNumberFormat="1" applyFill="1" applyBorder="1"/>
    <xf numFmtId="0" fontId="37" fillId="0" borderId="0" xfId="0" applyNumberFormat="1" applyFont="1" applyAlignment="1">
      <alignment horizontal="left"/>
    </xf>
    <xf numFmtId="0" fontId="38" fillId="0" borderId="0" xfId="0" applyFont="1"/>
    <xf numFmtId="0" fontId="37" fillId="0" borderId="0" xfId="0" applyFont="1"/>
    <xf numFmtId="0" fontId="39" fillId="0" borderId="0" xfId="0" applyFont="1"/>
    <xf numFmtId="0" fontId="40" fillId="0" borderId="0" xfId="0" applyFont="1" applyAlignment="1">
      <alignment horizontal="left"/>
    </xf>
    <xf numFmtId="0" fontId="40" fillId="0" borderId="0" xfId="0" applyNumberFormat="1" applyFont="1" applyAlignment="1">
      <alignment horizontal="left"/>
    </xf>
    <xf numFmtId="0" fontId="0" fillId="0" borderId="0" xfId="0" applyAlignment="1">
      <alignment vertical="top"/>
    </xf>
    <xf numFmtId="0" fontId="19" fillId="0" borderId="0" xfId="0" applyFont="1" applyAlignment="1">
      <alignment vertical="top"/>
    </xf>
    <xf numFmtId="171" fontId="19" fillId="0" borderId="0" xfId="0" applyNumberFormat="1" applyFont="1" applyFill="1" applyBorder="1" applyAlignment="1">
      <alignment horizontal="center"/>
    </xf>
    <xf numFmtId="171" fontId="19" fillId="0" borderId="1" xfId="0" applyNumberFormat="1" applyFont="1" applyBorder="1"/>
    <xf numFmtId="0" fontId="26" fillId="0" borderId="1" xfId="1" applyFont="1" applyFill="1" applyBorder="1" applyAlignment="1">
      <alignment wrapText="1"/>
    </xf>
    <xf numFmtId="0" fontId="19" fillId="0" borderId="0" xfId="0" applyFont="1" applyFill="1" applyBorder="1"/>
    <xf numFmtId="0" fontId="0" fillId="0" borderId="1" xfId="0" applyBorder="1" applyAlignment="1">
      <alignment horizontal="center" vertical="top" wrapText="1"/>
    </xf>
    <xf numFmtId="0" fontId="19" fillId="0" borderId="6" xfId="0" applyFont="1" applyBorder="1" applyAlignment="1">
      <alignment horizontal="center" vertical="top" wrapText="1"/>
    </xf>
    <xf numFmtId="0" fontId="39" fillId="0" borderId="0" xfId="0" applyFont="1" applyFill="1"/>
    <xf numFmtId="0" fontId="41" fillId="0" borderId="0" xfId="0" applyFont="1" applyFill="1" applyAlignment="1">
      <alignment horizontal="left" vertical="top" wrapText="1"/>
    </xf>
    <xf numFmtId="0" fontId="19" fillId="0" borderId="10" xfId="0" applyFont="1" applyFill="1" applyBorder="1"/>
    <xf numFmtId="0" fontId="0" fillId="0" borderId="31" xfId="0" applyFill="1" applyBorder="1"/>
    <xf numFmtId="3" fontId="19" fillId="0" borderId="0" xfId="685" applyNumberFormat="1" applyFont="1" applyFill="1" applyBorder="1" applyAlignment="1">
      <alignment horizontal="right"/>
    </xf>
    <xf numFmtId="0" fontId="0" fillId="0" borderId="31" xfId="0" applyBorder="1"/>
    <xf numFmtId="0" fontId="19" fillId="0" borderId="0" xfId="0" applyFont="1" applyFill="1" applyBorder="1" applyAlignment="1">
      <alignment horizontal="right"/>
    </xf>
    <xf numFmtId="0" fontId="0" fillId="0" borderId="0" xfId="0" applyBorder="1"/>
    <xf numFmtId="0" fontId="18" fillId="0" borderId="31" xfId="0" applyFont="1" applyBorder="1"/>
    <xf numFmtId="0" fontId="18" fillId="0" borderId="31" xfId="0" applyFont="1" applyFill="1" applyBorder="1"/>
    <xf numFmtId="0" fontId="18" fillId="0" borderId="31" xfId="0" applyFont="1" applyBorder="1" applyAlignment="1">
      <alignment horizontal="left" vertical="center" wrapText="1"/>
    </xf>
    <xf numFmtId="0" fontId="36" fillId="0" borderId="0" xfId="0" applyFont="1" applyFill="1" applyAlignment="1">
      <alignment horizontal="justify"/>
    </xf>
    <xf numFmtId="0" fontId="19" fillId="0" borderId="0" xfId="0" applyFont="1" applyFill="1"/>
    <xf numFmtId="0" fontId="19" fillId="0" borderId="1" xfId="0" applyFont="1" applyBorder="1"/>
    <xf numFmtId="3" fontId="24" fillId="0" borderId="0" xfId="0" applyNumberFormat="1" applyFont="1" applyFill="1" applyBorder="1"/>
    <xf numFmtId="166" fontId="27" fillId="0" borderId="0" xfId="2" applyNumberFormat="1" applyFont="1" applyFill="1" applyBorder="1" applyAlignment="1">
      <alignment horizontal="right" vertical="top"/>
    </xf>
    <xf numFmtId="0" fontId="0" fillId="0" borderId="27" xfId="0" applyFill="1" applyBorder="1"/>
    <xf numFmtId="166" fontId="24" fillId="0" borderId="0" xfId="0" applyNumberFormat="1" applyFont="1" applyFill="1"/>
    <xf numFmtId="171" fontId="19" fillId="0" borderId="1" xfId="0" applyNumberFormat="1" applyFont="1" applyFill="1" applyBorder="1"/>
    <xf numFmtId="0" fontId="19" fillId="0" borderId="1" xfId="0" applyFont="1" applyFill="1" applyBorder="1"/>
    <xf numFmtId="3" fontId="0" fillId="0" borderId="0" xfId="0" applyNumberFormat="1"/>
    <xf numFmtId="0" fontId="27" fillId="0" borderId="5" xfId="1" applyFont="1" applyFill="1" applyBorder="1" applyAlignment="1">
      <alignment vertical="center" wrapText="1"/>
    </xf>
    <xf numFmtId="0" fontId="27" fillId="0" borderId="28" xfId="1" applyFont="1" applyFill="1" applyBorder="1" applyAlignment="1">
      <alignment wrapText="1"/>
    </xf>
    <xf numFmtId="0" fontId="27" fillId="0" borderId="29" xfId="1" applyFont="1" applyFill="1" applyBorder="1" applyAlignment="1">
      <alignment wrapText="1"/>
    </xf>
    <xf numFmtId="0" fontId="26" fillId="0" borderId="29" xfId="1" applyFont="1" applyFill="1" applyBorder="1" applyAlignment="1">
      <alignment wrapText="1"/>
    </xf>
    <xf numFmtId="0" fontId="26" fillId="0" borderId="30" xfId="1" applyFont="1" applyFill="1" applyBorder="1" applyAlignment="1">
      <alignment wrapText="1"/>
    </xf>
    <xf numFmtId="0" fontId="26" fillId="0" borderId="0" xfId="1" applyFont="1" applyFill="1" applyBorder="1" applyAlignment="1">
      <alignment wrapText="1"/>
    </xf>
    <xf numFmtId="0" fontId="21" fillId="0" borderId="0" xfId="0" applyFont="1" applyFill="1"/>
    <xf numFmtId="0" fontId="0" fillId="0" borderId="2" xfId="0" applyFill="1" applyBorder="1" applyAlignment="1">
      <alignment horizontal="center" vertical="top" wrapText="1"/>
    </xf>
    <xf numFmtId="0" fontId="20" fillId="0" borderId="2" xfId="0" applyFont="1" applyFill="1" applyBorder="1" applyAlignment="1">
      <alignment horizontal="center" vertical="center" wrapText="1"/>
    </xf>
    <xf numFmtId="0" fontId="40" fillId="0" borderId="0" xfId="0" applyFont="1" applyFill="1" applyAlignment="1">
      <alignment horizontal="left"/>
    </xf>
    <xf numFmtId="0" fontId="19" fillId="0" borderId="1" xfId="0" applyFont="1" applyFill="1" applyBorder="1" applyAlignment="1">
      <alignment horizontal="center" vertical="top" wrapText="1"/>
    </xf>
    <xf numFmtId="0" fontId="40" fillId="0" borderId="0" xfId="0" applyFont="1" applyFill="1"/>
    <xf numFmtId="0" fontId="19" fillId="0" borderId="1" xfId="0" applyFont="1" applyFill="1" applyBorder="1" applyAlignment="1">
      <alignment horizontal="center"/>
    </xf>
    <xf numFmtId="0" fontId="0" fillId="0" borderId="0" xfId="0" applyFill="1" applyAlignment="1">
      <alignment vertical="top"/>
    </xf>
    <xf numFmtId="0" fontId="32" fillId="0" borderId="0" xfId="0" applyFont="1" applyFill="1" applyAlignment="1">
      <alignment horizontal="left" vertical="top"/>
    </xf>
    <xf numFmtId="171" fontId="24" fillId="0" borderId="10" xfId="0" applyNumberFormat="1" applyFont="1" applyFill="1" applyBorder="1" applyAlignment="1">
      <alignment horizontal="center" vertical="center"/>
    </xf>
    <xf numFmtId="171" fontId="24" fillId="0" borderId="0" xfId="0" applyNumberFormat="1" applyFont="1" applyFill="1" applyBorder="1" applyAlignment="1">
      <alignment horizontal="center"/>
    </xf>
    <xf numFmtId="171" fontId="19" fillId="0" borderId="27" xfId="0" applyNumberFormat="1" applyFont="1" applyFill="1" applyBorder="1" applyAlignment="1">
      <alignment horizontal="center"/>
    </xf>
    <xf numFmtId="0" fontId="19" fillId="0" borderId="9" xfId="2" applyFont="1" applyFill="1" applyBorder="1"/>
    <xf numFmtId="0" fontId="19" fillId="0" borderId="10" xfId="2" applyFont="1" applyFill="1" applyBorder="1"/>
    <xf numFmtId="0" fontId="19" fillId="0" borderId="31" xfId="2" applyFont="1" applyFill="1" applyBorder="1"/>
    <xf numFmtId="0" fontId="19" fillId="0" borderId="0" xfId="2" applyFont="1" applyFill="1" applyBorder="1"/>
    <xf numFmtId="0" fontId="19" fillId="0" borderId="32" xfId="2" applyFont="1" applyFill="1" applyBorder="1"/>
    <xf numFmtId="0" fontId="19" fillId="0" borderId="27" xfId="2" applyFont="1" applyFill="1" applyBorder="1"/>
    <xf numFmtId="3" fontId="19" fillId="0" borderId="14"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26" xfId="0" applyNumberFormat="1" applyFont="1" applyFill="1" applyBorder="1" applyAlignment="1">
      <alignment horizontal="right"/>
    </xf>
    <xf numFmtId="3" fontId="19" fillId="0" borderId="14" xfId="2" applyNumberFormat="1" applyFont="1" applyFill="1" applyBorder="1" applyAlignment="1">
      <alignment horizontal="right"/>
    </xf>
    <xf numFmtId="3" fontId="19" fillId="0" borderId="0" xfId="2" applyNumberFormat="1" applyFont="1" applyFill="1" applyBorder="1" applyAlignment="1">
      <alignment horizontal="right"/>
    </xf>
    <xf numFmtId="3" fontId="19" fillId="0" borderId="26" xfId="2" applyNumberFormat="1" applyFont="1" applyFill="1" applyBorder="1" applyAlignment="1">
      <alignment horizontal="right"/>
    </xf>
    <xf numFmtId="3" fontId="19" fillId="0" borderId="0" xfId="455" applyNumberFormat="1" applyFont="1" applyFill="1" applyBorder="1" applyAlignment="1">
      <alignment horizontal="right"/>
    </xf>
    <xf numFmtId="0" fontId="24" fillId="24" borderId="2" xfId="0" applyFont="1" applyFill="1" applyBorder="1"/>
    <xf numFmtId="3" fontId="24" fillId="24" borderId="1" xfId="0" applyNumberFormat="1" applyFont="1" applyFill="1" applyBorder="1" applyAlignment="1">
      <alignment horizontal="right"/>
    </xf>
    <xf numFmtId="3" fontId="24" fillId="24" borderId="7" xfId="0" applyNumberFormat="1" applyFont="1" applyFill="1" applyBorder="1" applyAlignment="1">
      <alignment horizontal="right"/>
    </xf>
    <xf numFmtId="3" fontId="24" fillId="24" borderId="2" xfId="0" applyNumberFormat="1" applyFont="1" applyFill="1" applyBorder="1" applyAlignment="1">
      <alignment horizontal="right"/>
    </xf>
    <xf numFmtId="3" fontId="19" fillId="0" borderId="0" xfId="374" applyNumberFormat="1" applyFont="1" applyFill="1" applyBorder="1" applyAlignment="1">
      <alignment horizontal="right"/>
    </xf>
    <xf numFmtId="0" fontId="26" fillId="0" borderId="33" xfId="1" applyFont="1" applyFill="1" applyBorder="1" applyAlignment="1">
      <alignment wrapText="1"/>
    </xf>
    <xf numFmtId="3" fontId="24" fillId="24" borderId="1" xfId="374" applyNumberFormat="1" applyFont="1" applyFill="1" applyBorder="1" applyAlignment="1">
      <alignment horizontal="right"/>
    </xf>
    <xf numFmtId="0" fontId="19" fillId="0" borderId="9" xfId="0" applyFont="1" applyFill="1" applyBorder="1"/>
    <xf numFmtId="171" fontId="19" fillId="0" borderId="0" xfId="0" applyNumberFormat="1" applyFont="1" applyFill="1" applyBorder="1" applyAlignment="1">
      <alignment horizontal="right"/>
    </xf>
    <xf numFmtId="0" fontId="19" fillId="0" borderId="31" xfId="0" applyFont="1" applyFill="1" applyBorder="1"/>
    <xf numFmtId="0" fontId="19" fillId="24" borderId="31" xfId="0" applyFont="1" applyFill="1" applyBorder="1"/>
    <xf numFmtId="0" fontId="19" fillId="24" borderId="0" xfId="0" applyFont="1" applyFill="1" applyBorder="1"/>
    <xf numFmtId="0" fontId="19" fillId="24" borderId="0" xfId="0" applyFont="1" applyFill="1" applyBorder="1" applyAlignment="1">
      <alignment horizontal="right"/>
    </xf>
    <xf numFmtId="0" fontId="19" fillId="24" borderId="32" xfId="0" applyFont="1" applyFill="1" applyBorder="1"/>
    <xf numFmtId="0" fontId="19" fillId="24" borderId="27" xfId="0" applyFont="1" applyFill="1" applyBorder="1"/>
    <xf numFmtId="0" fontId="19" fillId="0" borderId="1" xfId="0" applyFont="1" applyFill="1" applyBorder="1" applyAlignment="1"/>
    <xf numFmtId="171" fontId="19" fillId="0" borderId="1" xfId="0" applyNumberFormat="1" applyFont="1" applyFill="1" applyBorder="1" applyAlignment="1">
      <alignment horizontal="right"/>
    </xf>
    <xf numFmtId="3" fontId="19" fillId="0" borderId="1" xfId="685" applyNumberFormat="1" applyFont="1" applyFill="1" applyBorder="1" applyAlignment="1"/>
    <xf numFmtId="3" fontId="26" fillId="0" borderId="1" xfId="685" applyNumberFormat="1" applyFont="1" applyFill="1" applyBorder="1" applyAlignment="1"/>
    <xf numFmtId="0" fontId="19" fillId="24" borderId="1" xfId="0" applyFont="1" applyFill="1" applyBorder="1" applyAlignment="1"/>
    <xf numFmtId="0" fontId="19" fillId="24" borderId="1" xfId="0" applyFont="1" applyFill="1" applyBorder="1" applyAlignment="1">
      <alignment horizontal="center"/>
    </xf>
    <xf numFmtId="0" fontId="26" fillId="0" borderId="2" xfId="1" applyFont="1" applyFill="1" applyBorder="1" applyAlignment="1">
      <alignment wrapText="1"/>
    </xf>
    <xf numFmtId="0" fontId="19" fillId="0" borderId="0" xfId="0" applyFont="1" applyFill="1" applyAlignment="1"/>
    <xf numFmtId="0" fontId="24" fillId="24" borderId="1" xfId="0" applyFont="1" applyFill="1" applyBorder="1"/>
    <xf numFmtId="0" fontId="41" fillId="24" borderId="1" xfId="0" applyFont="1" applyFill="1" applyBorder="1" applyAlignment="1"/>
    <xf numFmtId="0" fontId="41" fillId="24" borderId="1" xfId="0" applyFont="1" applyFill="1" applyBorder="1" applyAlignment="1">
      <alignment horizontal="center"/>
    </xf>
    <xf numFmtId="0" fontId="19" fillId="0" borderId="1" xfId="1063" applyFont="1" applyFill="1" applyBorder="1" applyAlignment="1">
      <alignment wrapText="1"/>
    </xf>
    <xf numFmtId="0" fontId="19" fillId="0" borderId="2" xfId="1063" applyFont="1" applyFill="1" applyBorder="1" applyAlignment="1">
      <alignment wrapText="1"/>
    </xf>
    <xf numFmtId="166" fontId="19" fillId="0" borderId="1" xfId="0" applyNumberFormat="1" applyFont="1" applyFill="1" applyBorder="1" applyAlignment="1">
      <alignment horizontal="right"/>
    </xf>
    <xf numFmtId="0" fontId="19" fillId="24" borderId="1" xfId="0" applyFont="1" applyFill="1" applyBorder="1" applyAlignment="1">
      <alignment horizontal="right"/>
    </xf>
    <xf numFmtId="0" fontId="19" fillId="0" borderId="0" xfId="1063" applyFont="1" applyFill="1" applyBorder="1" applyAlignment="1">
      <alignment wrapText="1"/>
    </xf>
    <xf numFmtId="0" fontId="19" fillId="0" borderId="2" xfId="0" applyFont="1" applyFill="1" applyBorder="1"/>
    <xf numFmtId="0" fontId="19" fillId="0" borderId="1" xfId="0" applyFont="1" applyFill="1" applyBorder="1" applyAlignment="1" applyProtection="1">
      <alignment horizontal="right"/>
    </xf>
    <xf numFmtId="0" fontId="19" fillId="24" borderId="1" xfId="0" applyFont="1" applyFill="1" applyBorder="1" applyAlignment="1" applyProtection="1">
      <alignment horizontal="right"/>
    </xf>
    <xf numFmtId="0" fontId="19" fillId="24" borderId="1" xfId="0" applyFont="1" applyFill="1" applyBorder="1" applyAlignment="1" applyProtection="1">
      <alignment horizontal="center"/>
    </xf>
    <xf numFmtId="0" fontId="24" fillId="24" borderId="1" xfId="0" applyFont="1" applyFill="1" applyBorder="1" applyAlignment="1">
      <alignment horizontal="right"/>
    </xf>
    <xf numFmtId="0" fontId="24" fillId="24" borderId="1" xfId="0" applyFont="1" applyFill="1" applyBorder="1" applyAlignment="1">
      <alignment horizontal="center"/>
    </xf>
    <xf numFmtId="164" fontId="19" fillId="0" borderId="1" xfId="0" applyNumberFormat="1" applyFont="1" applyFill="1" applyBorder="1" applyAlignment="1">
      <alignment horizontal="right"/>
    </xf>
    <xf numFmtId="3" fontId="26" fillId="0" borderId="1" xfId="1063" applyNumberFormat="1" applyFont="1" applyFill="1" applyBorder="1" applyAlignment="1">
      <alignment horizontal="right"/>
    </xf>
    <xf numFmtId="3" fontId="19" fillId="0" borderId="1" xfId="0" applyNumberFormat="1" applyFont="1" applyFill="1" applyBorder="1" applyAlignment="1">
      <alignment horizontal="right"/>
    </xf>
    <xf numFmtId="166" fontId="19" fillId="0" borderId="1" xfId="665" applyNumberFormat="1" applyFont="1" applyFill="1" applyBorder="1" applyAlignment="1">
      <alignment horizontal="right"/>
    </xf>
    <xf numFmtId="3" fontId="26" fillId="0" borderId="0" xfId="1063" applyNumberFormat="1" applyFont="1" applyFill="1" applyBorder="1" applyAlignment="1">
      <alignment horizontal="right"/>
    </xf>
    <xf numFmtId="166" fontId="19" fillId="0" borderId="1" xfId="683" applyNumberFormat="1" applyFont="1" applyFill="1" applyBorder="1" applyAlignment="1">
      <alignment horizontal="right"/>
    </xf>
    <xf numFmtId="3" fontId="26" fillId="0" borderId="1" xfId="368" applyNumberFormat="1" applyFont="1" applyFill="1" applyBorder="1" applyAlignment="1">
      <alignment horizontal="right" vertical="top" wrapText="1"/>
    </xf>
    <xf numFmtId="3" fontId="27" fillId="24" borderId="1" xfId="0" applyNumberFormat="1" applyFont="1" applyFill="1" applyBorder="1" applyAlignment="1">
      <alignment horizontal="right" vertical="top" wrapText="1"/>
    </xf>
    <xf numFmtId="3" fontId="24" fillId="24" borderId="1" xfId="0" applyNumberFormat="1" applyFont="1" applyFill="1" applyBorder="1"/>
    <xf numFmtId="0" fontId="0" fillId="0" borderId="0" xfId="0" applyFill="1" applyBorder="1" applyAlignment="1"/>
    <xf numFmtId="165" fontId="26" fillId="0" borderId="1" xfId="53279" applyNumberFormat="1" applyFont="1" applyFill="1" applyBorder="1" applyAlignment="1">
      <alignment horizontal="right" vertical="top"/>
    </xf>
    <xf numFmtId="164" fontId="26" fillId="0" borderId="1" xfId="53279" applyNumberFormat="1" applyFont="1" applyFill="1" applyBorder="1" applyAlignment="1">
      <alignment horizontal="right" vertical="top"/>
    </xf>
    <xf numFmtId="165" fontId="26" fillId="0" borderId="1" xfId="53280" applyNumberFormat="1" applyFont="1" applyFill="1" applyBorder="1" applyAlignment="1">
      <alignment horizontal="right" vertical="top"/>
    </xf>
    <xf numFmtId="164" fontId="26" fillId="0" borderId="11" xfId="53280" applyNumberFormat="1" applyFont="1" applyFill="1" applyBorder="1" applyAlignment="1">
      <alignment horizontal="right" vertical="top"/>
    </xf>
    <xf numFmtId="165" fontId="26" fillId="0" borderId="8" xfId="53280" applyNumberFormat="1" applyFont="1" applyFill="1" applyBorder="1" applyAlignment="1">
      <alignment horizontal="right" vertical="top"/>
    </xf>
    <xf numFmtId="164" fontId="26" fillId="0" borderId="1" xfId="53280" applyNumberFormat="1" applyFont="1" applyFill="1" applyBorder="1" applyAlignment="1">
      <alignment horizontal="right" vertical="top"/>
    </xf>
    <xf numFmtId="164" fontId="26" fillId="0" borderId="1" xfId="53279" applyNumberFormat="1" applyFont="1" applyFill="1" applyBorder="1" applyAlignment="1">
      <alignment horizontal="right" vertical="top" wrapText="1"/>
    </xf>
    <xf numFmtId="3" fontId="26" fillId="0" borderId="1" xfId="53279" applyNumberFormat="1" applyFont="1" applyFill="1" applyBorder="1" applyAlignment="1">
      <alignment horizontal="right" vertical="top"/>
    </xf>
    <xf numFmtId="3" fontId="26" fillId="0" borderId="1" xfId="53280" applyNumberFormat="1" applyFont="1" applyFill="1" applyBorder="1" applyAlignment="1">
      <alignment horizontal="right" vertical="top"/>
    </xf>
    <xf numFmtId="3" fontId="26" fillId="0" borderId="8" xfId="53280" applyNumberFormat="1" applyFont="1" applyFill="1" applyBorder="1" applyAlignment="1">
      <alignment horizontal="right" vertical="top"/>
    </xf>
    <xf numFmtId="0" fontId="41" fillId="0" borderId="0" xfId="0" applyFont="1" applyFill="1" applyBorder="1"/>
    <xf numFmtId="0" fontId="41" fillId="0" borderId="0" xfId="0" applyFont="1" applyFill="1" applyBorder="1" applyAlignment="1">
      <alignment horizontal="center"/>
    </xf>
    <xf numFmtId="0" fontId="19" fillId="0" borderId="1" xfId="0" applyFont="1" applyFill="1" applyBorder="1" applyAlignment="1">
      <alignment horizontal="center" vertical="top" wrapText="1"/>
    </xf>
    <xf numFmtId="0" fontId="32" fillId="0" borderId="0" xfId="0" applyFont="1" applyFill="1" applyAlignment="1">
      <alignment vertical="top" wrapText="1"/>
    </xf>
    <xf numFmtId="0" fontId="19" fillId="0" borderId="27" xfId="0" applyFont="1" applyFill="1" applyBorder="1"/>
    <xf numFmtId="166" fontId="24" fillId="0" borderId="0" xfId="0" applyNumberFormat="1" applyFont="1" applyFill="1" applyBorder="1"/>
    <xf numFmtId="0" fontId="0" fillId="0" borderId="1" xfId="0" applyFill="1" applyBorder="1"/>
    <xf numFmtId="3" fontId="0" fillId="0" borderId="1" xfId="0" applyNumberFormat="1" applyFill="1" applyBorder="1"/>
    <xf numFmtId="3" fontId="19" fillId="0" borderId="1" xfId="0" applyNumberFormat="1" applyFont="1" applyFill="1" applyBorder="1"/>
    <xf numFmtId="0" fontId="19" fillId="0" borderId="1" xfId="0" applyFont="1" applyBorder="1" applyAlignment="1">
      <alignment horizontal="center"/>
    </xf>
    <xf numFmtId="3" fontId="19" fillId="0" borderId="1" xfId="0" applyNumberFormat="1" applyFont="1" applyBorder="1"/>
    <xf numFmtId="3" fontId="43" fillId="0" borderId="0" xfId="685" applyNumberFormat="1" applyFont="1" applyFill="1" applyBorder="1" applyAlignment="1">
      <alignment horizontal="left"/>
    </xf>
    <xf numFmtId="164" fontId="19" fillId="0" borderId="1" xfId="0" applyNumberFormat="1" applyFont="1" applyBorder="1"/>
    <xf numFmtId="166" fontId="19" fillId="0" borderId="1" xfId="685" applyNumberFormat="1" applyFont="1" applyFill="1" applyBorder="1" applyAlignment="1">
      <alignment horizontal="right"/>
    </xf>
    <xf numFmtId="164" fontId="26" fillId="24" borderId="11" xfId="53280" applyNumberFormat="1" applyFont="1" applyFill="1" applyBorder="1" applyAlignment="1">
      <alignment horizontal="right" vertical="top"/>
    </xf>
    <xf numFmtId="164" fontId="26" fillId="24" borderId="1" xfId="53280" applyNumberFormat="1" applyFont="1" applyFill="1" applyBorder="1" applyAlignment="1">
      <alignment horizontal="right" vertical="top"/>
    </xf>
    <xf numFmtId="0" fontId="19" fillId="24" borderId="1" xfId="1063" applyFont="1" applyFill="1" applyBorder="1" applyAlignment="1">
      <alignment wrapText="1"/>
    </xf>
    <xf numFmtId="0" fontId="19" fillId="24" borderId="2" xfId="1063" applyFont="1" applyFill="1" applyBorder="1" applyAlignment="1">
      <alignment wrapText="1"/>
    </xf>
    <xf numFmtId="171" fontId="19" fillId="24" borderId="1" xfId="0" applyNumberFormat="1" applyFont="1" applyFill="1" applyBorder="1" applyAlignment="1">
      <alignment horizontal="right"/>
    </xf>
    <xf numFmtId="3" fontId="24" fillId="24" borderId="8" xfId="0" applyNumberFormat="1" applyFont="1" applyFill="1" applyBorder="1" applyAlignment="1">
      <alignment horizontal="right"/>
    </xf>
    <xf numFmtId="3" fontId="24" fillId="24" borderId="8" xfId="374" applyNumberFormat="1" applyFont="1" applyFill="1" applyBorder="1" applyAlignment="1">
      <alignment horizontal="right"/>
    </xf>
    <xf numFmtId="3" fontId="19" fillId="0" borderId="26" xfId="455" applyNumberFormat="1" applyFont="1" applyFill="1" applyBorder="1" applyAlignment="1">
      <alignment horizontal="right"/>
    </xf>
    <xf numFmtId="3" fontId="24" fillId="24" borderId="11" xfId="0" applyNumberFormat="1" applyFont="1" applyFill="1" applyBorder="1" applyAlignment="1">
      <alignment horizontal="right"/>
    </xf>
    <xf numFmtId="3" fontId="19" fillId="0" borderId="26" xfId="374" applyNumberFormat="1" applyFont="1" applyFill="1" applyBorder="1" applyAlignment="1">
      <alignment horizontal="right"/>
    </xf>
    <xf numFmtId="3" fontId="24" fillId="24" borderId="11" xfId="374" applyNumberFormat="1" applyFont="1" applyFill="1" applyBorder="1" applyAlignment="1">
      <alignment horizontal="right"/>
    </xf>
    <xf numFmtId="3" fontId="19" fillId="0" borderId="14" xfId="455" applyNumberFormat="1" applyFont="1" applyFill="1" applyBorder="1" applyAlignment="1">
      <alignment horizontal="right"/>
    </xf>
    <xf numFmtId="3" fontId="19" fillId="0" borderId="14" xfId="374" applyNumberFormat="1" applyFont="1" applyFill="1" applyBorder="1" applyAlignment="1">
      <alignment horizontal="right"/>
    </xf>
    <xf numFmtId="3" fontId="0" fillId="0" borderId="14" xfId="0" applyNumberFormat="1" applyFill="1" applyBorder="1"/>
    <xf numFmtId="3" fontId="0" fillId="0" borderId="26" xfId="0" applyNumberFormat="1" applyFill="1" applyBorder="1"/>
    <xf numFmtId="3" fontId="24" fillId="24" borderId="2" xfId="374" applyNumberFormat="1" applyFont="1" applyFill="1" applyBorder="1" applyAlignment="1">
      <alignment horizontal="right"/>
    </xf>
    <xf numFmtId="0" fontId="19" fillId="0" borderId="0" xfId="0" applyNumberFormat="1" applyFont="1" applyFill="1" applyAlignment="1">
      <alignment horizontal="right"/>
    </xf>
    <xf numFmtId="0" fontId="19" fillId="0" borderId="0" xfId="0" applyFont="1" applyFill="1" applyAlignment="1">
      <alignment horizontal="right"/>
    </xf>
    <xf numFmtId="1" fontId="19" fillId="0" borderId="0" xfId="685" applyNumberFormat="1" applyFont="1" applyFill="1" applyBorder="1" applyAlignment="1">
      <alignment horizontal="right"/>
    </xf>
    <xf numFmtId="0" fontId="26" fillId="0" borderId="1" xfId="1" applyFont="1" applyFill="1" applyBorder="1" applyAlignment="1">
      <alignment vertical="center" wrapText="1"/>
    </xf>
    <xf numFmtId="0" fontId="50" fillId="25" borderId="0" xfId="0" applyFont="1" applyFill="1" applyProtection="1"/>
    <xf numFmtId="0" fontId="51" fillId="25" borderId="3" xfId="0" applyFont="1" applyFill="1" applyBorder="1" applyAlignment="1" applyProtection="1">
      <alignment horizont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center" vertical="center" wrapText="1"/>
    </xf>
    <xf numFmtId="0" fontId="50" fillId="26" borderId="1" xfId="0" applyFont="1" applyFill="1" applyBorder="1" applyAlignment="1" applyProtection="1">
      <alignment horizontal="center" vertical="center" wrapText="1"/>
      <protection locked="0"/>
    </xf>
    <xf numFmtId="0" fontId="50" fillId="27" borderId="1" xfId="0" applyFont="1" applyFill="1" applyBorder="1" applyAlignment="1" applyProtection="1">
      <alignment horizontal="center" vertical="center" wrapText="1"/>
    </xf>
    <xf numFmtId="0" fontId="51" fillId="25" borderId="0" xfId="0" applyFont="1" applyFill="1" applyProtection="1"/>
    <xf numFmtId="0" fontId="50" fillId="25" borderId="0" xfId="0" applyFont="1" applyFill="1" applyAlignment="1" applyProtection="1">
      <alignment horizontal="right" vertical="center"/>
    </xf>
    <xf numFmtId="0" fontId="50" fillId="25" borderId="1" xfId="0" applyFont="1" applyFill="1" applyBorder="1" applyAlignment="1" applyProtection="1">
      <alignment horizontal="center"/>
    </xf>
    <xf numFmtId="0" fontId="50" fillId="25" borderId="0" xfId="0" applyFont="1" applyFill="1" applyAlignment="1" applyProtection="1">
      <alignment horizontal="center"/>
    </xf>
    <xf numFmtId="0" fontId="50" fillId="25" borderId="0" xfId="0" applyFont="1" applyFill="1" applyAlignment="1" applyProtection="1">
      <alignment horizontal="right"/>
    </xf>
    <xf numFmtId="3" fontId="50" fillId="25" borderId="1" xfId="0" applyNumberFormat="1" applyFont="1" applyFill="1" applyBorder="1" applyAlignment="1" applyProtection="1">
      <alignment horizontal="center"/>
    </xf>
    <xf numFmtId="49" fontId="50" fillId="25" borderId="0" xfId="0" applyNumberFormat="1" applyFont="1" applyFill="1" applyBorder="1" applyAlignment="1" applyProtection="1">
      <alignment horizontal="right" vertical="center" wrapText="1"/>
    </xf>
    <xf numFmtId="166" fontId="50" fillId="25" borderId="1" xfId="0" applyNumberFormat="1" applyFont="1" applyFill="1" applyBorder="1" applyAlignment="1" applyProtection="1">
      <alignment horizontal="center"/>
    </xf>
    <xf numFmtId="0" fontId="50" fillId="28" borderId="1" xfId="0" applyFont="1" applyFill="1" applyBorder="1" applyAlignment="1" applyProtection="1">
      <alignment horizontal="center"/>
    </xf>
    <xf numFmtId="0" fontId="51" fillId="25" borderId="0" xfId="0" applyFont="1" applyFill="1" applyAlignment="1" applyProtection="1">
      <alignment vertical="center" wrapText="1"/>
    </xf>
    <xf numFmtId="49" fontId="50" fillId="25" borderId="0" xfId="0" applyNumberFormat="1" applyFont="1" applyFill="1" applyBorder="1" applyAlignment="1" applyProtection="1">
      <alignment vertical="center" wrapText="1"/>
    </xf>
    <xf numFmtId="49" fontId="50" fillId="25" borderId="0" xfId="0" applyNumberFormat="1" applyFont="1" applyFill="1" applyBorder="1" applyAlignment="1" applyProtection="1">
      <alignment horizontal="center" vertical="center" wrapText="1"/>
    </xf>
    <xf numFmtId="3" fontId="50" fillId="28" borderId="1" xfId="0" applyNumberFormat="1" applyFont="1" applyFill="1" applyBorder="1" applyAlignment="1" applyProtection="1">
      <alignment horizontal="center"/>
    </xf>
    <xf numFmtId="0" fontId="51" fillId="29" borderId="1" xfId="0" applyFont="1" applyFill="1" applyBorder="1" applyAlignment="1" applyProtection="1">
      <alignment horizontal="center" vertical="center" wrapText="1"/>
      <protection locked="0"/>
    </xf>
    <xf numFmtId="0" fontId="49" fillId="0" borderId="0" xfId="53313" applyAlignment="1">
      <alignment vertical="top"/>
    </xf>
    <xf numFmtId="0" fontId="49" fillId="0" borderId="0" xfId="53313"/>
    <xf numFmtId="0" fontId="49" fillId="0" borderId="0" xfId="53313" applyFill="1"/>
    <xf numFmtId="0" fontId="26" fillId="0" borderId="5" xfId="1" applyFont="1" applyFill="1" applyBorder="1" applyAlignment="1">
      <alignment wrapText="1"/>
    </xf>
    <xf numFmtId="3" fontId="18" fillId="0" borderId="0" xfId="0" applyNumberFormat="1" applyFont="1" applyFill="1"/>
    <xf numFmtId="0" fontId="55" fillId="0" borderId="0" xfId="0" applyFont="1"/>
    <xf numFmtId="0" fontId="56" fillId="0" borderId="0" xfId="0" applyFont="1"/>
    <xf numFmtId="3" fontId="24" fillId="0" borderId="0" xfId="0" applyNumberFormat="1" applyFont="1" applyFill="1"/>
    <xf numFmtId="166" fontId="18" fillId="0" borderId="0" xfId="0" applyNumberFormat="1" applyFont="1"/>
    <xf numFmtId="1" fontId="0" fillId="0" borderId="0" xfId="0" applyNumberFormat="1"/>
    <xf numFmtId="0" fontId="40" fillId="0" borderId="0" xfId="2" applyFont="1" applyFill="1" applyAlignment="1">
      <alignment horizontal="left"/>
    </xf>
    <xf numFmtId="0" fontId="46" fillId="0" borderId="1" xfId="0" applyFont="1" applyFill="1" applyBorder="1" applyAlignment="1">
      <alignment horizontal="center" vertical="center" wrapText="1"/>
    </xf>
    <xf numFmtId="0" fontId="46" fillId="0" borderId="1" xfId="0" applyFont="1" applyFill="1" applyBorder="1" applyAlignment="1">
      <alignment vertical="center" wrapText="1"/>
    </xf>
    <xf numFmtId="165" fontId="46" fillId="0" borderId="1"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0" fontId="19" fillId="0" borderId="0" xfId="2" applyFont="1" applyFill="1" applyAlignment="1">
      <alignment horizontal="left" vertical="top"/>
    </xf>
    <xf numFmtId="0" fontId="44" fillId="0" borderId="0" xfId="2" applyFont="1" applyFill="1" applyAlignment="1">
      <alignment horizontal="justify" vertical="center"/>
    </xf>
    <xf numFmtId="0" fontId="19" fillId="0" borderId="0" xfId="2" applyFill="1"/>
    <xf numFmtId="0" fontId="45" fillId="0" borderId="0" xfId="2" applyFont="1" applyFill="1" applyAlignment="1">
      <alignment vertical="center"/>
    </xf>
    <xf numFmtId="165" fontId="0" fillId="0" borderId="0" xfId="0" applyNumberFormat="1"/>
    <xf numFmtId="0" fontId="19" fillId="0" borderId="6" xfId="0" applyFont="1" applyFill="1" applyBorder="1" applyAlignment="1">
      <alignment horizontal="center" vertical="top" wrapText="1"/>
    </xf>
    <xf numFmtId="0" fontId="0" fillId="0" borderId="1" xfId="0" applyFill="1" applyBorder="1" applyAlignment="1">
      <alignment horizontal="center" vertical="top" wrapText="1"/>
    </xf>
    <xf numFmtId="0" fontId="19" fillId="0" borderId="1" xfId="0" applyFont="1" applyFill="1" applyBorder="1" applyAlignment="1">
      <alignment horizontal="center" vertical="top" wrapText="1"/>
    </xf>
    <xf numFmtId="166" fontId="26" fillId="0" borderId="8" xfId="368" applyNumberFormat="1" applyFont="1" applyFill="1" applyBorder="1" applyAlignment="1">
      <alignment horizontal="right" vertical="top"/>
    </xf>
    <xf numFmtId="166" fontId="26" fillId="0" borderId="1" xfId="368" applyNumberFormat="1" applyFont="1" applyFill="1" applyBorder="1" applyAlignment="1">
      <alignment horizontal="right" vertical="top"/>
    </xf>
    <xf numFmtId="1" fontId="19" fillId="0" borderId="1" xfId="1063" applyNumberFormat="1" applyFont="1" applyFill="1" applyBorder="1" applyAlignment="1">
      <alignment wrapText="1"/>
    </xf>
    <xf numFmtId="1" fontId="19" fillId="0" borderId="2" xfId="1063" applyNumberFormat="1" applyFont="1" applyFill="1" applyBorder="1" applyAlignment="1">
      <alignment wrapText="1"/>
    </xf>
    <xf numFmtId="1" fontId="19" fillId="0" borderId="1" xfId="0" applyNumberFormat="1" applyFont="1" applyFill="1" applyBorder="1" applyAlignment="1">
      <alignment horizontal="right"/>
    </xf>
    <xf numFmtId="1" fontId="26" fillId="0" borderId="1" xfId="1" applyNumberFormat="1" applyFont="1" applyFill="1" applyBorder="1" applyAlignment="1">
      <alignment wrapText="1"/>
    </xf>
    <xf numFmtId="1" fontId="26" fillId="0" borderId="1" xfId="368" applyNumberFormat="1" applyFont="1" applyFill="1" applyBorder="1" applyAlignment="1">
      <alignment horizontal="right" vertical="top" wrapText="1"/>
    </xf>
    <xf numFmtId="49" fontId="0" fillId="0" borderId="25" xfId="0" applyNumberFormat="1" applyFill="1" applyBorder="1" applyAlignment="1">
      <alignment horizontal="center" wrapText="1"/>
    </xf>
    <xf numFmtId="49" fontId="0" fillId="0" borderId="1" xfId="0" applyNumberFormat="1" applyFill="1" applyBorder="1" applyAlignment="1">
      <alignment horizontal="center" wrapText="1"/>
    </xf>
    <xf numFmtId="49" fontId="19" fillId="0" borderId="1"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25" fillId="0" borderId="8" xfId="0" applyNumberFormat="1" applyFont="1" applyFill="1" applyBorder="1" applyAlignment="1">
      <alignment horizontal="center" wrapText="1"/>
    </xf>
    <xf numFmtId="49" fontId="25" fillId="0" borderId="1" xfId="0" applyNumberFormat="1" applyFont="1" applyFill="1" applyBorder="1" applyAlignment="1">
      <alignment horizontal="center" wrapText="1"/>
    </xf>
    <xf numFmtId="49" fontId="25" fillId="0" borderId="11" xfId="0" applyNumberFormat="1" applyFont="1" applyFill="1" applyBorder="1" applyAlignment="1">
      <alignment horizontal="center" wrapText="1"/>
    </xf>
    <xf numFmtId="49" fontId="19" fillId="0" borderId="25" xfId="0" applyNumberFormat="1" applyFont="1" applyFill="1" applyBorder="1" applyAlignment="1">
      <alignment horizontal="center" wrapText="1"/>
    </xf>
    <xf numFmtId="0" fontId="25" fillId="0" borderId="11" xfId="0" applyFont="1" applyFill="1" applyBorder="1" applyAlignment="1">
      <alignment horizontal="center" wrapText="1"/>
    </xf>
    <xf numFmtId="0" fontId="19" fillId="0" borderId="11" xfId="0" applyFont="1" applyFill="1" applyBorder="1" applyAlignment="1">
      <alignment horizontal="center" wrapText="1"/>
    </xf>
    <xf numFmtId="49" fontId="19" fillId="0" borderId="34" xfId="0" applyNumberFormat="1" applyFont="1" applyFill="1" applyBorder="1" applyAlignment="1">
      <alignment horizontal="center" wrapText="1"/>
    </xf>
    <xf numFmtId="49" fontId="19" fillId="0" borderId="4" xfId="0" applyNumberFormat="1" applyFont="1" applyFill="1" applyBorder="1" applyAlignment="1">
      <alignment horizontal="center" wrapText="1"/>
    </xf>
    <xf numFmtId="49" fontId="19" fillId="0" borderId="14" xfId="0" applyNumberFormat="1" applyFont="1" applyFill="1" applyBorder="1" applyAlignment="1">
      <alignment horizontal="center" wrapText="1"/>
    </xf>
    <xf numFmtId="3" fontId="19" fillId="0" borderId="13" xfId="0" applyNumberFormat="1" applyFont="1" applyFill="1" applyBorder="1" applyAlignment="1">
      <alignment horizontal="right"/>
    </xf>
    <xf numFmtId="3" fontId="19" fillId="0" borderId="10" xfId="0" applyNumberFormat="1" applyFont="1" applyFill="1" applyBorder="1" applyAlignment="1">
      <alignment horizontal="right"/>
    </xf>
    <xf numFmtId="3" fontId="19" fillId="0" borderId="35" xfId="0" applyNumberFormat="1" applyFont="1" applyFill="1" applyBorder="1" applyAlignment="1">
      <alignment horizontal="right"/>
    </xf>
    <xf numFmtId="3" fontId="19" fillId="0" borderId="15" xfId="0" applyNumberFormat="1" applyFont="1" applyFill="1" applyBorder="1" applyAlignment="1">
      <alignment horizontal="right"/>
    </xf>
    <xf numFmtId="3" fontId="19" fillId="0" borderId="27" xfId="0" applyNumberFormat="1" applyFont="1" applyFill="1" applyBorder="1" applyAlignment="1">
      <alignment horizontal="right"/>
    </xf>
    <xf numFmtId="3" fontId="19" fillId="0" borderId="36" xfId="0" applyNumberFormat="1" applyFont="1" applyFill="1" applyBorder="1" applyAlignment="1">
      <alignment horizontal="right"/>
    </xf>
    <xf numFmtId="3" fontId="19" fillId="0" borderId="14" xfId="0" applyNumberFormat="1" applyFont="1" applyFill="1" applyBorder="1"/>
    <xf numFmtId="3" fontId="19" fillId="0" borderId="0" xfId="0" applyNumberFormat="1" applyFont="1" applyFill="1"/>
    <xf numFmtId="3" fontId="19" fillId="0" borderId="26" xfId="0" applyNumberFormat="1" applyFont="1" applyFill="1" applyBorder="1"/>
    <xf numFmtId="3" fontId="19" fillId="0" borderId="13" xfId="455" applyNumberFormat="1" applyFont="1" applyFill="1" applyBorder="1" applyAlignment="1">
      <alignment horizontal="right"/>
    </xf>
    <xf numFmtId="3" fontId="19" fillId="0" borderId="10" xfId="455" applyNumberFormat="1" applyFont="1" applyFill="1" applyBorder="1" applyAlignment="1">
      <alignment horizontal="right"/>
    </xf>
    <xf numFmtId="3" fontId="19" fillId="0" borderId="35" xfId="455" applyNumberFormat="1" applyFont="1" applyFill="1" applyBorder="1" applyAlignment="1">
      <alignment horizontal="right"/>
    </xf>
    <xf numFmtId="3" fontId="0" fillId="0" borderId="13" xfId="0" applyNumberFormat="1" applyFill="1" applyBorder="1"/>
    <xf numFmtId="3" fontId="0" fillId="0" borderId="35" xfId="0" applyNumberFormat="1" applyFill="1" applyBorder="1"/>
    <xf numFmtId="3" fontId="0" fillId="0" borderId="15" xfId="0" applyNumberFormat="1" applyFill="1" applyBorder="1"/>
    <xf numFmtId="3" fontId="0" fillId="0" borderId="27" xfId="0" applyNumberFormat="1" applyFill="1" applyBorder="1"/>
    <xf numFmtId="3" fontId="0" fillId="0" borderId="36" xfId="0" applyNumberFormat="1" applyFill="1" applyBorder="1"/>
    <xf numFmtId="3" fontId="19" fillId="0" borderId="0" xfId="0" applyNumberFormat="1" applyFont="1" applyFill="1" applyAlignment="1">
      <alignment horizontal="right"/>
    </xf>
    <xf numFmtId="0" fontId="1" fillId="0" borderId="0" xfId="53314"/>
    <xf numFmtId="0" fontId="57" fillId="0" borderId="0" xfId="53314" applyFont="1"/>
    <xf numFmtId="49" fontId="57" fillId="0" borderId="0" xfId="53314" applyNumberFormat="1" applyFont="1" applyAlignment="1">
      <alignment horizontal="left"/>
    </xf>
    <xf numFmtId="0" fontId="0" fillId="0" borderId="0" xfId="0" applyFill="1" applyAlignment="1">
      <alignment wrapText="1"/>
    </xf>
    <xf numFmtId="0" fontId="19" fillId="0" borderId="1" xfId="0" applyFont="1" applyFill="1" applyBorder="1" applyAlignment="1">
      <alignment horizontal="center" vertical="center" wrapText="1"/>
    </xf>
    <xf numFmtId="3" fontId="19" fillId="0" borderId="1" xfId="685" applyNumberFormat="1" applyFont="1" applyFill="1" applyBorder="1" applyAlignment="1">
      <alignment horizontal="center" vertical="center" wrapText="1"/>
    </xf>
    <xf numFmtId="166" fontId="19" fillId="0" borderId="0" xfId="685" applyNumberFormat="1" applyFont="1" applyFill="1" applyBorder="1" applyAlignment="1">
      <alignment horizontal="right"/>
    </xf>
    <xf numFmtId="0" fontId="19" fillId="0" borderId="5" xfId="0" applyFont="1" applyFill="1" applyBorder="1" applyAlignment="1">
      <alignment horizontal="center" vertical="top" wrapText="1"/>
    </xf>
    <xf numFmtId="0" fontId="19" fillId="0" borderId="13" xfId="0" applyFont="1" applyFill="1" applyBorder="1" applyAlignment="1">
      <alignment horizontal="center" vertical="top" wrapText="1"/>
    </xf>
    <xf numFmtId="3" fontId="24" fillId="24" borderId="1" xfId="326" applyNumberFormat="1" applyFont="1" applyFill="1" applyBorder="1" applyAlignment="1"/>
    <xf numFmtId="3" fontId="25" fillId="0" borderId="0" xfId="0" applyNumberFormat="1"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1"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11" xfId="0" applyFont="1" applyFill="1" applyBorder="1" applyAlignment="1">
      <alignment horizontal="center" vertical="top" wrapText="1"/>
    </xf>
    <xf numFmtId="166" fontId="24" fillId="0" borderId="0" xfId="0" applyNumberFormat="1" applyFont="1" applyFill="1" applyBorder="1" applyAlignment="1">
      <alignment horizontal="right"/>
    </xf>
    <xf numFmtId="166" fontId="24" fillId="24" borderId="1" xfId="0" applyNumberFormat="1" applyFont="1" applyFill="1" applyBorder="1" applyAlignment="1">
      <alignment horizontal="right"/>
    </xf>
    <xf numFmtId="0" fontId="19" fillId="0" borderId="2"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7" xfId="0" applyFont="1" applyFill="1" applyBorder="1" applyAlignment="1">
      <alignment horizontal="center" vertical="top" wrapText="1"/>
    </xf>
    <xf numFmtId="0" fontId="19" fillId="0" borderId="7" xfId="0" applyFont="1" applyFill="1" applyBorder="1" applyAlignment="1">
      <alignment horizontal="center" vertical="top" wrapText="1"/>
    </xf>
    <xf numFmtId="166" fontId="24" fillId="0" borderId="33" xfId="0" applyNumberFormat="1" applyFont="1" applyFill="1" applyBorder="1" applyAlignment="1">
      <alignment horizontal="right"/>
    </xf>
    <xf numFmtId="166" fontId="24" fillId="0" borderId="31" xfId="0" applyNumberFormat="1" applyFont="1" applyFill="1" applyBorder="1" applyAlignment="1">
      <alignment horizontal="right"/>
    </xf>
    <xf numFmtId="166" fontId="24" fillId="24" borderId="1" xfId="455" applyNumberFormat="1" applyFont="1" applyFill="1" applyBorder="1" applyAlignment="1">
      <alignment horizontal="right"/>
    </xf>
    <xf numFmtId="164" fontId="24" fillId="0" borderId="0" xfId="0" applyNumberFormat="1" applyFont="1" applyFill="1"/>
    <xf numFmtId="164" fontId="24" fillId="0" borderId="10" xfId="0" applyNumberFormat="1" applyFont="1" applyFill="1" applyBorder="1" applyAlignment="1">
      <alignment horizontal="right"/>
    </xf>
    <xf numFmtId="164" fontId="24" fillId="0" borderId="0" xfId="0" applyNumberFormat="1" applyFont="1" applyFill="1" applyBorder="1"/>
    <xf numFmtId="164" fontId="24" fillId="0" borderId="0" xfId="0" applyNumberFormat="1" applyFont="1" applyFill="1" applyBorder="1" applyAlignment="1">
      <alignment horizontal="right"/>
    </xf>
    <xf numFmtId="164" fontId="24" fillId="0" borderId="10" xfId="0" applyNumberFormat="1" applyFont="1" applyFill="1" applyBorder="1"/>
    <xf numFmtId="3" fontId="24" fillId="0" borderId="10" xfId="0" applyNumberFormat="1" applyFont="1" applyFill="1" applyBorder="1"/>
    <xf numFmtId="166" fontId="24" fillId="0" borderId="10" xfId="0" applyNumberFormat="1" applyFont="1" applyFill="1" applyBorder="1"/>
    <xf numFmtId="0" fontId="19" fillId="0" borderId="11" xfId="0" applyFont="1" applyFill="1" applyBorder="1" applyAlignment="1">
      <alignment horizontal="center" vertical="center" wrapText="1"/>
    </xf>
    <xf numFmtId="166" fontId="27" fillId="24" borderId="8" xfId="368" applyNumberFormat="1" applyFont="1" applyFill="1" applyBorder="1" applyAlignment="1">
      <alignment horizontal="right" vertical="top"/>
    </xf>
    <xf numFmtId="166" fontId="27" fillId="24" borderId="1" xfId="368" applyNumberFormat="1" applyFont="1" applyFill="1" applyBorder="1" applyAlignment="1">
      <alignment horizontal="right" vertical="top"/>
    </xf>
    <xf numFmtId="166" fontId="0" fillId="0" borderId="0" xfId="0" applyNumberFormat="1" applyFill="1"/>
    <xf numFmtId="0" fontId="25" fillId="0" borderId="3" xfId="0" applyFont="1" applyFill="1" applyBorder="1" applyAlignment="1">
      <alignment horizontal="center" vertical="top" wrapText="1"/>
    </xf>
    <xf numFmtId="166" fontId="27" fillId="0" borderId="0" xfId="368" applyNumberFormat="1" applyFont="1" applyFill="1" applyBorder="1" applyAlignment="1">
      <alignment horizontal="right" vertical="top"/>
    </xf>
    <xf numFmtId="3" fontId="27" fillId="24" borderId="1" xfId="53279" applyNumberFormat="1" applyFont="1" applyFill="1" applyBorder="1" applyAlignment="1">
      <alignment horizontal="right" vertical="top"/>
    </xf>
    <xf numFmtId="164" fontId="27" fillId="24" borderId="1" xfId="53279" applyNumberFormat="1" applyFont="1" applyFill="1" applyBorder="1" applyAlignment="1">
      <alignment horizontal="right" vertical="top"/>
    </xf>
    <xf numFmtId="3" fontId="27" fillId="24" borderId="1" xfId="53280" applyNumberFormat="1" applyFont="1" applyFill="1" applyBorder="1" applyAlignment="1">
      <alignment horizontal="right" vertical="top"/>
    </xf>
    <xf numFmtId="165" fontId="27" fillId="24" borderId="1" xfId="53279" applyNumberFormat="1" applyFont="1" applyFill="1" applyBorder="1" applyAlignment="1">
      <alignment horizontal="right" vertical="top"/>
    </xf>
    <xf numFmtId="165" fontId="27" fillId="24" borderId="1" xfId="53280" applyNumberFormat="1" applyFont="1" applyFill="1" applyBorder="1" applyAlignment="1">
      <alignment horizontal="right" vertical="top"/>
    </xf>
    <xf numFmtId="3" fontId="18" fillId="0" borderId="31" xfId="0" applyNumberFormat="1" applyFont="1" applyBorder="1"/>
    <xf numFmtId="3" fontId="0" fillId="0" borderId="0" xfId="0" applyNumberFormat="1" applyBorder="1"/>
    <xf numFmtId="3" fontId="18" fillId="0" borderId="31" xfId="0" applyNumberFormat="1" applyFont="1" applyFill="1" applyBorder="1"/>
    <xf numFmtId="3" fontId="18" fillId="0" borderId="0" xfId="0" applyNumberFormat="1" applyFont="1" applyFill="1" applyBorder="1"/>
    <xf numFmtId="164" fontId="19" fillId="0" borderId="1" xfId="0" applyNumberFormat="1" applyFont="1" applyFill="1" applyBorder="1"/>
    <xf numFmtId="3" fontId="26" fillId="24" borderId="8" xfId="53280" applyNumberFormat="1" applyFont="1" applyFill="1" applyBorder="1" applyAlignment="1">
      <alignment horizontal="right" vertical="top"/>
    </xf>
    <xf numFmtId="164" fontId="26" fillId="0" borderId="0" xfId="53280" applyNumberFormat="1" applyFont="1" applyFill="1" applyBorder="1" applyAlignment="1">
      <alignment horizontal="right" vertical="top"/>
    </xf>
    <xf numFmtId="166" fontId="26" fillId="0" borderId="0" xfId="2" applyNumberFormat="1" applyFont="1" applyFill="1" applyBorder="1" applyAlignment="1">
      <alignment horizontal="right" vertical="top"/>
    </xf>
    <xf numFmtId="165" fontId="26" fillId="24" borderId="8" xfId="53280" applyNumberFormat="1" applyFont="1" applyFill="1" applyBorder="1" applyAlignment="1">
      <alignment horizontal="right" vertical="top"/>
    </xf>
    <xf numFmtId="0" fontId="18" fillId="0" borderId="0" xfId="0" applyFont="1" applyFill="1" applyAlignment="1">
      <alignment horizontal="right"/>
    </xf>
    <xf numFmtId="0" fontId="50" fillId="25" borderId="0" xfId="0" applyFont="1" applyFill="1" applyAlignment="1" applyProtection="1">
      <alignment horizontal="center" vertical="center"/>
    </xf>
    <xf numFmtId="0" fontId="51" fillId="25" borderId="31" xfId="0" applyFont="1" applyFill="1" applyBorder="1" applyAlignment="1" applyProtection="1">
      <alignment horizontal="center"/>
    </xf>
    <xf numFmtId="0" fontId="51" fillId="25" borderId="0" xfId="0" applyFont="1" applyFill="1" applyBorder="1" applyAlignment="1" applyProtection="1">
      <alignment horizontal="center"/>
    </xf>
    <xf numFmtId="0" fontId="51" fillId="25" borderId="33" xfId="0" applyFont="1" applyFill="1" applyBorder="1" applyAlignment="1" applyProtection="1">
      <alignment horizontal="center"/>
    </xf>
    <xf numFmtId="0" fontId="51" fillId="25" borderId="0" xfId="0" applyFont="1" applyFill="1" applyAlignment="1" applyProtection="1">
      <alignment horizontal="left"/>
    </xf>
    <xf numFmtId="0" fontId="50" fillId="25" borderId="0" xfId="0" applyFont="1" applyFill="1" applyAlignment="1" applyProtection="1">
      <alignment horizontal="center" vertical="center" wrapText="1"/>
    </xf>
    <xf numFmtId="0" fontId="49" fillId="25" borderId="0" xfId="53313" applyFill="1" applyAlignment="1" applyProtection="1">
      <alignment horizontal="center" vertical="center" wrapText="1"/>
    </xf>
    <xf numFmtId="49" fontId="50" fillId="25" borderId="0" xfId="0" applyNumberFormat="1" applyFont="1" applyFill="1" applyBorder="1" applyAlignment="1" applyProtection="1">
      <alignment horizontal="right" vertical="center" wrapText="1"/>
    </xf>
    <xf numFmtId="0" fontId="51" fillId="25" borderId="0" xfId="0" applyFont="1" applyFill="1" applyAlignment="1" applyProtection="1">
      <alignment horizontal="left" vertical="center" wrapText="1"/>
    </xf>
    <xf numFmtId="0" fontId="51" fillId="25" borderId="0" xfId="0" applyFont="1" applyFill="1" applyAlignment="1" applyProtection="1">
      <alignment vertical="center" wrapText="1"/>
    </xf>
    <xf numFmtId="49" fontId="50" fillId="25" borderId="0" xfId="0" applyNumberFormat="1" applyFont="1" applyFill="1" applyBorder="1" applyAlignment="1" applyProtection="1">
      <alignment horizontal="center" vertical="center" wrapText="1"/>
    </xf>
    <xf numFmtId="0" fontId="19" fillId="0" borderId="0" xfId="0" applyFont="1" applyAlignment="1">
      <alignment horizontal="left" vertical="top" wrapText="1"/>
    </xf>
    <xf numFmtId="0" fontId="32" fillId="0" borderId="0" xfId="0" applyFont="1" applyFill="1" applyAlignment="1">
      <alignment horizontal="left" vertical="top" wrapText="1"/>
    </xf>
    <xf numFmtId="0" fontId="0" fillId="0" borderId="0" xfId="0" applyFill="1" applyAlignment="1">
      <alignment vertical="top" wrapText="1"/>
    </xf>
    <xf numFmtId="0" fontId="19" fillId="0" borderId="6"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10" xfId="0" applyFont="1" applyFill="1" applyBorder="1" applyAlignment="1">
      <alignment horizontal="left" wrapText="1"/>
    </xf>
    <xf numFmtId="0" fontId="19" fillId="0" borderId="0" xfId="0" applyFont="1" applyFill="1" applyBorder="1" applyAlignment="1">
      <alignment horizontal="left" wrapText="1"/>
    </xf>
    <xf numFmtId="0" fontId="19" fillId="0" borderId="0" xfId="0" applyFont="1" applyFill="1" applyAlignment="1">
      <alignment horizontal="left" wrapText="1"/>
    </xf>
    <xf numFmtId="0" fontId="19" fillId="0" borderId="0" xfId="0" applyFont="1" applyFill="1" applyBorder="1" applyAlignment="1">
      <alignment horizontal="left" vertical="top" wrapText="1"/>
    </xf>
    <xf numFmtId="0" fontId="19" fillId="0" borderId="37" xfId="0" applyFont="1" applyFill="1" applyBorder="1" applyAlignment="1">
      <alignment horizontal="center" wrapText="1"/>
    </xf>
    <xf numFmtId="0" fontId="19" fillId="0" borderId="10" xfId="0" applyFont="1" applyFill="1" applyBorder="1" applyAlignment="1"/>
    <xf numFmtId="0" fontId="19" fillId="0" borderId="35" xfId="0" applyFont="1" applyFill="1" applyBorder="1" applyAlignment="1"/>
    <xf numFmtId="0" fontId="19" fillId="0" borderId="38" xfId="0" applyFont="1" applyFill="1" applyBorder="1" applyAlignment="1"/>
    <xf numFmtId="0" fontId="19" fillId="0" borderId="27" xfId="0" applyFont="1" applyFill="1" applyBorder="1" applyAlignment="1"/>
    <xf numFmtId="0" fontId="19" fillId="0" borderId="36" xfId="0" applyFont="1" applyFill="1" applyBorder="1" applyAlignment="1"/>
    <xf numFmtId="0" fontId="25"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19" fillId="0" borderId="10" xfId="0" applyFont="1" applyFill="1" applyBorder="1" applyAlignment="1">
      <alignment horizontal="center" wrapText="1"/>
    </xf>
    <xf numFmtId="49" fontId="19" fillId="0" borderId="6" xfId="0" applyNumberFormat="1" applyFont="1" applyFill="1" applyBorder="1" applyAlignment="1">
      <alignment horizontal="center" vertical="top"/>
    </xf>
    <xf numFmtId="49" fontId="19" fillId="0" borderId="3" xfId="0" applyNumberFormat="1" applyFont="1" applyFill="1" applyBorder="1" applyAlignment="1">
      <alignment horizontal="center" vertical="top"/>
    </xf>
    <xf numFmtId="49" fontId="19"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wrapText="1"/>
    </xf>
    <xf numFmtId="0" fontId="0" fillId="0" borderId="1" xfId="0" applyFill="1" applyBorder="1" applyAlignment="1">
      <alignment horizontal="center" vertical="center"/>
    </xf>
    <xf numFmtId="0" fontId="19"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7" xfId="0" applyFont="1" applyFill="1" applyBorder="1" applyAlignment="1">
      <alignment horizontal="center" vertical="top" wrapText="1"/>
    </xf>
    <xf numFmtId="0" fontId="25" fillId="0" borderId="8" xfId="0" applyFont="1" applyFill="1" applyBorder="1" applyAlignment="1">
      <alignment horizontal="center" vertical="top" wrapText="1"/>
    </xf>
    <xf numFmtId="0" fontId="19" fillId="0" borderId="1" xfId="2" applyFont="1" applyFill="1" applyBorder="1" applyAlignment="1">
      <alignment horizontal="center" vertical="top" wrapText="1"/>
    </xf>
    <xf numFmtId="0" fontId="25" fillId="0" borderId="11"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11" xfId="0" applyFont="1" applyFill="1" applyBorder="1" applyAlignment="1">
      <alignment horizontal="center" vertical="top" wrapText="1"/>
    </xf>
    <xf numFmtId="165" fontId="19" fillId="0" borderId="0" xfId="0" applyNumberFormat="1" applyFont="1" applyFill="1" applyBorder="1" applyAlignment="1">
      <alignment horizontal="left" wrapText="1"/>
    </xf>
    <xf numFmtId="0" fontId="19" fillId="0" borderId="1" xfId="0" applyFont="1" applyBorder="1" applyAlignment="1">
      <alignment horizontal="center" vertical="top" wrapText="1"/>
    </xf>
    <xf numFmtId="0" fontId="0" fillId="0" borderId="1" xfId="0" applyBorder="1" applyAlignment="1"/>
    <xf numFmtId="0" fontId="0" fillId="0" borderId="1" xfId="0" applyFill="1" applyBorder="1" applyAlignment="1">
      <alignment horizontal="center" vertical="top" wrapText="1"/>
    </xf>
    <xf numFmtId="0" fontId="0" fillId="0" borderId="1" xfId="0" applyFill="1" applyBorder="1" applyAlignment="1"/>
    <xf numFmtId="0" fontId="24" fillId="0" borderId="8"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1" xfId="0" applyFont="1" applyFill="1" applyBorder="1" applyAlignment="1">
      <alignment horizontal="center" vertical="center"/>
    </xf>
    <xf numFmtId="0" fontId="25"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19" fillId="0" borderId="3" xfId="0" applyFont="1" applyFill="1" applyBorder="1" applyAlignment="1"/>
    <xf numFmtId="0" fontId="19" fillId="0" borderId="4" xfId="0" applyFont="1" applyFill="1" applyBorder="1" applyAlignment="1"/>
    <xf numFmtId="0" fontId="19" fillId="0" borderId="6" xfId="0" applyFont="1" applyBorder="1" applyAlignment="1">
      <alignment horizontal="center" vertical="top" wrapText="1"/>
    </xf>
    <xf numFmtId="0" fontId="0" fillId="0" borderId="3" xfId="0" applyBorder="1" applyAlignment="1"/>
    <xf numFmtId="0" fontId="0" fillId="0" borderId="4" xfId="0" applyBorder="1" applyAlignment="1"/>
    <xf numFmtId="0" fontId="0" fillId="0" borderId="6" xfId="0" applyFill="1" applyBorder="1" applyAlignment="1">
      <alignment horizontal="center" vertical="top" wrapText="1"/>
    </xf>
    <xf numFmtId="0" fontId="0" fillId="0" borderId="3" xfId="0" applyFill="1" applyBorder="1" applyAlignment="1"/>
    <xf numFmtId="0" fontId="0" fillId="0" borderId="4" xfId="0" applyFill="1" applyBorder="1" applyAlignment="1"/>
    <xf numFmtId="0" fontId="25" fillId="0" borderId="1" xfId="0" applyFont="1" applyFill="1" applyBorder="1" applyAlignment="1">
      <alignment horizontal="center" wrapText="1"/>
    </xf>
    <xf numFmtId="0" fontId="0" fillId="0" borderId="1" xfId="0" applyFill="1" applyBorder="1" applyAlignment="1">
      <alignment horizontal="center" wrapText="1"/>
    </xf>
    <xf numFmtId="0" fontId="25" fillId="0" borderId="9" xfId="0" applyFont="1" applyFill="1" applyBorder="1" applyAlignment="1"/>
    <xf numFmtId="0" fontId="0" fillId="0" borderId="10" xfId="0" applyFill="1" applyBorder="1" applyAlignment="1"/>
    <xf numFmtId="0" fontId="0" fillId="0" borderId="5" xfId="0" applyFill="1" applyBorder="1" applyAlignment="1"/>
    <xf numFmtId="0" fontId="41" fillId="0" borderId="0" xfId="0" applyFont="1" applyFill="1" applyBorder="1" applyAlignment="1">
      <alignment horizontal="left" vertical="center" wrapText="1"/>
    </xf>
    <xf numFmtId="0" fontId="19" fillId="0" borderId="13"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39" xfId="0" applyFont="1" applyFill="1" applyBorder="1" applyAlignment="1">
      <alignment horizontal="center" vertical="top" wrapText="1"/>
    </xf>
    <xf numFmtId="0" fontId="0" fillId="0" borderId="40" xfId="0" applyBorder="1" applyAlignment="1"/>
    <xf numFmtId="0" fontId="19" fillId="0" borderId="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8" xfId="0" applyFill="1" applyBorder="1" applyAlignment="1">
      <alignment horizontal="center" vertical="top" wrapText="1"/>
    </xf>
  </cellXfs>
  <cellStyles count="53316">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Hyper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191"/>
  <sheetViews>
    <sheetView tabSelected="1" zoomScale="80" zoomScaleNormal="80" workbookViewId="0">
      <pane ySplit="3" topLeftCell="A100" activePane="bottomLeft" state="frozen"/>
      <selection pane="bottomLeft" activeCell="F3" sqref="F3"/>
    </sheetView>
  </sheetViews>
  <sheetFormatPr baseColWidth="10" defaultColWidth="11.44140625" defaultRowHeight="15"/>
  <cols>
    <col min="1" max="1" width="26.109375" style="205" customWidth="1"/>
    <col min="2" max="2" width="36.109375" style="205" customWidth="1"/>
    <col min="3" max="3" width="1.6640625" style="205" customWidth="1"/>
    <col min="4" max="4" width="20.6640625" style="205" customWidth="1"/>
    <col min="5" max="5" width="1.6640625" style="205" customWidth="1"/>
    <col min="6" max="6" width="20.6640625" style="205" customWidth="1"/>
    <col min="7" max="7" width="1.6640625" style="205" customWidth="1"/>
    <col min="8" max="8" width="20.6640625" style="205" customWidth="1"/>
    <col min="9" max="9" width="1.6640625" style="205" customWidth="1"/>
    <col min="10" max="10" width="15.44140625" style="205" bestFit="1" customWidth="1"/>
    <col min="11" max="11" width="1.6640625" style="205" customWidth="1"/>
    <col min="12" max="12" width="14.6640625" style="205" bestFit="1" customWidth="1"/>
    <col min="13" max="13" width="1.6640625" style="205" customWidth="1"/>
    <col min="14" max="14" width="19" style="205" bestFit="1" customWidth="1"/>
    <col min="15" max="16384" width="11.44140625" style="205"/>
  </cols>
  <sheetData>
    <row r="1" spans="1:14" ht="14.25" customHeight="1">
      <c r="A1" s="345" t="s">
        <v>366</v>
      </c>
      <c r="B1" s="345"/>
      <c r="D1" s="206" t="s">
        <v>337</v>
      </c>
      <c r="F1" s="340" t="s">
        <v>338</v>
      </c>
      <c r="G1" s="341"/>
      <c r="H1" s="341"/>
      <c r="I1" s="341"/>
      <c r="J1" s="341"/>
      <c r="K1" s="341"/>
      <c r="L1" s="341"/>
      <c r="M1" s="341"/>
      <c r="N1" s="342"/>
    </row>
    <row r="2" spans="1:14">
      <c r="A2" s="345"/>
      <c r="B2" s="345"/>
    </row>
    <row r="3" spans="1:14" s="207" customFormat="1" ht="50.1" customHeight="1">
      <c r="A3" s="345"/>
      <c r="B3" s="345"/>
      <c r="D3" s="224"/>
      <c r="E3" s="208"/>
      <c r="F3" s="209"/>
      <c r="G3" s="208"/>
      <c r="H3" s="209"/>
      <c r="I3" s="208"/>
      <c r="J3" s="210" t="e">
        <f>IF(D7=1,"Jugendamtstyp 1",IF(D7=2,"Jugendamtstyp 2",IF(D7=3,"Jugendamtstyp 3",IF(D7=4,"Jugendamtstyp 4",IF(D7=5,"Jugendamtstyp 5",IF(D7=6,"Jugendamtstyp 6",IF(D7=7,"Jugendamtstyp 7",IF(D7=8,"Jugendamtstyp 8",IF(D7=9,"Jugendamtstyp 9",IF(D7=10,"Jugendamtstyp 10",""))))))))))</f>
        <v>#N/A</v>
      </c>
      <c r="K3" s="208"/>
      <c r="L3" s="210" t="e">
        <f>IF(D10=1,"Rheinland",IF(D10=2,"Westfalen-Lippe",""))</f>
        <v>#N/A</v>
      </c>
      <c r="M3" s="208"/>
      <c r="N3" s="210" t="s">
        <v>180</v>
      </c>
    </row>
    <row r="5" spans="1:14">
      <c r="A5" s="211" t="s">
        <v>339</v>
      </c>
    </row>
    <row r="7" spans="1:14" ht="12.75" customHeight="1">
      <c r="B7" s="212" t="s">
        <v>340</v>
      </c>
      <c r="D7" s="213" t="e">
        <f>VLOOKUP($D$3,'Tab. 1 Zuordnungstabelle'!$B$6:$G$191,2,FALSE)</f>
        <v>#N/A</v>
      </c>
      <c r="E7" s="214"/>
      <c r="F7" s="213" t="e">
        <f>VLOOKUP($F$3,'Tab. 1 Zuordnungstabelle'!$B$6:$G$191,2,FALSE)</f>
        <v>#N/A</v>
      </c>
      <c r="G7" s="214"/>
      <c r="H7" s="213" t="e">
        <f>VLOOKUP($H$3,'Tab. 1 Zuordnungstabelle'!$B$6:$G$191,2,FALSE)</f>
        <v>#N/A</v>
      </c>
      <c r="I7" s="214"/>
      <c r="J7" s="219" t="s">
        <v>341</v>
      </c>
      <c r="K7" s="214"/>
      <c r="L7" s="219" t="s">
        <v>341</v>
      </c>
      <c r="M7" s="214"/>
      <c r="N7" s="219" t="s">
        <v>341</v>
      </c>
    </row>
    <row r="8" spans="1:14" ht="12.75" customHeight="1">
      <c r="B8" s="212" t="s">
        <v>362</v>
      </c>
      <c r="D8" s="213" t="e">
        <f>VLOOKUP($D$3,'Tab. 1 Zuordnungstabelle'!$B$6:$G$191,3,FALSE)</f>
        <v>#N/A</v>
      </c>
      <c r="E8" s="214"/>
      <c r="F8" s="213" t="e">
        <f>VLOOKUP($F$3,'Tab. 1 Zuordnungstabelle'!$B$6:$G$191,3,FALSE)</f>
        <v>#N/A</v>
      </c>
      <c r="G8" s="214"/>
      <c r="H8" s="213" t="e">
        <f>VLOOKUP($H$3,'Tab. 1 Zuordnungstabelle'!$B$6:$G$191,3,FALSE)</f>
        <v>#N/A</v>
      </c>
      <c r="I8" s="214"/>
      <c r="J8" s="219" t="s">
        <v>341</v>
      </c>
      <c r="K8" s="214"/>
      <c r="L8" s="219" t="s">
        <v>341</v>
      </c>
      <c r="M8" s="214"/>
      <c r="N8" s="219" t="s">
        <v>341</v>
      </c>
    </row>
    <row r="9" spans="1:14" ht="12.75" customHeight="1">
      <c r="B9" s="212" t="s">
        <v>342</v>
      </c>
      <c r="D9" s="213" t="e">
        <f>VLOOKUP($D$3,'Tab. 1 Zuordnungstabelle'!$B$6:$G$191,4,FALSE)</f>
        <v>#N/A</v>
      </c>
      <c r="E9" s="214"/>
      <c r="F9" s="213" t="e">
        <f>VLOOKUP($F$3,'Tab. 1 Zuordnungstabelle'!$B$6:$G$191,4,FALSE)</f>
        <v>#N/A</v>
      </c>
      <c r="G9" s="214"/>
      <c r="H9" s="213" t="e">
        <f>VLOOKUP($H$3,'Tab. 1 Zuordnungstabelle'!$B$6:$G$191,4,FALSE)</f>
        <v>#N/A</v>
      </c>
      <c r="I9" s="214"/>
      <c r="J9" s="219" t="s">
        <v>341</v>
      </c>
      <c r="K9" s="214"/>
      <c r="L9" s="219" t="s">
        <v>341</v>
      </c>
      <c r="M9" s="214"/>
      <c r="N9" s="219" t="s">
        <v>341</v>
      </c>
    </row>
    <row r="10" spans="1:14" ht="12.75" customHeight="1">
      <c r="B10" s="212" t="s">
        <v>224</v>
      </c>
      <c r="D10" s="213" t="e">
        <f>VLOOKUP($D$3,'Tab. 1 Zuordnungstabelle'!$B$6:$G$191,5,FALSE)</f>
        <v>#N/A</v>
      </c>
      <c r="E10" s="214"/>
      <c r="F10" s="213" t="e">
        <f>VLOOKUP($F$3,'Tab. 1 Zuordnungstabelle'!$B$6:$G$191,5,FALSE)</f>
        <v>#N/A</v>
      </c>
      <c r="G10" s="214"/>
      <c r="H10" s="213" t="e">
        <f>VLOOKUP($H$3,'Tab. 1 Zuordnungstabelle'!$B$6:$G$191,5,FALSE)</f>
        <v>#N/A</v>
      </c>
      <c r="I10" s="214"/>
      <c r="J10" s="219" t="s">
        <v>341</v>
      </c>
      <c r="K10" s="214"/>
      <c r="L10" s="219" t="s">
        <v>341</v>
      </c>
      <c r="M10" s="214"/>
      <c r="N10" s="219" t="s">
        <v>341</v>
      </c>
    </row>
    <row r="13" spans="1:14">
      <c r="A13" s="343" t="s">
        <v>406</v>
      </c>
      <c r="B13" s="343"/>
      <c r="C13" s="343"/>
      <c r="D13" s="343"/>
      <c r="E13" s="343"/>
      <c r="F13" s="343"/>
      <c r="G13" s="343"/>
      <c r="H13" s="343"/>
      <c r="I13" s="343"/>
      <c r="J13" s="343"/>
      <c r="K13" s="343"/>
      <c r="L13" s="343"/>
      <c r="M13" s="343"/>
      <c r="N13" s="343"/>
    </row>
    <row r="15" spans="1:14">
      <c r="B15" s="215" t="s">
        <v>171</v>
      </c>
      <c r="D15" s="216" t="e">
        <f>VLOOKUP(D$3,'Tab 2. Bevölkerung'!$E$198:$Z$396,2,FALSE)</f>
        <v>#N/A</v>
      </c>
      <c r="F15" s="216" t="e">
        <f>VLOOKUP(F$3,'Tab 2. Bevölkerung'!$E$198:$Z$396,2,FALSE)</f>
        <v>#N/A</v>
      </c>
      <c r="H15" s="216" t="e">
        <f>VLOOKUP(H$3,'Tab 2. Bevölkerung'!$E$198:$Z$396,2,FALSE)</f>
        <v>#N/A</v>
      </c>
      <c r="J15" s="216" t="e">
        <f>VLOOKUP(J$3,'Tab 2. Bevölkerung'!$E$198:$Z$396,2,FALSE)</f>
        <v>#N/A</v>
      </c>
      <c r="L15" s="216" t="e">
        <f>VLOOKUP(L$3,'Tab 2. Bevölkerung'!$E$198:$Z$396,2,FALSE)</f>
        <v>#N/A</v>
      </c>
      <c r="N15" s="216">
        <f>VLOOKUP(N$3,'Tab 2. Bevölkerung'!$E$198:$Z$396,2,FALSE)</f>
        <v>3591912</v>
      </c>
    </row>
    <row r="17" spans="1:14">
      <c r="A17" s="344" t="s">
        <v>172</v>
      </c>
      <c r="B17" s="217" t="s">
        <v>173</v>
      </c>
      <c r="D17" s="216" t="e">
        <f>VLOOKUP(D$3,'Tab 2. Bevölkerung'!$E$198:$Z$396,3,FALSE)</f>
        <v>#N/A</v>
      </c>
      <c r="F17" s="216" t="e">
        <f>VLOOKUP(F$3,'Tab 2. Bevölkerung'!$E$198:$Z$396,3,FALSE)</f>
        <v>#N/A</v>
      </c>
      <c r="H17" s="216" t="e">
        <f>VLOOKUP(H$3,'Tab 2. Bevölkerung'!$E$198:$Z$396,3,FALSE)</f>
        <v>#N/A</v>
      </c>
      <c r="J17" s="216" t="e">
        <f>VLOOKUP(J$3,'Tab 2. Bevölkerung'!$E$198:$Z$396,3,FALSE)</f>
        <v>#N/A</v>
      </c>
      <c r="L17" s="216" t="e">
        <f>VLOOKUP(L$3,'Tab 2. Bevölkerung'!$E$198:$Z$396,3,FALSE)</f>
        <v>#N/A</v>
      </c>
      <c r="N17" s="216">
        <f>VLOOKUP(N$3,'Tab 2. Bevölkerung'!$E$198:$Z$396,3,FALSE)</f>
        <v>502635</v>
      </c>
    </row>
    <row r="18" spans="1:14">
      <c r="A18" s="344"/>
      <c r="B18" s="217" t="s">
        <v>174</v>
      </c>
      <c r="D18" s="216" t="e">
        <f>VLOOKUP(D$3,'Tab 2. Bevölkerung'!$E$198:$Z$396,4,FALSE)</f>
        <v>#N/A</v>
      </c>
      <c r="F18" s="216" t="e">
        <f>VLOOKUP(F$3,'Tab 2. Bevölkerung'!$E$198:$Z$396,4,FALSE)</f>
        <v>#N/A</v>
      </c>
      <c r="H18" s="216" t="e">
        <f>VLOOKUP(H$3,'Tab 2. Bevölkerung'!$E$198:$Z$396,4,FALSE)</f>
        <v>#N/A</v>
      </c>
      <c r="J18" s="216" t="e">
        <f>VLOOKUP(J$3,'Tab 2. Bevölkerung'!$E$198:$Z$396,4,FALSE)</f>
        <v>#N/A</v>
      </c>
      <c r="L18" s="216" t="e">
        <f>VLOOKUP(L$3,'Tab 2. Bevölkerung'!$E$198:$Z$396,4,FALSE)</f>
        <v>#N/A</v>
      </c>
      <c r="N18" s="216">
        <f>VLOOKUP(N$3,'Tab 2. Bevölkerung'!$E$198:$Z$396,4,FALSE)</f>
        <v>467864</v>
      </c>
    </row>
    <row r="19" spans="1:14">
      <c r="A19" s="344"/>
      <c r="B19" s="217" t="s">
        <v>175</v>
      </c>
      <c r="D19" s="216" t="e">
        <f>VLOOKUP(D$3,'Tab 2. Bevölkerung'!$E$198:$Z$396,5,FALSE)</f>
        <v>#N/A</v>
      </c>
      <c r="F19" s="216" t="e">
        <f>VLOOKUP(F$3,'Tab 2. Bevölkerung'!$E$198:$Z$396,5,FALSE)</f>
        <v>#N/A</v>
      </c>
      <c r="H19" s="216" t="e">
        <f>VLOOKUP(H$3,'Tab 2. Bevölkerung'!$E$198:$Z$396,5,FALSE)</f>
        <v>#N/A</v>
      </c>
      <c r="J19" s="216" t="e">
        <f>VLOOKUP(J$3,'Tab 2. Bevölkerung'!$E$198:$Z$396,5,FALSE)</f>
        <v>#N/A</v>
      </c>
      <c r="L19" s="216" t="e">
        <f>VLOOKUP(L$3,'Tab 2. Bevölkerung'!$E$198:$Z$396,5,FALSE)</f>
        <v>#N/A</v>
      </c>
      <c r="N19" s="216">
        <f>VLOOKUP(N$3,'Tab 2. Bevölkerung'!$E$198:$Z$396,5,FALSE)</f>
        <v>635483</v>
      </c>
    </row>
    <row r="20" spans="1:14">
      <c r="A20" s="344"/>
      <c r="B20" s="217" t="s">
        <v>176</v>
      </c>
      <c r="D20" s="216" t="e">
        <f>VLOOKUP(D$3,'Tab 2. Bevölkerung'!$E$198:$Z$396,6,FALSE)</f>
        <v>#N/A</v>
      </c>
      <c r="F20" s="216" t="e">
        <f>VLOOKUP(F$3,'Tab 2. Bevölkerung'!$E$198:$Z$396,6,FALSE)</f>
        <v>#N/A</v>
      </c>
      <c r="H20" s="216" t="e">
        <f>VLOOKUP(H$3,'Tab 2. Bevölkerung'!$E$198:$Z$396,6,FALSE)</f>
        <v>#N/A</v>
      </c>
      <c r="J20" s="216" t="e">
        <f>VLOOKUP(J$3,'Tab 2. Bevölkerung'!$E$198:$Z$396,6,FALSE)</f>
        <v>#N/A</v>
      </c>
      <c r="L20" s="216" t="e">
        <f>VLOOKUP(L$3,'Tab 2. Bevölkerung'!$E$198:$Z$396,6,FALSE)</f>
        <v>#N/A</v>
      </c>
      <c r="N20" s="216">
        <f>VLOOKUP(N$3,'Tab 2. Bevölkerung'!$E$198:$Z$396,6,FALSE)</f>
        <v>654539</v>
      </c>
    </row>
    <row r="21" spans="1:14">
      <c r="A21" s="344"/>
      <c r="B21" s="217" t="s">
        <v>177</v>
      </c>
      <c r="D21" s="216" t="e">
        <f>VLOOKUP(D$3,'Tab 2. Bevölkerung'!$E$198:$Z$396,7,FALSE)</f>
        <v>#N/A</v>
      </c>
      <c r="F21" s="216" t="e">
        <f>VLOOKUP(F$3,'Tab 2. Bevölkerung'!$E$198:$Z$396,7,FALSE)</f>
        <v>#N/A</v>
      </c>
      <c r="H21" s="216" t="e">
        <f>VLOOKUP(H$3,'Tab 2. Bevölkerung'!$E$198:$Z$396,7,FALSE)</f>
        <v>#N/A</v>
      </c>
      <c r="J21" s="216" t="e">
        <f>VLOOKUP(J$3,'Tab 2. Bevölkerung'!$E$198:$Z$396,7,FALSE)</f>
        <v>#N/A</v>
      </c>
      <c r="L21" s="216" t="e">
        <f>VLOOKUP(L$3,'Tab 2. Bevölkerung'!$E$198:$Z$396,7,FALSE)</f>
        <v>#N/A</v>
      </c>
      <c r="N21" s="216">
        <f>VLOOKUP(N$3,'Tab 2. Bevölkerung'!$E$198:$Z$396,7,FALSE)</f>
        <v>722589</v>
      </c>
    </row>
    <row r="22" spans="1:14">
      <c r="A22" s="344"/>
      <c r="B22" s="217" t="s">
        <v>343</v>
      </c>
      <c r="D22" s="216" t="e">
        <f>VLOOKUP(D$3,'Tab 2. Bevölkerung'!$E$198:$Z$396,8,FALSE)</f>
        <v>#N/A</v>
      </c>
      <c r="F22" s="216" t="e">
        <f>VLOOKUP(F$3,'Tab 2. Bevölkerung'!$E$198:$Z$396,8,FALSE)</f>
        <v>#N/A</v>
      </c>
      <c r="H22" s="216" t="e">
        <f>VLOOKUP(H$3,'Tab 2. Bevölkerung'!$E$198:$Z$396,8,FALSE)</f>
        <v>#N/A</v>
      </c>
      <c r="J22" s="216" t="e">
        <f>VLOOKUP(J$3,'Tab 2. Bevölkerung'!$E$198:$Z$396,8,FALSE)</f>
        <v>#N/A</v>
      </c>
      <c r="L22" s="216" t="e">
        <f>VLOOKUP(L$3,'Tab 2. Bevölkerung'!$E$198:$Z$396,8,FALSE)</f>
        <v>#N/A</v>
      </c>
      <c r="N22" s="216">
        <f>VLOOKUP(N$3,'Tab 2. Bevölkerung'!$E$198:$Z$396,8,FALSE)</f>
        <v>608802</v>
      </c>
    </row>
    <row r="24" spans="1:14">
      <c r="A24" s="344" t="s">
        <v>194</v>
      </c>
      <c r="B24" s="217" t="s">
        <v>193</v>
      </c>
      <c r="D24" s="216" t="e">
        <f>VLOOKUP(D$3,'Tab 2. Bevölkerung'!$E$198:$Z$396,9,FALSE)</f>
        <v>#N/A</v>
      </c>
      <c r="F24" s="216" t="e">
        <f>VLOOKUP(F$3,'Tab 2. Bevölkerung'!$E$198:$Z$396,9,FALSE)</f>
        <v>#N/A</v>
      </c>
      <c r="H24" s="216" t="e">
        <f>VLOOKUP(H$3,'Tab 2. Bevölkerung'!$E$198:$Z$396,9,FALSE)</f>
        <v>#N/A</v>
      </c>
      <c r="J24" s="216" t="e">
        <f>VLOOKUP(J$3,'Tab 2. Bevölkerung'!$E$198:$Z$396,9,FALSE)</f>
        <v>#N/A</v>
      </c>
      <c r="L24" s="216" t="e">
        <f>VLOOKUP(L$3,'Tab 2. Bevölkerung'!$E$198:$Z$396,9,FALSE)</f>
        <v>#N/A</v>
      </c>
      <c r="N24" s="216">
        <f>VLOOKUP(N$3,'Tab 2. Bevölkerung'!$E$198:$Z$396,9,FALSE)</f>
        <v>970499</v>
      </c>
    </row>
    <row r="25" spans="1:14">
      <c r="A25" s="344"/>
      <c r="B25" s="217" t="s">
        <v>191</v>
      </c>
      <c r="D25" s="216" t="e">
        <f>VLOOKUP(D$3,'Tab 2. Bevölkerung'!$E$198:$Z$396,10,FALSE)</f>
        <v>#N/A</v>
      </c>
      <c r="F25" s="216" t="e">
        <f>VLOOKUP(F$3,'Tab 2. Bevölkerung'!$E$198:$Z$396,10,FALSE)</f>
        <v>#N/A</v>
      </c>
      <c r="H25" s="216" t="e">
        <f>VLOOKUP(H$3,'Tab 2. Bevölkerung'!$E$198:$Z$396,10,FALSE)</f>
        <v>#N/A</v>
      </c>
      <c r="J25" s="216" t="e">
        <f>VLOOKUP(J$3,'Tab 2. Bevölkerung'!$E$198:$Z$396,10,FALSE)</f>
        <v>#N/A</v>
      </c>
      <c r="L25" s="216" t="e">
        <f>VLOOKUP(L$3,'Tab 2. Bevölkerung'!$E$198:$Z$396,10,FALSE)</f>
        <v>#N/A</v>
      </c>
      <c r="N25" s="216">
        <f>VLOOKUP(N$3,'Tab 2. Bevölkerung'!$E$198:$Z$396,10,FALSE)</f>
        <v>1605982</v>
      </c>
    </row>
    <row r="26" spans="1:14">
      <c r="A26" s="344"/>
      <c r="B26" s="217" t="s">
        <v>192</v>
      </c>
      <c r="D26" s="216" t="e">
        <f>VLOOKUP(D$3,'Tab 2. Bevölkerung'!$E$198:$Z$396,11,FALSE)</f>
        <v>#N/A</v>
      </c>
      <c r="F26" s="216" t="e">
        <f>VLOOKUP(F$3,'Tab 2. Bevölkerung'!$E$198:$Z$396,11,FALSE)</f>
        <v>#N/A</v>
      </c>
      <c r="H26" s="216" t="e">
        <f>VLOOKUP(H$3,'Tab 2. Bevölkerung'!$E$198:$Z$396,11,FALSE)</f>
        <v>#N/A</v>
      </c>
      <c r="J26" s="216" t="e">
        <f>VLOOKUP(J$3,'Tab 2. Bevölkerung'!$E$198:$Z$396,11,FALSE)</f>
        <v>#N/A</v>
      </c>
      <c r="L26" s="216" t="e">
        <f>VLOOKUP(L$3,'Tab 2. Bevölkerung'!$E$198:$Z$396,11,FALSE)</f>
        <v>#N/A</v>
      </c>
      <c r="N26" s="216">
        <f>VLOOKUP(N$3,'Tab 2. Bevölkerung'!$E$198:$Z$396,11,FALSE)</f>
        <v>1985930</v>
      </c>
    </row>
    <row r="28" spans="1:14">
      <c r="A28" s="344" t="s">
        <v>4</v>
      </c>
      <c r="B28" s="217" t="s">
        <v>284</v>
      </c>
      <c r="D28" s="216" t="e">
        <f>VLOOKUP(D$3,'Tab 2. Bevölkerung'!$E$198:$Z$396,12,FALSE)</f>
        <v>#N/A</v>
      </c>
      <c r="F28" s="216" t="e">
        <f>VLOOKUP(F$3,'Tab 2. Bevölkerung'!$E$198:$Z$396,12,FALSE)</f>
        <v>#N/A</v>
      </c>
      <c r="H28" s="216" t="e">
        <f>VLOOKUP(H$3,'Tab 2. Bevölkerung'!$E$198:$Z$396,12,FALSE)</f>
        <v>#N/A</v>
      </c>
      <c r="J28" s="216" t="e">
        <f>VLOOKUP(J$3,'Tab 2. Bevölkerung'!$E$198:$Z$396,12,FALSE)</f>
        <v>#N/A</v>
      </c>
      <c r="L28" s="216" t="e">
        <f>VLOOKUP(L$3,'Tab 2. Bevölkerung'!$E$198:$Z$396,12,FALSE)</f>
        <v>#N/A</v>
      </c>
      <c r="N28" s="216">
        <f>VLOOKUP(N$3,'Tab 2. Bevölkerung'!$E$198:$Z$396,12,FALSE)</f>
        <v>1859349</v>
      </c>
    </row>
    <row r="29" spans="1:14">
      <c r="A29" s="344"/>
      <c r="B29" s="217" t="s">
        <v>179</v>
      </c>
      <c r="D29" s="216" t="e">
        <f>VLOOKUP(D$3,'Tab 2. Bevölkerung'!$E$198:$Z$396,13,FALSE)</f>
        <v>#N/A</v>
      </c>
      <c r="F29" s="216" t="e">
        <f>VLOOKUP(F$3,'Tab 2. Bevölkerung'!$E$198:$Z$396,13,FALSE)</f>
        <v>#N/A</v>
      </c>
      <c r="H29" s="216" t="e">
        <f>VLOOKUP(H$3,'Tab 2. Bevölkerung'!$E$198:$Z$396,13,FALSE)</f>
        <v>#N/A</v>
      </c>
      <c r="J29" s="216" t="e">
        <f>VLOOKUP(J$3,'Tab 2. Bevölkerung'!$E$198:$Z$396,13,FALSE)</f>
        <v>#N/A</v>
      </c>
      <c r="L29" s="216" t="e">
        <f>VLOOKUP(L$3,'Tab 2. Bevölkerung'!$E$198:$Z$396,13,FALSE)</f>
        <v>#N/A</v>
      </c>
      <c r="N29" s="216">
        <f>VLOOKUP(N$3,'Tab 2. Bevölkerung'!$E$198:$Z$396,13,FALSE)</f>
        <v>1732563</v>
      </c>
    </row>
    <row r="30" spans="1:14">
      <c r="A30" s="344"/>
      <c r="B30" s="217" t="s">
        <v>344</v>
      </c>
      <c r="D30" s="216" t="e">
        <f>VLOOKUP(D$3,'Tab 2. Bevölkerung'!$E$198:$Z$396,14,FALSE)</f>
        <v>#N/A</v>
      </c>
      <c r="F30" s="216" t="e">
        <f>VLOOKUP(F$3,'Tab 2. Bevölkerung'!$E$198:$Z$396,14,FALSE)</f>
        <v>#N/A</v>
      </c>
      <c r="H30" s="216" t="e">
        <f>VLOOKUP(H$3,'Tab 2. Bevölkerung'!$E$198:$Z$396,14,FALSE)</f>
        <v>#N/A</v>
      </c>
      <c r="J30" s="216" t="e">
        <f>VLOOKUP(J$3,'Tab 2. Bevölkerung'!$E$198:$Z$396,14,FALSE)</f>
        <v>#N/A</v>
      </c>
      <c r="L30" s="216" t="e">
        <f>VLOOKUP(L$3,'Tab 2. Bevölkerung'!$E$198:$Z$396,14,FALSE)</f>
        <v>#N/A</v>
      </c>
      <c r="N30" s="216">
        <f>VLOOKUP(N$3,'Tab 2. Bevölkerung'!$E$198:$Z$396,14,FALSE)</f>
        <v>327374</v>
      </c>
    </row>
    <row r="31" spans="1:14">
      <c r="A31" s="344"/>
      <c r="B31" s="217" t="s">
        <v>345</v>
      </c>
      <c r="D31" s="216" t="e">
        <f>VLOOKUP(D$3,'Tab 2. Bevölkerung'!$E$198:$Z$396,15,FALSE)</f>
        <v>#N/A</v>
      </c>
      <c r="F31" s="216" t="e">
        <f>VLOOKUP(F$3,'Tab 2. Bevölkerung'!$E$198:$Z$396,15,FALSE)</f>
        <v>#N/A</v>
      </c>
      <c r="H31" s="216" t="e">
        <f>VLOOKUP(H$3,'Tab 2. Bevölkerung'!$E$198:$Z$396,15,FALSE)</f>
        <v>#N/A</v>
      </c>
      <c r="J31" s="216" t="e">
        <f>VLOOKUP(J$3,'Tab 2. Bevölkerung'!$E$198:$Z$396,15,FALSE)</f>
        <v>#N/A</v>
      </c>
      <c r="L31" s="216" t="e">
        <f>VLOOKUP(L$3,'Tab 2. Bevölkerung'!$E$198:$Z$396,15,FALSE)</f>
        <v>#N/A</v>
      </c>
      <c r="N31" s="216">
        <f>VLOOKUP(N$3,'Tab 2. Bevölkerung'!$E$198:$Z$396,15,FALSE)</f>
        <v>308109</v>
      </c>
    </row>
    <row r="32" spans="1:14">
      <c r="A32" s="344"/>
      <c r="B32" s="217" t="s">
        <v>346</v>
      </c>
      <c r="D32" s="216" t="e">
        <f>VLOOKUP(D$3,'Tab 2. Bevölkerung'!$E$198:$Z$396,16,FALSE)</f>
        <v>#N/A</v>
      </c>
      <c r="F32" s="216" t="e">
        <f>VLOOKUP(F$3,'Tab 2. Bevölkerung'!$E$198:$Z$396,16,FALSE)</f>
        <v>#N/A</v>
      </c>
      <c r="H32" s="216" t="e">
        <f>VLOOKUP(H$3,'Tab 2. Bevölkerung'!$E$198:$Z$396,16,FALSE)</f>
        <v>#N/A</v>
      </c>
      <c r="J32" s="216" t="e">
        <f>VLOOKUP(J$3,'Tab 2. Bevölkerung'!$E$198:$Z$396,16,FALSE)</f>
        <v>#N/A</v>
      </c>
      <c r="L32" s="216" t="e">
        <f>VLOOKUP(L$3,'Tab 2. Bevölkerung'!$E$198:$Z$396,16,FALSE)</f>
        <v>#N/A</v>
      </c>
      <c r="N32" s="216">
        <f>VLOOKUP(N$3,'Tab 2. Bevölkerung'!$E$198:$Z$396,16,FALSE)</f>
        <v>1033087</v>
      </c>
    </row>
    <row r="33" spans="1:14">
      <c r="A33" s="344"/>
      <c r="B33" s="217" t="s">
        <v>347</v>
      </c>
      <c r="D33" s="216" t="e">
        <f>VLOOKUP(D$3,'Tab 2. Bevölkerung'!$E$198:$Z$396,17,FALSE)</f>
        <v>#N/A</v>
      </c>
      <c r="F33" s="216" t="e">
        <f>VLOOKUP(F$3,'Tab 2. Bevölkerung'!$E$198:$Z$396,17,FALSE)</f>
        <v>#N/A</v>
      </c>
      <c r="H33" s="216" t="e">
        <f>VLOOKUP(H$3,'Tab 2. Bevölkerung'!$E$198:$Z$396,17,FALSE)</f>
        <v>#N/A</v>
      </c>
      <c r="J33" s="216" t="e">
        <f>VLOOKUP(J$3,'Tab 2. Bevölkerung'!$E$198:$Z$396,17,FALSE)</f>
        <v>#N/A</v>
      </c>
      <c r="L33" s="216" t="e">
        <f>VLOOKUP(L$3,'Tab 2. Bevölkerung'!$E$198:$Z$396,17,FALSE)</f>
        <v>#N/A</v>
      </c>
      <c r="N33" s="216">
        <f>VLOOKUP(N$3,'Tab 2. Bevölkerung'!$E$198:$Z$396,17,FALSE)</f>
        <v>952843</v>
      </c>
    </row>
    <row r="34" spans="1:14">
      <c r="A34" s="344"/>
      <c r="B34" s="217" t="s">
        <v>348</v>
      </c>
      <c r="D34" s="216" t="e">
        <f>VLOOKUP(D$3,'Tab 2. Bevölkerung'!$E$198:$Z$396,18,FALSE)</f>
        <v>#N/A</v>
      </c>
      <c r="F34" s="216" t="e">
        <f>VLOOKUP(F$3,'Tab 2. Bevölkerung'!$E$198:$Z$396,18,FALSE)</f>
        <v>#N/A</v>
      </c>
      <c r="H34" s="216" t="e">
        <f>VLOOKUP(H$3,'Tab 2. Bevölkerung'!$E$198:$Z$396,18,FALSE)</f>
        <v>#N/A</v>
      </c>
      <c r="J34" s="216" t="e">
        <f>VLOOKUP(J$3,'Tab 2. Bevölkerung'!$E$198:$Z$396,18,FALSE)</f>
        <v>#N/A</v>
      </c>
      <c r="L34" s="216" t="e">
        <f>VLOOKUP(L$3,'Tab 2. Bevölkerung'!$E$198:$Z$396,18,FALSE)</f>
        <v>#N/A</v>
      </c>
      <c r="N34" s="216">
        <f>VLOOKUP(N$3,'Tab 2. Bevölkerung'!$E$198:$Z$396,18,FALSE)</f>
        <v>1360461</v>
      </c>
    </row>
    <row r="35" spans="1:14">
      <c r="A35" s="344"/>
      <c r="B35" s="217" t="s">
        <v>349</v>
      </c>
      <c r="D35" s="216" t="e">
        <f>VLOOKUP(D$3,'Tab 2. Bevölkerung'!$E$198:$Z$396,19,FALSE)</f>
        <v>#N/A</v>
      </c>
      <c r="F35" s="216" t="e">
        <f>VLOOKUP(F$3,'Tab 2. Bevölkerung'!$E$198:$Z$396,19,FALSE)</f>
        <v>#N/A</v>
      </c>
      <c r="H35" s="216" t="e">
        <f>VLOOKUP(H$3,'Tab 2. Bevölkerung'!$E$198:$Z$396,19,FALSE)</f>
        <v>#N/A</v>
      </c>
      <c r="J35" s="216" t="e">
        <f>VLOOKUP(J$3,'Tab 2. Bevölkerung'!$E$198:$Z$396,19,FALSE)</f>
        <v>#N/A</v>
      </c>
      <c r="L35" s="216" t="e">
        <f>VLOOKUP(L$3,'Tab 2. Bevölkerung'!$E$198:$Z$396,19,FALSE)</f>
        <v>#N/A</v>
      </c>
      <c r="N35" s="216">
        <f>VLOOKUP(N$3,'Tab 2. Bevölkerung'!$E$198:$Z$396,19,FALSE)</f>
        <v>1260952</v>
      </c>
    </row>
    <row r="37" spans="1:14">
      <c r="A37" s="339" t="s">
        <v>1</v>
      </c>
      <c r="B37" s="217" t="s">
        <v>200</v>
      </c>
      <c r="D37" s="216" t="e">
        <f>VLOOKUP(D$3,'Tab 2. Bevölkerung'!$E$198:$Z$396,20,FALSE)</f>
        <v>#N/A</v>
      </c>
      <c r="F37" s="216" t="e">
        <f>VLOOKUP(F$3,'Tab 2. Bevölkerung'!$E$198:$Z$396,20,FALSE)</f>
        <v>#N/A</v>
      </c>
      <c r="H37" s="216" t="e">
        <f>VLOOKUP(H$3,'Tab 2. Bevölkerung'!$E$198:$Z$396,20,FALSE)</f>
        <v>#N/A</v>
      </c>
      <c r="J37" s="216" t="e">
        <f>VLOOKUP(J$3,'Tab 2. Bevölkerung'!$E$198:$Z$396,20,FALSE)</f>
        <v>#N/A</v>
      </c>
      <c r="L37" s="216" t="e">
        <f>VLOOKUP(L$3,'Tab 2. Bevölkerung'!$E$198:$Z$396,20,FALSE)</f>
        <v>#N/A</v>
      </c>
      <c r="N37" s="216">
        <f>VLOOKUP(N$3,'Tab 2. Bevölkerung'!$E$198:$Z$396,20,FALSE)</f>
        <v>2621413</v>
      </c>
    </row>
    <row r="38" spans="1:14">
      <c r="A38" s="339"/>
      <c r="B38" s="217" t="s">
        <v>203</v>
      </c>
      <c r="D38" s="216" t="e">
        <f>VLOOKUP(D$3,'Tab 2. Bevölkerung'!$E$198:$Z$396,21,FALSE)</f>
        <v>#N/A</v>
      </c>
      <c r="F38" s="216" t="e">
        <f>VLOOKUP(F$3,'Tab 2. Bevölkerung'!$E$198:$Z$396,21,FALSE)</f>
        <v>#N/A</v>
      </c>
      <c r="H38" s="216" t="e">
        <f>VLOOKUP(H$3,'Tab 2. Bevölkerung'!$E$198:$Z$396,21,FALSE)</f>
        <v>#N/A</v>
      </c>
      <c r="J38" s="216" t="e">
        <f>VLOOKUP(J$3,'Tab 2. Bevölkerung'!$E$198:$Z$396,21,FALSE)</f>
        <v>#N/A</v>
      </c>
      <c r="L38" s="216" t="e">
        <f>VLOOKUP(L$3,'Tab 2. Bevölkerung'!$E$198:$Z$396,21,FALSE)</f>
        <v>#N/A</v>
      </c>
      <c r="N38" s="216">
        <f>VLOOKUP(N$3,'Tab 2. Bevölkerung'!$E$198:$Z$396,21,FALSE)</f>
        <v>635483</v>
      </c>
    </row>
    <row r="39" spans="1:14">
      <c r="A39" s="339"/>
      <c r="B39" s="217" t="s">
        <v>192</v>
      </c>
      <c r="D39" s="216" t="e">
        <f>VLOOKUP(D$3,'Tab 2. Bevölkerung'!$E$198:$Z$396,22,FALSE)</f>
        <v>#N/A</v>
      </c>
      <c r="F39" s="216" t="e">
        <f>VLOOKUP(F$3,'Tab 2. Bevölkerung'!$E$198:$Z$396,22,FALSE)</f>
        <v>#N/A</v>
      </c>
      <c r="H39" s="216" t="e">
        <f>VLOOKUP(H$3,'Tab 2. Bevölkerung'!$E$198:$Z$396,22,FALSE)</f>
        <v>#N/A</v>
      </c>
      <c r="J39" s="216" t="e">
        <f>VLOOKUP(J$3,'Tab 2. Bevölkerung'!$E$198:$Z$396,22,FALSE)</f>
        <v>#N/A</v>
      </c>
      <c r="L39" s="216" t="e">
        <f>VLOOKUP(L$3,'Tab 2. Bevölkerung'!$E$198:$Z$396,22,FALSE)</f>
        <v>#N/A</v>
      </c>
      <c r="N39" s="216">
        <f>VLOOKUP(N$3,'Tab 2. Bevölkerung'!$E$198:$Z$396,22,FALSE)</f>
        <v>1985930</v>
      </c>
    </row>
    <row r="42" spans="1:14" ht="14.25" customHeight="1">
      <c r="A42" s="347" t="s">
        <v>407</v>
      </c>
      <c r="B42" s="347"/>
      <c r="C42" s="347"/>
      <c r="D42" s="347"/>
      <c r="E42" s="347"/>
      <c r="F42" s="347"/>
      <c r="G42" s="347"/>
      <c r="H42" s="347"/>
      <c r="I42" s="347"/>
      <c r="J42" s="347"/>
      <c r="K42" s="347"/>
      <c r="L42" s="347"/>
      <c r="M42" s="347"/>
      <c r="N42" s="347"/>
    </row>
    <row r="43" spans="1:14">
      <c r="A43" s="347"/>
      <c r="B43" s="347"/>
      <c r="C43" s="347"/>
      <c r="D43" s="347"/>
      <c r="E43" s="347"/>
      <c r="F43" s="347"/>
      <c r="G43" s="347"/>
      <c r="H43" s="347"/>
      <c r="I43" s="347"/>
      <c r="J43" s="347"/>
      <c r="K43" s="347"/>
      <c r="L43" s="347"/>
      <c r="M43" s="347"/>
      <c r="N43" s="347"/>
    </row>
    <row r="45" spans="1:14">
      <c r="A45" s="221"/>
      <c r="B45" s="217" t="s">
        <v>367</v>
      </c>
      <c r="D45" s="216" t="e">
        <f>VLOOKUP(D$3,'Tab. 3a Leistungen_mEB'!$B$5:$H$61,2,FALSE)</f>
        <v>#N/A</v>
      </c>
      <c r="F45" s="216" t="e">
        <f>VLOOKUP(F$3,'Tab. 3a Leistungen_mEB'!$B$5:$H$61,2,FALSE)</f>
        <v>#N/A</v>
      </c>
      <c r="H45" s="216" t="e">
        <f>VLOOKUP(H$3,'Tab. 3a Leistungen_mEB'!$B$5:$H$61,2,FALSE)</f>
        <v>#N/A</v>
      </c>
      <c r="J45" s="216" t="e">
        <f>VLOOKUP(J$3,'Tab. 3a Leistungen_mEB'!$B$5:$H$61,2,FALSE)</f>
        <v>#N/A</v>
      </c>
      <c r="L45" s="216" t="e">
        <f>VLOOKUP(L$3,'Tab. 3a Leistungen_mEB'!$B$5:$H$61,2,FALSE)</f>
        <v>#N/A</v>
      </c>
      <c r="N45" s="216">
        <f>VLOOKUP(N$3,'Tab. 3a Leistungen_mEB'!$B$5:$H$61,2,FALSE)</f>
        <v>245587</v>
      </c>
    </row>
    <row r="46" spans="1:14">
      <c r="A46" s="222" t="s">
        <v>183</v>
      </c>
      <c r="B46" s="217" t="s">
        <v>363</v>
      </c>
      <c r="D46" s="216" t="e">
        <f>VLOOKUP(D$3,'Tab. 3a Leistungen_mEB'!$B$5:$H$61,3,FALSE)</f>
        <v>#N/A</v>
      </c>
      <c r="F46" s="216" t="e">
        <f>VLOOKUP(F$3,'Tab. 3a Leistungen_mEB'!$B$5:$H$61,3,FALSE)</f>
        <v>#N/A</v>
      </c>
      <c r="H46" s="216" t="e">
        <f>VLOOKUP(H$3,'Tab. 3a Leistungen_mEB'!$B$5:$H$61,3,FALSE)</f>
        <v>#N/A</v>
      </c>
      <c r="J46" s="216" t="e">
        <f>VLOOKUP(J$3,'Tab. 3a Leistungen_mEB'!$B$5:$H$61,3,FALSE)</f>
        <v>#N/A</v>
      </c>
      <c r="L46" s="216" t="e">
        <f>VLOOKUP(L$3,'Tab. 3a Leistungen_mEB'!$B$5:$H$61,3,FALSE)</f>
        <v>#N/A</v>
      </c>
      <c r="N46" s="216">
        <f>VLOOKUP(N$3,'Tab. 3a Leistungen_mEB'!$B$5:$H$61,3,FALSE)</f>
        <v>279062</v>
      </c>
    </row>
    <row r="47" spans="1:14">
      <c r="A47" s="221"/>
      <c r="B47" s="217" t="s">
        <v>350</v>
      </c>
      <c r="D47" s="216" t="e">
        <f>VLOOKUP(D$3,'Tab. 3a Leistungen_mEB'!$B$5:$H$61,4,FALSE)</f>
        <v>#N/A</v>
      </c>
      <c r="F47" s="216" t="e">
        <f>VLOOKUP(F$3,'Tab. 3a Leistungen_mEB'!$B$5:$H$61,4,FALSE)</f>
        <v>#N/A</v>
      </c>
      <c r="H47" s="216" t="e">
        <f>VLOOKUP(H$3,'Tab. 3a Leistungen_mEB'!$B$5:$H$61,4,FALSE)</f>
        <v>#N/A</v>
      </c>
      <c r="J47" s="216" t="e">
        <f>VLOOKUP(J$3,'Tab. 3a Leistungen_mEB'!$B$5:$H$61,4,FALSE)</f>
        <v>#N/A</v>
      </c>
      <c r="L47" s="216" t="e">
        <f>VLOOKUP(L$3,'Tab. 3a Leistungen_mEB'!$B$5:$H$61,4,FALSE)</f>
        <v>#N/A</v>
      </c>
      <c r="N47" s="216">
        <f>VLOOKUP(N$3,'Tab. 3a Leistungen_mEB'!$B$5:$H$61,4,FALSE)</f>
        <v>116564</v>
      </c>
    </row>
    <row r="49" spans="1:14">
      <c r="A49" s="349" t="s">
        <v>305</v>
      </c>
      <c r="B49" s="217" t="s">
        <v>367</v>
      </c>
      <c r="D49" s="216" t="e">
        <f>VLOOKUP(D$3,'Tab. 3a Leistungen_mEB'!$B$5:$H$61,5,FALSE)</f>
        <v>#N/A</v>
      </c>
      <c r="F49" s="216" t="e">
        <f>VLOOKUP(F$3,'Tab. 3a Leistungen_mEB'!$B$5:$H$61,5,FALSE)</f>
        <v>#N/A</v>
      </c>
      <c r="H49" s="216" t="e">
        <f>VLOOKUP(H$3,'Tab. 3a Leistungen_mEB'!$B$5:$H$61,5,FALSE)</f>
        <v>#N/A</v>
      </c>
      <c r="J49" s="216" t="e">
        <f>VLOOKUP(J$3,'Tab. 3a Leistungen_mEB'!$B$5:$H$61,5,FALSE)</f>
        <v>#N/A</v>
      </c>
      <c r="L49" s="216" t="e">
        <f>VLOOKUP(L$3,'Tab. 3a Leistungen_mEB'!$B$5:$H$61,5,FALSE)</f>
        <v>#N/A</v>
      </c>
      <c r="N49" s="216">
        <f>VLOOKUP(N$3,'Tab. 3a Leistungen_mEB'!$B$5:$H$61,5,FALSE)</f>
        <v>683.7</v>
      </c>
    </row>
    <row r="50" spans="1:14">
      <c r="A50" s="349"/>
      <c r="B50" s="217" t="s">
        <v>363</v>
      </c>
      <c r="D50" s="216" t="e">
        <f>VLOOKUP(D$3,'Tab. 3a Leistungen_mEB'!$B$5:$H$61,5,FALSE)</f>
        <v>#N/A</v>
      </c>
      <c r="F50" s="216" t="e">
        <f>VLOOKUP(F$3,'Tab. 3a Leistungen_mEB'!$B$5:$H$61,5,FALSE)</f>
        <v>#N/A</v>
      </c>
      <c r="H50" s="216" t="e">
        <f>VLOOKUP(H$3,'Tab. 3a Leistungen_mEB'!$B$5:$H$61,5,FALSE)</f>
        <v>#N/A</v>
      </c>
      <c r="J50" s="216" t="e">
        <f>VLOOKUP(J$3,'Tab. 3a Leistungen_mEB'!$B$5:$H$61,5,FALSE)</f>
        <v>#N/A</v>
      </c>
      <c r="L50" s="216" t="e">
        <f>VLOOKUP(L$3,'Tab. 3a Leistungen_mEB'!$B$5:$H$61,5,FALSE)</f>
        <v>#N/A</v>
      </c>
      <c r="N50" s="216">
        <f>VLOOKUP(N$3,'Tab. 3a Leistungen_mEB'!$B$5:$H$61,5,FALSE)</f>
        <v>683.7</v>
      </c>
    </row>
    <row r="51" spans="1:14">
      <c r="A51" s="349"/>
      <c r="B51" s="217" t="s">
        <v>350</v>
      </c>
      <c r="D51" s="216" t="e">
        <f>VLOOKUP(D$3,'Tab. 3a Leistungen_mEB'!$B$5:$H$61,6,FALSE)</f>
        <v>#N/A</v>
      </c>
      <c r="F51" s="216" t="e">
        <f>VLOOKUP(F$3,'Tab. 3a Leistungen_mEB'!$B$5:$H$61,6,FALSE)</f>
        <v>#N/A</v>
      </c>
      <c r="H51" s="216" t="e">
        <f>VLOOKUP(H$3,'Tab. 3a Leistungen_mEB'!$B$5:$H$61,6,FALSE)</f>
        <v>#N/A</v>
      </c>
      <c r="J51" s="216" t="e">
        <f>VLOOKUP(J$3,'Tab. 3a Leistungen_mEB'!$B$5:$H$61,6,FALSE)</f>
        <v>#N/A</v>
      </c>
      <c r="L51" s="216" t="e">
        <f>VLOOKUP(L$3,'Tab. 3a Leistungen_mEB'!$B$5:$H$61,6,FALSE)</f>
        <v>#N/A</v>
      </c>
      <c r="N51" s="216">
        <f>VLOOKUP(N$3,'Tab. 3a Leistungen_mEB'!$B$5:$H$61,6,FALSE)</f>
        <v>776.9</v>
      </c>
    </row>
    <row r="54" spans="1:14" ht="14.25" customHeight="1">
      <c r="A54" s="347" t="s">
        <v>408</v>
      </c>
      <c r="B54" s="347"/>
      <c r="C54" s="347"/>
      <c r="D54" s="347"/>
      <c r="E54" s="347"/>
      <c r="F54" s="347"/>
      <c r="G54" s="347"/>
      <c r="H54" s="347"/>
      <c r="I54" s="347"/>
      <c r="J54" s="347"/>
      <c r="K54" s="347"/>
      <c r="L54" s="347"/>
      <c r="M54" s="347"/>
      <c r="N54" s="347"/>
    </row>
    <row r="55" spans="1:14">
      <c r="A55" s="347"/>
      <c r="B55" s="347"/>
      <c r="C55" s="347"/>
      <c r="D55" s="347"/>
      <c r="E55" s="347"/>
      <c r="F55" s="347"/>
      <c r="G55" s="347"/>
      <c r="H55" s="347"/>
      <c r="I55" s="347"/>
      <c r="J55" s="347"/>
      <c r="K55" s="347"/>
      <c r="L55" s="347"/>
      <c r="M55" s="347"/>
      <c r="N55" s="347"/>
    </row>
    <row r="56" spans="1:14">
      <c r="A56" s="220"/>
      <c r="B56" s="220"/>
      <c r="C56" s="220"/>
      <c r="D56" s="220"/>
      <c r="E56" s="220"/>
      <c r="F56" s="220"/>
      <c r="G56" s="220"/>
      <c r="H56" s="220"/>
      <c r="I56" s="220"/>
      <c r="J56" s="220"/>
      <c r="K56" s="220"/>
      <c r="L56" s="220"/>
      <c r="M56" s="220"/>
      <c r="N56" s="220"/>
    </row>
    <row r="57" spans="1:14">
      <c r="A57" s="346" t="s">
        <v>368</v>
      </c>
      <c r="B57" s="346"/>
      <c r="D57" s="216" t="e">
        <f>VLOOKUP(D$3,'Tab. 3b Leistungen absolut_oEB'!$E$4:$L$202,2,FALSE)</f>
        <v>#N/A</v>
      </c>
      <c r="F57" s="216" t="e">
        <f>VLOOKUP(F$3,'Tab. 3b Leistungen absolut_oEB'!$E$4:$L$202,2,FALSE)</f>
        <v>#N/A</v>
      </c>
      <c r="H57" s="216" t="e">
        <f>VLOOKUP(H$3,'Tab. 3b Leistungen absolut_oEB'!$E$4:$L$202,2,FALSE)</f>
        <v>#N/A</v>
      </c>
      <c r="J57" s="216" t="e">
        <f>VLOOKUP(J$3,'Tab. 3b Leistungen absolut_oEB'!$E$4:$L$202,2,FALSE)</f>
        <v>#N/A</v>
      </c>
      <c r="L57" s="216" t="e">
        <f>VLOOKUP(L$3,'Tab. 3b Leistungen absolut_oEB'!$E$4:$L$202,2,FALSE)</f>
        <v>#N/A</v>
      </c>
      <c r="N57" s="216">
        <f>VLOOKUP(N$3,'Tab. 3b Leistungen absolut_oEB'!$E$4:$L$202,2,FALSE)</f>
        <v>129023</v>
      </c>
    </row>
    <row r="58" spans="1:14">
      <c r="A58" s="346" t="s">
        <v>168</v>
      </c>
      <c r="B58" s="346"/>
      <c r="D58" s="216" t="e">
        <f>VLOOKUP(D$3,'Tab. 3b Leistungen absolut_oEB'!$E$4:$L$202,3,FALSE)</f>
        <v>#N/A</v>
      </c>
      <c r="F58" s="216" t="e">
        <f>VLOOKUP(F$3,'Tab. 3b Leistungen absolut_oEB'!$E$4:$L$202,3,FALSE)</f>
        <v>#N/A</v>
      </c>
      <c r="H58" s="216" t="e">
        <f>VLOOKUP(H$3,'Tab. 3b Leistungen absolut_oEB'!$E$4:$L$202,3,FALSE)</f>
        <v>#N/A</v>
      </c>
      <c r="J58" s="216" t="e">
        <f>VLOOKUP(J$3,'Tab. 3b Leistungen absolut_oEB'!$E$4:$L$202,3,FALSE)</f>
        <v>#N/A</v>
      </c>
      <c r="L58" s="216" t="e">
        <f>VLOOKUP(L$3,'Tab. 3b Leistungen absolut_oEB'!$E$4:$L$202,3,FALSE)</f>
        <v>#N/A</v>
      </c>
      <c r="N58" s="216">
        <f>VLOOKUP(N$3,'Tab. 3b Leistungen absolut_oEB'!$E$4:$L$202,3,FALSE)</f>
        <v>162498</v>
      </c>
    </row>
    <row r="59" spans="1:14">
      <c r="A59" s="346" t="s">
        <v>364</v>
      </c>
      <c r="B59" s="346"/>
      <c r="D59" s="216" t="e">
        <f>VLOOKUP(D$3,'Tab. 3b Leistungen absolut_oEB'!$E$4:$L$202,4,FALSE)</f>
        <v>#N/A</v>
      </c>
      <c r="F59" s="216" t="e">
        <f>VLOOKUP(F$3,'Tab. 3b Leistungen absolut_oEB'!$E$4:$L$202,4,FALSE)</f>
        <v>#N/A</v>
      </c>
      <c r="H59" s="216" t="e">
        <f>VLOOKUP(H$3,'Tab. 3b Leistungen absolut_oEB'!$E$4:$L$202,4,FALSE)</f>
        <v>#N/A</v>
      </c>
      <c r="J59" s="216" t="e">
        <f>VLOOKUP(J$3,'Tab. 3b Leistungen absolut_oEB'!$E$4:$L$202,4,FALSE)</f>
        <v>#N/A</v>
      </c>
      <c r="L59" s="216" t="e">
        <f>VLOOKUP(L$3,'Tab. 3b Leistungen absolut_oEB'!$E$4:$L$202,4,FALSE)</f>
        <v>#N/A</v>
      </c>
      <c r="N59" s="216">
        <f>VLOOKUP(N$3,'Tab. 3b Leistungen absolut_oEB'!$E$4:$L$202,4,FALSE)</f>
        <v>66062</v>
      </c>
    </row>
    <row r="60" spans="1:14">
      <c r="A60" s="346" t="s">
        <v>365</v>
      </c>
      <c r="B60" s="346"/>
      <c r="D60" s="216" t="e">
        <f>VLOOKUP(D$3,'Tab. 3b Leistungen absolut_oEB'!$E$4:$L$202,5,FALSE)</f>
        <v>#N/A</v>
      </c>
      <c r="F60" s="216" t="e">
        <f>VLOOKUP(F$3,'Tab. 3b Leistungen absolut_oEB'!$E$4:$L$202,5,FALSE)</f>
        <v>#N/A</v>
      </c>
      <c r="H60" s="216" t="e">
        <f>VLOOKUP(H$3,'Tab. 3b Leistungen absolut_oEB'!$E$4:$L$202,5,FALSE)</f>
        <v>#N/A</v>
      </c>
      <c r="J60" s="216" t="e">
        <f>VLOOKUP(J$3,'Tab. 3b Leistungen absolut_oEB'!$E$4:$L$202,5,FALSE)</f>
        <v>#N/A</v>
      </c>
      <c r="L60" s="216" t="e">
        <f>VLOOKUP(L$3,'Tab. 3b Leistungen absolut_oEB'!$E$4:$L$202,5,FALSE)</f>
        <v>#N/A</v>
      </c>
      <c r="N60" s="216">
        <f>VLOOKUP(N$3,'Tab. 3b Leistungen absolut_oEB'!$E$4:$L$202,5,FALSE)</f>
        <v>99537</v>
      </c>
    </row>
    <row r="61" spans="1:14">
      <c r="A61" s="346" t="s">
        <v>169</v>
      </c>
      <c r="B61" s="346"/>
      <c r="D61" s="216" t="e">
        <f>VLOOKUP(D$3,'Tab. 3b Leistungen absolut_oEB'!$E$4:$L$202,6,FALSE)</f>
        <v>#N/A</v>
      </c>
      <c r="F61" s="216" t="e">
        <f>VLOOKUP(F$3,'Tab. 3b Leistungen absolut_oEB'!$E$4:$L$202,6,FALSE)</f>
        <v>#N/A</v>
      </c>
      <c r="H61" s="216" t="e">
        <f>VLOOKUP(H$3,'Tab. 3b Leistungen absolut_oEB'!$E$4:$L$202,6,FALSE)</f>
        <v>#N/A</v>
      </c>
      <c r="J61" s="216" t="e">
        <f>VLOOKUP(J$3,'Tab. 3b Leistungen absolut_oEB'!$E$4:$L$202,6,FALSE)</f>
        <v>#N/A</v>
      </c>
      <c r="L61" s="216" t="e">
        <f>VLOOKUP(L$3,'Tab. 3b Leistungen absolut_oEB'!$E$4:$L$202,6,FALSE)</f>
        <v>#N/A</v>
      </c>
      <c r="N61" s="216">
        <f>VLOOKUP(N$3,'Tab. 3b Leistungen absolut_oEB'!$E$4:$L$202,6,FALSE)</f>
        <v>62961</v>
      </c>
    </row>
    <row r="62" spans="1:14">
      <c r="A62" s="346" t="s">
        <v>7</v>
      </c>
      <c r="B62" s="346"/>
      <c r="D62" s="216" t="e">
        <f>VLOOKUP(D$3,'Tab. 3b Leistungen absolut_oEB'!$E$4:$L$202,7,FALSE)</f>
        <v>#N/A</v>
      </c>
      <c r="F62" s="216" t="e">
        <f>VLOOKUP(F$3,'Tab. 3b Leistungen absolut_oEB'!$E$4:$L$202,7,FALSE)</f>
        <v>#N/A</v>
      </c>
      <c r="H62" s="216" t="e">
        <f>VLOOKUP(H$3,'Tab. 3b Leistungen absolut_oEB'!$E$4:$L$202,7,FALSE)</f>
        <v>#N/A</v>
      </c>
      <c r="J62" s="216" t="e">
        <f>VLOOKUP(J$3,'Tab. 3b Leistungen absolut_oEB'!$E$4:$L$202,7,FALSE)</f>
        <v>#N/A</v>
      </c>
      <c r="L62" s="216" t="e">
        <f>VLOOKUP(L$3,'Tab. 3b Leistungen absolut_oEB'!$E$4:$L$202,7,FALSE)</f>
        <v>#N/A</v>
      </c>
      <c r="N62" s="216">
        <f>VLOOKUP(N$3,'Tab. 3b Leistungen absolut_oEB'!$E$4:$L$202,7,FALSE)</f>
        <v>27315</v>
      </c>
    </row>
    <row r="63" spans="1:14">
      <c r="A63" s="346" t="s">
        <v>8</v>
      </c>
      <c r="B63" s="346"/>
      <c r="D63" s="216" t="e">
        <f>VLOOKUP(D$3,'Tab. 3b Leistungen absolut_oEB'!$E$4:$L$202,8,FALSE)</f>
        <v>#N/A</v>
      </c>
      <c r="F63" s="216" t="e">
        <f>VLOOKUP(F$3,'Tab. 3b Leistungen absolut_oEB'!$E$4:$L$202,8,FALSE)</f>
        <v>#N/A</v>
      </c>
      <c r="H63" s="216" t="e">
        <f>VLOOKUP(H$3,'Tab. 3b Leistungen absolut_oEB'!$E$4:$L$202,8,FALSE)</f>
        <v>#N/A</v>
      </c>
      <c r="J63" s="216" t="e">
        <f>VLOOKUP(J$3,'Tab. 3b Leistungen absolut_oEB'!$E$4:$L$202,8,FALSE)</f>
        <v>#N/A</v>
      </c>
      <c r="L63" s="216" t="e">
        <f>VLOOKUP(L$3,'Tab. 3b Leistungen absolut_oEB'!$E$4:$L$202,8,FALSE)</f>
        <v>#N/A</v>
      </c>
      <c r="N63" s="216">
        <f>VLOOKUP(N$3,'Tab. 3b Leistungen absolut_oEB'!$E$4:$L$202,8,FALSE)</f>
        <v>35646</v>
      </c>
    </row>
    <row r="66" spans="1:14">
      <c r="A66" s="348" t="s">
        <v>409</v>
      </c>
      <c r="B66" s="348"/>
      <c r="C66" s="348"/>
      <c r="D66" s="348"/>
      <c r="E66" s="348"/>
      <c r="F66" s="348"/>
      <c r="G66" s="348"/>
      <c r="H66" s="348"/>
      <c r="I66" s="348"/>
      <c r="J66" s="348"/>
      <c r="K66" s="348"/>
      <c r="L66" s="348"/>
      <c r="M66" s="348"/>
      <c r="N66" s="348"/>
    </row>
    <row r="67" spans="1:14">
      <c r="A67" s="348"/>
      <c r="B67" s="348"/>
      <c r="C67" s="348"/>
      <c r="D67" s="348"/>
      <c r="E67" s="348"/>
      <c r="F67" s="348"/>
      <c r="G67" s="348"/>
      <c r="H67" s="348"/>
      <c r="I67" s="348"/>
      <c r="J67" s="348"/>
      <c r="K67" s="348"/>
      <c r="L67" s="348"/>
      <c r="M67" s="348"/>
      <c r="N67" s="348"/>
    </row>
    <row r="69" spans="1:14" ht="14.25" customHeight="1">
      <c r="A69" s="346" t="s">
        <v>368</v>
      </c>
      <c r="B69" s="346"/>
      <c r="D69" s="218" t="e">
        <f>VLOOKUP(D$3,'Tab. 4 Inanspruchnahme'!$E$4:$L$202,2,FALSE)</f>
        <v>#N/A</v>
      </c>
      <c r="F69" s="218" t="e">
        <f>VLOOKUP(F$3,'Tab. 4 Inanspruchnahme'!$E$4:$L$202,2,FALSE)</f>
        <v>#N/A</v>
      </c>
      <c r="H69" s="218" t="e">
        <f>VLOOKUP(H$3,'Tab. 4 Inanspruchnahme'!$E$4:$L$202,2,FALSE)</f>
        <v>#N/A</v>
      </c>
      <c r="J69" s="218" t="e">
        <f>VLOOKUP(J$3,'Tab. 4 Inanspruchnahme'!$E$4:$L$202,2,FALSE)</f>
        <v>#N/A</v>
      </c>
      <c r="L69" s="218" t="e">
        <f>VLOOKUP(L$3,'Tab. 4 Inanspruchnahme'!$E$4:$L$202,2,FALSE)</f>
        <v>#N/A</v>
      </c>
      <c r="N69" s="218">
        <f>VLOOKUP(N$3,'Tab. 4 Inanspruchnahme'!$E$4:$L$202,2,FALSE)</f>
        <v>359.2</v>
      </c>
    </row>
    <row r="70" spans="1:14" ht="14.25" customHeight="1">
      <c r="A70" s="346" t="s">
        <v>168</v>
      </c>
      <c r="B70" s="346"/>
      <c r="D70" s="218" t="e">
        <f>VLOOKUP(D$3,'Tab. 4 Inanspruchnahme'!$E$4:$L$202,3,FALSE)</f>
        <v>#N/A</v>
      </c>
      <c r="F70" s="218" t="e">
        <f>VLOOKUP(F$3,'Tab. 4 Inanspruchnahme'!$E$4:$L$202,3,FALSE)</f>
        <v>#N/A</v>
      </c>
      <c r="H70" s="218" t="e">
        <f>VLOOKUP(H$3,'Tab. 4 Inanspruchnahme'!$E$4:$L$202,3,FALSE)</f>
        <v>#N/A</v>
      </c>
      <c r="J70" s="218" t="e">
        <f>VLOOKUP(J$3,'Tab. 4 Inanspruchnahme'!$E$4:$L$202,3,FALSE)</f>
        <v>#N/A</v>
      </c>
      <c r="L70" s="218" t="e">
        <f>VLOOKUP(L$3,'Tab. 4 Inanspruchnahme'!$E$4:$L$202,3,FALSE)</f>
        <v>#N/A</v>
      </c>
      <c r="N70" s="218">
        <f>VLOOKUP(N$3,'Tab. 4 Inanspruchnahme'!$E$4:$L$202,3,FALSE)</f>
        <v>452.4</v>
      </c>
    </row>
    <row r="71" spans="1:14">
      <c r="A71" s="346" t="s">
        <v>364</v>
      </c>
      <c r="B71" s="346"/>
      <c r="D71" s="218" t="e">
        <f>VLOOKUP(D$3,'Tab. 4 Inanspruchnahme'!$E$4:$L$202,4,FALSE)</f>
        <v>#N/A</v>
      </c>
      <c r="F71" s="218" t="e">
        <f>VLOOKUP(F$3,'Tab. 4 Inanspruchnahme'!$E$4:$L$202,4,FALSE)</f>
        <v>#N/A</v>
      </c>
      <c r="H71" s="218" t="e">
        <f>VLOOKUP(H$3,'Tab. 4 Inanspruchnahme'!$E$4:$L$202,4,FALSE)</f>
        <v>#N/A</v>
      </c>
      <c r="J71" s="218" t="e">
        <f>VLOOKUP(J$3,'Tab. 4 Inanspruchnahme'!$E$4:$L$202,4,FALSE)</f>
        <v>#N/A</v>
      </c>
      <c r="L71" s="218" t="e">
        <f>VLOOKUP(L$3,'Tab. 4 Inanspruchnahme'!$E$4:$L$202,4,FALSE)</f>
        <v>#N/A</v>
      </c>
      <c r="N71" s="218">
        <f>VLOOKUP(N$3,'Tab. 4 Inanspruchnahme'!$E$4:$L$202,4,FALSE)</f>
        <v>183.9</v>
      </c>
    </row>
    <row r="72" spans="1:14" ht="14.25" customHeight="1">
      <c r="A72" s="346" t="s">
        <v>365</v>
      </c>
      <c r="B72" s="346"/>
      <c r="D72" s="218" t="e">
        <f>VLOOKUP(D$3,'Tab. 4 Inanspruchnahme'!$E$4:$L$202,5,FALSE)</f>
        <v>#N/A</v>
      </c>
      <c r="F72" s="218" t="e">
        <f>VLOOKUP(F$3,'Tab. 4 Inanspruchnahme'!$E$4:$L$202,5,FALSE)</f>
        <v>#N/A</v>
      </c>
      <c r="H72" s="218" t="e">
        <f>VLOOKUP(H$3,'Tab. 4 Inanspruchnahme'!$E$4:$L$202,5,FALSE)</f>
        <v>#N/A</v>
      </c>
      <c r="J72" s="218" t="e">
        <f>VLOOKUP(J$3,'Tab. 4 Inanspruchnahme'!$E$4:$L$202,5,FALSE)</f>
        <v>#N/A</v>
      </c>
      <c r="L72" s="218" t="e">
        <f>VLOOKUP(L$3,'Tab. 4 Inanspruchnahme'!$E$4:$L$202,5,FALSE)</f>
        <v>#N/A</v>
      </c>
      <c r="N72" s="218">
        <f>VLOOKUP(N$3,'Tab. 4 Inanspruchnahme'!$E$4:$L$202,5,FALSE)</f>
        <v>277.10000000000002</v>
      </c>
    </row>
    <row r="73" spans="1:14" ht="14.25" customHeight="1">
      <c r="A73" s="346" t="s">
        <v>169</v>
      </c>
      <c r="B73" s="346"/>
      <c r="D73" s="218" t="e">
        <f>VLOOKUP(D$3,'Tab. 4 Inanspruchnahme'!$E$4:$L$202,6,FALSE)</f>
        <v>#N/A</v>
      </c>
      <c r="F73" s="218" t="e">
        <f>VLOOKUP(F$3,'Tab. 4 Inanspruchnahme'!$E$4:$L$202,6,FALSE)</f>
        <v>#N/A</v>
      </c>
      <c r="H73" s="218" t="e">
        <f>VLOOKUP(H$3,'Tab. 4 Inanspruchnahme'!$E$4:$L$202,6,FALSE)</f>
        <v>#N/A</v>
      </c>
      <c r="J73" s="218" t="e">
        <f>VLOOKUP(J$3,'Tab. 4 Inanspruchnahme'!$E$4:$L$202,6,FALSE)</f>
        <v>#N/A</v>
      </c>
      <c r="L73" s="218" t="e">
        <f>VLOOKUP(L$3,'Tab. 4 Inanspruchnahme'!$E$4:$L$202,6,FALSE)</f>
        <v>#N/A</v>
      </c>
      <c r="N73" s="218">
        <f>VLOOKUP(N$3,'Tab. 4 Inanspruchnahme'!$E$4:$L$202,6,FALSE)</f>
        <v>175.3</v>
      </c>
    </row>
    <row r="74" spans="1:14">
      <c r="A74" s="346" t="s">
        <v>7</v>
      </c>
      <c r="B74" s="346"/>
      <c r="D74" s="218" t="e">
        <f>VLOOKUP(D$3,'Tab. 4 Inanspruchnahme'!$E$4:$L$202,7,FALSE)</f>
        <v>#N/A</v>
      </c>
      <c r="F74" s="218" t="e">
        <f>VLOOKUP(F$3,'Tab. 4 Inanspruchnahme'!$E$4:$L$202,7,FALSE)</f>
        <v>#N/A</v>
      </c>
      <c r="H74" s="218" t="e">
        <f>VLOOKUP(H$3,'Tab. 4 Inanspruchnahme'!$E$4:$L$202,7,FALSE)</f>
        <v>#N/A</v>
      </c>
      <c r="J74" s="218" t="e">
        <f>VLOOKUP(J$3,'Tab. 4 Inanspruchnahme'!$E$4:$L$202,7,FALSE)</f>
        <v>#N/A</v>
      </c>
      <c r="L74" s="218" t="e">
        <f>VLOOKUP(L$3,'Tab. 4 Inanspruchnahme'!$E$4:$L$202,7,FALSE)</f>
        <v>#N/A</v>
      </c>
      <c r="N74" s="218">
        <f>VLOOKUP(N$3,'Tab. 4 Inanspruchnahme'!$E$4:$L$202,7,FALSE)</f>
        <v>76</v>
      </c>
    </row>
    <row r="75" spans="1:14" ht="14.25" customHeight="1">
      <c r="A75" s="346" t="s">
        <v>8</v>
      </c>
      <c r="B75" s="346"/>
      <c r="D75" s="218" t="e">
        <f>VLOOKUP(D$3,'Tab. 4 Inanspruchnahme'!$E$4:$L$202,8,FALSE)</f>
        <v>#N/A</v>
      </c>
      <c r="F75" s="218" t="e">
        <f>VLOOKUP(F$3,'Tab. 4 Inanspruchnahme'!$E$4:$L$202,8,FALSE)</f>
        <v>#N/A</v>
      </c>
      <c r="H75" s="218" t="e">
        <f>VLOOKUP(H$3,'Tab. 4 Inanspruchnahme'!$E$4:$L$202,8,FALSE)</f>
        <v>#N/A</v>
      </c>
      <c r="J75" s="218" t="e">
        <f>VLOOKUP(J$3,'Tab. 4 Inanspruchnahme'!$E$4:$L$202,8,FALSE)</f>
        <v>#N/A</v>
      </c>
      <c r="L75" s="218" t="e">
        <f>VLOOKUP(L$3,'Tab. 4 Inanspruchnahme'!$E$4:$L$202,8,FALSE)</f>
        <v>#N/A</v>
      </c>
      <c r="N75" s="218">
        <f>VLOOKUP(N$3,'Tab. 4 Inanspruchnahme'!$E$4:$L$202,8,FALSE)</f>
        <v>99.2</v>
      </c>
    </row>
    <row r="78" spans="1:14">
      <c r="A78" s="347" t="s">
        <v>410</v>
      </c>
      <c r="B78" s="347"/>
      <c r="C78" s="347"/>
      <c r="D78" s="347"/>
      <c r="E78" s="347"/>
      <c r="F78" s="347"/>
      <c r="G78" s="347"/>
      <c r="H78" s="347"/>
      <c r="I78" s="347"/>
      <c r="J78" s="347"/>
      <c r="K78" s="347"/>
      <c r="L78" s="347"/>
      <c r="M78" s="347"/>
      <c r="N78" s="347"/>
    </row>
    <row r="79" spans="1:14">
      <c r="A79" s="347"/>
      <c r="B79" s="347"/>
      <c r="C79" s="347"/>
      <c r="D79" s="347"/>
      <c r="E79" s="347"/>
      <c r="F79" s="347"/>
      <c r="G79" s="347"/>
      <c r="H79" s="347"/>
      <c r="I79" s="347"/>
      <c r="J79" s="347"/>
      <c r="K79" s="347"/>
      <c r="L79" s="347"/>
      <c r="M79" s="347"/>
      <c r="N79" s="347"/>
    </row>
    <row r="81" spans="1:14">
      <c r="A81" s="344" t="s">
        <v>205</v>
      </c>
      <c r="B81" s="217" t="s">
        <v>9</v>
      </c>
      <c r="D81" s="218" t="e">
        <f>VLOOKUP(D$3,'Tab.5 Alter Inanspruchnahme'!$E$5:$AC$203,2,FALSE)</f>
        <v>#N/A</v>
      </c>
      <c r="F81" s="218" t="e">
        <f>VLOOKUP(F$3,'Tab.5 Alter Inanspruchnahme'!$E$5:$AC$203,2,FALSE)</f>
        <v>#N/A</v>
      </c>
      <c r="H81" s="218" t="e">
        <f>VLOOKUP(H$3,'Tab.5 Alter Inanspruchnahme'!$E$5:$AC$203,2,FALSE)</f>
        <v>#N/A</v>
      </c>
      <c r="J81" s="218" t="e">
        <f>VLOOKUP(J$3,'Tab.5 Alter Inanspruchnahme'!$E$5:$AC$203,2,FALSE)</f>
        <v>#N/A</v>
      </c>
      <c r="L81" s="218" t="e">
        <f>VLOOKUP(L$3,'Tab.5 Alter Inanspruchnahme'!$E$5:$AC$203,2,FALSE)</f>
        <v>#N/A</v>
      </c>
      <c r="N81" s="218">
        <f>VLOOKUP(N$3,'Tab.5 Alter Inanspruchnahme'!$E$5:$AC$203,2,FALSE)</f>
        <v>202</v>
      </c>
    </row>
    <row r="82" spans="1:14">
      <c r="A82" s="344"/>
      <c r="B82" s="217" t="s">
        <v>10</v>
      </c>
      <c r="D82" s="218" t="e">
        <f>VLOOKUP(D$3,'Tab.5 Alter Inanspruchnahme'!$E$5:$AC$203,3,FALSE)</f>
        <v>#N/A</v>
      </c>
      <c r="F82" s="218" t="e">
        <f>VLOOKUP(F$3,'Tab.5 Alter Inanspruchnahme'!$E$5:$AC$203,3,FALSE)</f>
        <v>#N/A</v>
      </c>
      <c r="H82" s="218" t="e">
        <f>VLOOKUP(H$3,'Tab.5 Alter Inanspruchnahme'!$E$5:$AC$203,3,FALSE)</f>
        <v>#N/A</v>
      </c>
      <c r="J82" s="218" t="e">
        <f>VLOOKUP(J$3,'Tab.5 Alter Inanspruchnahme'!$E$5:$AC$203,3,FALSE)</f>
        <v>#N/A</v>
      </c>
      <c r="L82" s="218" t="e">
        <f>VLOOKUP(L$3,'Tab.5 Alter Inanspruchnahme'!$E$5:$AC$203,3,FALSE)</f>
        <v>#N/A</v>
      </c>
      <c r="N82" s="218">
        <f>VLOOKUP(N$3,'Tab.5 Alter Inanspruchnahme'!$E$5:$AC$203,3,FALSE)</f>
        <v>339.5</v>
      </c>
    </row>
    <row r="83" spans="1:14">
      <c r="A83" s="344"/>
      <c r="B83" s="217" t="s">
        <v>204</v>
      </c>
      <c r="D83" s="218" t="e">
        <f>VLOOKUP(D$3,'Tab.5 Alter Inanspruchnahme'!$E$5:$AC$203,4,FALSE)</f>
        <v>#N/A</v>
      </c>
      <c r="F83" s="218" t="e">
        <f>VLOOKUP(F$3,'Tab.5 Alter Inanspruchnahme'!$E$5:$AC$203,4,FALSE)</f>
        <v>#N/A</v>
      </c>
      <c r="H83" s="218" t="e">
        <f>VLOOKUP(H$3,'Tab.5 Alter Inanspruchnahme'!$E$5:$AC$203,4,FALSE)</f>
        <v>#N/A</v>
      </c>
      <c r="J83" s="218" t="e">
        <f>VLOOKUP(J$3,'Tab.5 Alter Inanspruchnahme'!$E$5:$AC$203,4,FALSE)</f>
        <v>#N/A</v>
      </c>
      <c r="L83" s="218" t="e">
        <f>VLOOKUP(L$3,'Tab.5 Alter Inanspruchnahme'!$E$5:$AC$203,4,FALSE)</f>
        <v>#N/A</v>
      </c>
      <c r="N83" s="218">
        <f>VLOOKUP(N$3,'Tab.5 Alter Inanspruchnahme'!$E$5:$AC$203,4,FALSE)</f>
        <v>373.7</v>
      </c>
    </row>
    <row r="84" spans="1:14">
      <c r="A84" s="344"/>
      <c r="B84" s="217" t="s">
        <v>11</v>
      </c>
      <c r="D84" s="218" t="e">
        <f>VLOOKUP(D$3,'Tab.5 Alter Inanspruchnahme'!$E$5:$AC$203,5,FALSE)</f>
        <v>#N/A</v>
      </c>
      <c r="F84" s="218" t="e">
        <f>VLOOKUP(F$3,'Tab.5 Alter Inanspruchnahme'!$E$5:$AC$203,5,FALSE)</f>
        <v>#N/A</v>
      </c>
      <c r="H84" s="218" t="e">
        <f>VLOOKUP(H$3,'Tab.5 Alter Inanspruchnahme'!$E$5:$AC$203,5,FALSE)</f>
        <v>#N/A</v>
      </c>
      <c r="J84" s="218" t="e">
        <f>VLOOKUP(J$3,'Tab.5 Alter Inanspruchnahme'!$E$5:$AC$203,5,FALSE)</f>
        <v>#N/A</v>
      </c>
      <c r="L84" s="218" t="e">
        <f>VLOOKUP(L$3,'Tab.5 Alter Inanspruchnahme'!$E$5:$AC$203,5,FALSE)</f>
        <v>#N/A</v>
      </c>
      <c r="N84" s="218">
        <f>VLOOKUP(N$3,'Tab.5 Alter Inanspruchnahme'!$E$5:$AC$203,5,FALSE)</f>
        <v>418.1</v>
      </c>
    </row>
    <row r="85" spans="1:14">
      <c r="A85" s="344"/>
      <c r="B85" s="217" t="s">
        <v>209</v>
      </c>
      <c r="D85" s="218" t="e">
        <f>VLOOKUP(D$3,'Tab.5 Alter Inanspruchnahme'!$E$5:$AC$203,6,FALSE)</f>
        <v>#N/A</v>
      </c>
      <c r="F85" s="218" t="e">
        <f>VLOOKUP(F$3,'Tab.5 Alter Inanspruchnahme'!$E$5:$AC$203,6,FALSE)</f>
        <v>#N/A</v>
      </c>
      <c r="H85" s="218" t="e">
        <f>VLOOKUP(H$3,'Tab.5 Alter Inanspruchnahme'!$E$5:$AC$203,6,FALSE)</f>
        <v>#N/A</v>
      </c>
      <c r="J85" s="218" t="e">
        <f>VLOOKUP(J$3,'Tab.5 Alter Inanspruchnahme'!$E$5:$AC$203,6,FALSE)</f>
        <v>#N/A</v>
      </c>
      <c r="L85" s="218" t="e">
        <f>VLOOKUP(L$3,'Tab.5 Alter Inanspruchnahme'!$E$5:$AC$203,6,FALSE)</f>
        <v>#N/A</v>
      </c>
      <c r="N85" s="218">
        <f>VLOOKUP(N$3,'Tab.5 Alter Inanspruchnahme'!$E$5:$AC$203,6,FALSE)</f>
        <v>165.1</v>
      </c>
    </row>
    <row r="86" spans="1:14">
      <c r="A86" s="344"/>
      <c r="B86" s="217" t="s">
        <v>12</v>
      </c>
      <c r="D86" s="218" t="e">
        <f>VLOOKUP(D$3,'Tab.5 Alter Inanspruchnahme'!$E$5:$AC$203,7,FALSE)</f>
        <v>#N/A</v>
      </c>
      <c r="F86" s="218" t="e">
        <f>VLOOKUP(F$3,'Tab.5 Alter Inanspruchnahme'!$E$5:$AC$203,7,FALSE)</f>
        <v>#N/A</v>
      </c>
      <c r="H86" s="218" t="e">
        <f>VLOOKUP(H$3,'Tab.5 Alter Inanspruchnahme'!$E$5:$AC$203,7,FALSE)</f>
        <v>#N/A</v>
      </c>
      <c r="J86" s="218" t="e">
        <f>VLOOKUP(J$3,'Tab.5 Alter Inanspruchnahme'!$E$5:$AC$203,7,FALSE)</f>
        <v>#N/A</v>
      </c>
      <c r="L86" s="218" t="e">
        <f>VLOOKUP(L$3,'Tab.5 Alter Inanspruchnahme'!$E$5:$AC$203,7,FALSE)</f>
        <v>#N/A</v>
      </c>
      <c r="N86" s="218">
        <f>VLOOKUP(N$3,'Tab.5 Alter Inanspruchnahme'!$E$5:$AC$203,7,FALSE)</f>
        <v>294.8</v>
      </c>
    </row>
    <row r="88" spans="1:14">
      <c r="A88" s="344" t="s">
        <v>249</v>
      </c>
      <c r="B88" s="217" t="s">
        <v>9</v>
      </c>
      <c r="D88" s="218" t="e">
        <f>VLOOKUP(D$3,'Tab.5 Alter Inanspruchnahme'!$E$5:$AC$203,8,FALSE)</f>
        <v>#N/A</v>
      </c>
      <c r="F88" s="218" t="e">
        <f>VLOOKUP(F$3,'Tab.5 Alter Inanspruchnahme'!$E$5:$AC$203,8,FALSE)</f>
        <v>#N/A</v>
      </c>
      <c r="H88" s="218" t="e">
        <f>VLOOKUP(H$3,'Tab.5 Alter Inanspruchnahme'!$E$5:$AC$203,8,FALSE)</f>
        <v>#N/A</v>
      </c>
      <c r="J88" s="218" t="e">
        <f>VLOOKUP(J$3,'Tab.5 Alter Inanspruchnahme'!$E$5:$AC$203,8,FALSE)</f>
        <v>#N/A</v>
      </c>
      <c r="L88" s="218" t="e">
        <f>VLOOKUP(L$3,'Tab.5 Alter Inanspruchnahme'!$E$5:$AC$203,8,FALSE)</f>
        <v>#N/A</v>
      </c>
      <c r="N88" s="218">
        <f>VLOOKUP(N$3,'Tab.5 Alter Inanspruchnahme'!$E$5:$AC$203,8,FALSE)</f>
        <v>139.9</v>
      </c>
    </row>
    <row r="89" spans="1:14">
      <c r="A89" s="344"/>
      <c r="B89" s="217" t="s">
        <v>10</v>
      </c>
      <c r="D89" s="218" t="e">
        <f>VLOOKUP(D$3,'Tab.5 Alter Inanspruchnahme'!$E$5:$AC$203,9,FALSE)</f>
        <v>#N/A</v>
      </c>
      <c r="F89" s="218" t="e">
        <f>VLOOKUP(F$3,'Tab.5 Alter Inanspruchnahme'!$E$5:$AC$203,9,FALSE)</f>
        <v>#N/A</v>
      </c>
      <c r="H89" s="218" t="e">
        <f>VLOOKUP(H$3,'Tab.5 Alter Inanspruchnahme'!$E$5:$AC$203,9,FALSE)</f>
        <v>#N/A</v>
      </c>
      <c r="J89" s="218" t="e">
        <f>VLOOKUP(J$3,'Tab.5 Alter Inanspruchnahme'!$E$5:$AC$203,9,FALSE)</f>
        <v>#N/A</v>
      </c>
      <c r="L89" s="218" t="e">
        <f>VLOOKUP(L$3,'Tab.5 Alter Inanspruchnahme'!$E$5:$AC$203,9,FALSE)</f>
        <v>#N/A</v>
      </c>
      <c r="N89" s="218">
        <f>VLOOKUP(N$3,'Tab.5 Alter Inanspruchnahme'!$E$5:$AC$203,9,FALSE)</f>
        <v>215.5</v>
      </c>
    </row>
    <row r="90" spans="1:14">
      <c r="A90" s="344"/>
      <c r="B90" s="217" t="s">
        <v>204</v>
      </c>
      <c r="D90" s="218" t="e">
        <f>VLOOKUP(D$3,'Tab.5 Alter Inanspruchnahme'!$E$5:$AC$203,10,FALSE)</f>
        <v>#N/A</v>
      </c>
      <c r="F90" s="218" t="e">
        <f>VLOOKUP(F$3,'Tab.5 Alter Inanspruchnahme'!$E$5:$AC$203,10,FALSE)</f>
        <v>#N/A</v>
      </c>
      <c r="H90" s="218" t="e">
        <f>VLOOKUP(H$3,'Tab.5 Alter Inanspruchnahme'!$E$5:$AC$203,10,FALSE)</f>
        <v>#N/A</v>
      </c>
      <c r="J90" s="218" t="e">
        <f>VLOOKUP(J$3,'Tab.5 Alter Inanspruchnahme'!$E$5:$AC$203,10,FALSE)</f>
        <v>#N/A</v>
      </c>
      <c r="L90" s="218" t="e">
        <f>VLOOKUP(L$3,'Tab.5 Alter Inanspruchnahme'!$E$5:$AC$203,10,FALSE)</f>
        <v>#N/A</v>
      </c>
      <c r="N90" s="218">
        <f>VLOOKUP(N$3,'Tab.5 Alter Inanspruchnahme'!$E$5:$AC$203,10,FALSE)</f>
        <v>223</v>
      </c>
    </row>
    <row r="91" spans="1:14">
      <c r="A91" s="344"/>
      <c r="B91" s="217" t="s">
        <v>11</v>
      </c>
      <c r="D91" s="218" t="e">
        <f>VLOOKUP(D$3,'Tab.5 Alter Inanspruchnahme'!$E$5:$AC$203,11,FALSE)</f>
        <v>#N/A</v>
      </c>
      <c r="F91" s="218" t="e">
        <f>VLOOKUP(F$3,'Tab.5 Alter Inanspruchnahme'!$E$5:$AC$203,11,FALSE)</f>
        <v>#N/A</v>
      </c>
      <c r="H91" s="218" t="e">
        <f>VLOOKUP(H$3,'Tab.5 Alter Inanspruchnahme'!$E$5:$AC$203,11,FALSE)</f>
        <v>#N/A</v>
      </c>
      <c r="J91" s="218" t="e">
        <f>VLOOKUP(J$3,'Tab.5 Alter Inanspruchnahme'!$E$5:$AC$203,11,FALSE)</f>
        <v>#N/A</v>
      </c>
      <c r="L91" s="218" t="e">
        <f>VLOOKUP(L$3,'Tab.5 Alter Inanspruchnahme'!$E$5:$AC$203,11,FALSE)</f>
        <v>#N/A</v>
      </c>
      <c r="N91" s="218">
        <f>VLOOKUP(N$3,'Tab.5 Alter Inanspruchnahme'!$E$5:$AC$203,11,FALSE)</f>
        <v>182</v>
      </c>
    </row>
    <row r="92" spans="1:14">
      <c r="A92" s="344"/>
      <c r="B92" s="217" t="s">
        <v>209</v>
      </c>
      <c r="D92" s="218" t="e">
        <f>VLOOKUP(D$3,'Tab.5 Alter Inanspruchnahme'!$E$5:$AC$203,12,FALSE)</f>
        <v>#N/A</v>
      </c>
      <c r="F92" s="218" t="e">
        <f>VLOOKUP(F$3,'Tab.5 Alter Inanspruchnahme'!$E$5:$AC$203,12,FALSE)</f>
        <v>#N/A</v>
      </c>
      <c r="H92" s="218" t="e">
        <f>VLOOKUP(H$3,'Tab.5 Alter Inanspruchnahme'!$E$5:$AC$203,12,FALSE)</f>
        <v>#N/A</v>
      </c>
      <c r="J92" s="218" t="e">
        <f>VLOOKUP(J$3,'Tab.5 Alter Inanspruchnahme'!$E$5:$AC$203,12,FALSE)</f>
        <v>#N/A</v>
      </c>
      <c r="L92" s="218" t="e">
        <f>VLOOKUP(L$3,'Tab.5 Alter Inanspruchnahme'!$E$5:$AC$203,12,FALSE)</f>
        <v>#N/A</v>
      </c>
      <c r="N92" s="218">
        <f>VLOOKUP(N$3,'Tab.5 Alter Inanspruchnahme'!$E$5:$AC$203,12,FALSE)</f>
        <v>82.7</v>
      </c>
    </row>
    <row r="93" spans="1:14">
      <c r="A93" s="344"/>
      <c r="B93" s="217" t="s">
        <v>12</v>
      </c>
      <c r="D93" s="218" t="e">
        <f>VLOOKUP(D$3,'Tab.5 Alter Inanspruchnahme'!$E$5:$AC$203,13,FALSE)</f>
        <v>#N/A</v>
      </c>
      <c r="F93" s="218" t="e">
        <f>VLOOKUP(F$3,'Tab.5 Alter Inanspruchnahme'!$E$5:$AC$203,13,FALSE)</f>
        <v>#N/A</v>
      </c>
      <c r="H93" s="218" t="e">
        <f>VLOOKUP(H$3,'Tab.5 Alter Inanspruchnahme'!$E$5:$AC$203,13,FALSE)</f>
        <v>#N/A</v>
      </c>
      <c r="J93" s="218" t="e">
        <f>VLOOKUP(J$3,'Tab.5 Alter Inanspruchnahme'!$E$5:$AC$203,13,FALSE)</f>
        <v>#N/A</v>
      </c>
      <c r="L93" s="218" t="e">
        <f>VLOOKUP(L$3,'Tab.5 Alter Inanspruchnahme'!$E$5:$AC$203,13,FALSE)</f>
        <v>#N/A</v>
      </c>
      <c r="N93" s="218">
        <f>VLOOKUP(N$3,'Tab.5 Alter Inanspruchnahme'!$E$5:$AC$203,13,FALSE)</f>
        <v>167.2</v>
      </c>
    </row>
    <row r="95" spans="1:14">
      <c r="A95" s="344" t="s">
        <v>351</v>
      </c>
      <c r="B95" s="217" t="s">
        <v>9</v>
      </c>
      <c r="D95" s="218" t="e">
        <f>VLOOKUP(D$3,'Tab.5 Alter Inanspruchnahme'!$E$5:$AC$203,14,FALSE)</f>
        <v>#N/A</v>
      </c>
      <c r="F95" s="218" t="e">
        <f>VLOOKUP(F$3,'Tab.5 Alter Inanspruchnahme'!$E$5:$AC$203,14,FALSE)</f>
        <v>#N/A</v>
      </c>
      <c r="H95" s="218" t="e">
        <f>VLOOKUP(H$3,'Tab.5 Alter Inanspruchnahme'!$E$5:$AC$203,14,FALSE)</f>
        <v>#N/A</v>
      </c>
      <c r="J95" s="218" t="e">
        <f>VLOOKUP(J$3,'Tab.5 Alter Inanspruchnahme'!$E$5:$AC$203,14,FALSE)</f>
        <v>#N/A</v>
      </c>
      <c r="L95" s="218" t="e">
        <f>VLOOKUP(L$3,'Tab.5 Alter Inanspruchnahme'!$E$5:$AC$203,14,FALSE)</f>
        <v>#N/A</v>
      </c>
      <c r="N95" s="218">
        <f>VLOOKUP(N$3,'Tab.5 Alter Inanspruchnahme'!$E$5:$AC$203,14,FALSE)</f>
        <v>53.4</v>
      </c>
    </row>
    <row r="96" spans="1:14">
      <c r="A96" s="344"/>
      <c r="B96" s="217" t="s">
        <v>10</v>
      </c>
      <c r="D96" s="218" t="e">
        <f>VLOOKUP(D$3,'Tab.5 Alter Inanspruchnahme'!$E$5:$AC$203,15,FALSE)</f>
        <v>#N/A</v>
      </c>
      <c r="F96" s="218" t="e">
        <f>VLOOKUP(F$3,'Tab.5 Alter Inanspruchnahme'!$E$5:$AC$203,15,FALSE)</f>
        <v>#N/A</v>
      </c>
      <c r="H96" s="218" t="e">
        <f>VLOOKUP(H$3,'Tab.5 Alter Inanspruchnahme'!$E$5:$AC$203,15,FALSE)</f>
        <v>#N/A</v>
      </c>
      <c r="J96" s="218" t="e">
        <f>VLOOKUP(J$3,'Tab.5 Alter Inanspruchnahme'!$E$5:$AC$203,15,FALSE)</f>
        <v>#N/A</v>
      </c>
      <c r="L96" s="218" t="e">
        <f>VLOOKUP(L$3,'Tab.5 Alter Inanspruchnahme'!$E$5:$AC$203,15,FALSE)</f>
        <v>#N/A</v>
      </c>
      <c r="N96" s="218">
        <f>VLOOKUP(N$3,'Tab.5 Alter Inanspruchnahme'!$E$5:$AC$203,15,FALSE)</f>
        <v>84.5</v>
      </c>
    </row>
    <row r="97" spans="1:14">
      <c r="A97" s="344"/>
      <c r="B97" s="217" t="s">
        <v>204</v>
      </c>
      <c r="D97" s="218" t="e">
        <f>VLOOKUP(D$3,'Tab.5 Alter Inanspruchnahme'!$E$5:$AC$203,16,FALSE)</f>
        <v>#N/A</v>
      </c>
      <c r="F97" s="218" t="e">
        <f>VLOOKUP(F$3,'Tab.5 Alter Inanspruchnahme'!$E$5:$AC$203,16,FALSE)</f>
        <v>#N/A</v>
      </c>
      <c r="H97" s="218" t="e">
        <f>VLOOKUP(H$3,'Tab.5 Alter Inanspruchnahme'!$E$5:$AC$203,16,FALSE)</f>
        <v>#N/A</v>
      </c>
      <c r="J97" s="218" t="e">
        <f>VLOOKUP(J$3,'Tab.5 Alter Inanspruchnahme'!$E$5:$AC$203,16,FALSE)</f>
        <v>#N/A</v>
      </c>
      <c r="L97" s="218" t="e">
        <f>VLOOKUP(L$3,'Tab.5 Alter Inanspruchnahme'!$E$5:$AC$203,16,FALSE)</f>
        <v>#N/A</v>
      </c>
      <c r="N97" s="218">
        <f>VLOOKUP(N$3,'Tab.5 Alter Inanspruchnahme'!$E$5:$AC$203,16,FALSE)</f>
        <v>79.3</v>
      </c>
    </row>
    <row r="98" spans="1:14">
      <c r="A98" s="344"/>
      <c r="B98" s="217" t="s">
        <v>11</v>
      </c>
      <c r="D98" s="218" t="e">
        <f>VLOOKUP(D$3,'Tab.5 Alter Inanspruchnahme'!$E$5:$AC$203,17,FALSE)</f>
        <v>#N/A</v>
      </c>
      <c r="F98" s="218" t="e">
        <f>VLOOKUP(F$3,'Tab.5 Alter Inanspruchnahme'!$E$5:$AC$203,17,FALSE)</f>
        <v>#N/A</v>
      </c>
      <c r="H98" s="218" t="e">
        <f>VLOOKUP(H$3,'Tab.5 Alter Inanspruchnahme'!$E$5:$AC$203,17,FALSE)</f>
        <v>#N/A</v>
      </c>
      <c r="J98" s="218" t="e">
        <f>VLOOKUP(J$3,'Tab.5 Alter Inanspruchnahme'!$E$5:$AC$203,17,FALSE)</f>
        <v>#N/A</v>
      </c>
      <c r="L98" s="218" t="e">
        <f>VLOOKUP(L$3,'Tab.5 Alter Inanspruchnahme'!$E$5:$AC$203,17,FALSE)</f>
        <v>#N/A</v>
      </c>
      <c r="N98" s="218">
        <f>VLOOKUP(N$3,'Tab.5 Alter Inanspruchnahme'!$E$5:$AC$203,17,FALSE)</f>
        <v>76.3</v>
      </c>
    </row>
    <row r="99" spans="1:14">
      <c r="A99" s="344"/>
      <c r="B99" s="217" t="s">
        <v>209</v>
      </c>
      <c r="D99" s="218" t="e">
        <f>VLOOKUP(D$3,'Tab.5 Alter Inanspruchnahme'!$E$5:$AC$203,18,FALSE)</f>
        <v>#N/A</v>
      </c>
      <c r="F99" s="218" t="e">
        <f>VLOOKUP(F$3,'Tab.5 Alter Inanspruchnahme'!$E$5:$AC$203,18,FALSE)</f>
        <v>#N/A</v>
      </c>
      <c r="H99" s="218" t="e">
        <f>VLOOKUP(H$3,'Tab.5 Alter Inanspruchnahme'!$E$5:$AC$203,18,FALSE)</f>
        <v>#N/A</v>
      </c>
      <c r="J99" s="218" t="e">
        <f>VLOOKUP(J$3,'Tab.5 Alter Inanspruchnahme'!$E$5:$AC$203,18,FALSE)</f>
        <v>#N/A</v>
      </c>
      <c r="L99" s="218" t="e">
        <f>VLOOKUP(L$3,'Tab.5 Alter Inanspruchnahme'!$E$5:$AC$203,18,FALSE)</f>
        <v>#N/A</v>
      </c>
      <c r="N99" s="218">
        <f>VLOOKUP(N$3,'Tab.5 Alter Inanspruchnahme'!$E$5:$AC$203,18,FALSE)</f>
        <v>24.4</v>
      </c>
    </row>
    <row r="100" spans="1:14">
      <c r="A100" s="344"/>
      <c r="B100" s="217" t="s">
        <v>12</v>
      </c>
      <c r="D100" s="218" t="e">
        <f>VLOOKUP(D$3,'Tab.5 Alter Inanspruchnahme'!$E$5:$AC$203,19,FALSE)</f>
        <v>#N/A</v>
      </c>
      <c r="F100" s="218" t="e">
        <f>VLOOKUP(F$3,'Tab.5 Alter Inanspruchnahme'!$E$5:$AC$203,19,FALSE)</f>
        <v>#N/A</v>
      </c>
      <c r="H100" s="218" t="e">
        <f>VLOOKUP(H$3,'Tab.5 Alter Inanspruchnahme'!$E$5:$AC$203,19,FALSE)</f>
        <v>#N/A</v>
      </c>
      <c r="J100" s="218" t="e">
        <f>VLOOKUP(J$3,'Tab.5 Alter Inanspruchnahme'!$E$5:$AC$203,19,FALSE)</f>
        <v>#N/A</v>
      </c>
      <c r="L100" s="218" t="e">
        <f>VLOOKUP(L$3,'Tab.5 Alter Inanspruchnahme'!$E$5:$AC$203,19,FALSE)</f>
        <v>#N/A</v>
      </c>
      <c r="N100" s="218">
        <f>VLOOKUP(N$3,'Tab.5 Alter Inanspruchnahme'!$E$5:$AC$203,19,FALSE)</f>
        <v>63.3</v>
      </c>
    </row>
    <row r="102" spans="1:14">
      <c r="A102" s="344" t="s">
        <v>8</v>
      </c>
      <c r="B102" s="217" t="s">
        <v>9</v>
      </c>
      <c r="D102" s="218" t="e">
        <f>VLOOKUP(D$3,'Tab.5 Alter Inanspruchnahme'!$E$5:$AC$203,20,FALSE)</f>
        <v>#N/A</v>
      </c>
      <c r="F102" s="218" t="e">
        <f>VLOOKUP(F$3,'Tab.5 Alter Inanspruchnahme'!$E$5:$AC$203,20,FALSE)</f>
        <v>#N/A</v>
      </c>
      <c r="H102" s="218" t="e">
        <f>VLOOKUP(H$3,'Tab.5 Alter Inanspruchnahme'!$E$5:$AC$203,20,FALSE)</f>
        <v>#N/A</v>
      </c>
      <c r="J102" s="218" t="e">
        <f>VLOOKUP(J$3,'Tab.5 Alter Inanspruchnahme'!$E$5:$AC$203,20,FALSE)</f>
        <v>#N/A</v>
      </c>
      <c r="L102" s="218" t="e">
        <f>VLOOKUP(L$3,'Tab.5 Alter Inanspruchnahme'!$E$5:$AC$203,20,FALSE)</f>
        <v>#N/A</v>
      </c>
      <c r="N102" s="218">
        <f>VLOOKUP(N$3,'Tab.5 Alter Inanspruchnahme'!$E$5:$AC$203,20,FALSE)</f>
        <v>8.6999999999999993</v>
      </c>
    </row>
    <row r="103" spans="1:14">
      <c r="A103" s="344"/>
      <c r="B103" s="217" t="s">
        <v>10</v>
      </c>
      <c r="D103" s="218" t="e">
        <f>VLOOKUP(D$3,'Tab.5 Alter Inanspruchnahme'!$E$5:$AC$203,21,FALSE)</f>
        <v>#N/A</v>
      </c>
      <c r="F103" s="218" t="e">
        <f>VLOOKUP(F$3,'Tab.5 Alter Inanspruchnahme'!$E$5:$AC$203,21,FALSE)</f>
        <v>#N/A</v>
      </c>
      <c r="H103" s="218" t="e">
        <f>VLOOKUP(H$3,'Tab.5 Alter Inanspruchnahme'!$E$5:$AC$203,21,FALSE)</f>
        <v>#N/A</v>
      </c>
      <c r="J103" s="218" t="e">
        <f>VLOOKUP(J$3,'Tab.5 Alter Inanspruchnahme'!$E$5:$AC$203,21,FALSE)</f>
        <v>#N/A</v>
      </c>
      <c r="L103" s="218" t="e">
        <f>VLOOKUP(L$3,'Tab.5 Alter Inanspruchnahme'!$E$5:$AC$203,21,FALSE)</f>
        <v>#N/A</v>
      </c>
      <c r="N103" s="218">
        <f>VLOOKUP(N$3,'Tab.5 Alter Inanspruchnahme'!$E$5:$AC$203,21,FALSE)</f>
        <v>39.4</v>
      </c>
    </row>
    <row r="104" spans="1:14">
      <c r="A104" s="344"/>
      <c r="B104" s="217" t="s">
        <v>204</v>
      </c>
      <c r="D104" s="218" t="e">
        <f>VLOOKUP(D$3,'Tab.5 Alter Inanspruchnahme'!$E$5:$AC$203,22,FALSE)</f>
        <v>#N/A</v>
      </c>
      <c r="F104" s="218" t="e">
        <f>VLOOKUP(F$3,'Tab.5 Alter Inanspruchnahme'!$E$5:$AC$203,22,FALSE)</f>
        <v>#N/A</v>
      </c>
      <c r="H104" s="218" t="e">
        <f>VLOOKUP(H$3,'Tab.5 Alter Inanspruchnahme'!$E$5:$AC$203,22,FALSE)</f>
        <v>#N/A</v>
      </c>
      <c r="J104" s="218" t="e">
        <f>VLOOKUP(J$3,'Tab.5 Alter Inanspruchnahme'!$E$5:$AC$203,22,FALSE)</f>
        <v>#N/A</v>
      </c>
      <c r="L104" s="218" t="e">
        <f>VLOOKUP(L$3,'Tab.5 Alter Inanspruchnahme'!$E$5:$AC$203,22,FALSE)</f>
        <v>#N/A</v>
      </c>
      <c r="N104" s="218">
        <f>VLOOKUP(N$3,'Tab.5 Alter Inanspruchnahme'!$E$5:$AC$203,22,FALSE)</f>
        <v>71.400000000000006</v>
      </c>
    </row>
    <row r="105" spans="1:14">
      <c r="A105" s="344"/>
      <c r="B105" s="217" t="s">
        <v>11</v>
      </c>
      <c r="D105" s="218" t="e">
        <f>VLOOKUP(D$3,'Tab.5 Alter Inanspruchnahme'!$E$5:$AC$203,23,FALSE)</f>
        <v>#N/A</v>
      </c>
      <c r="F105" s="218" t="e">
        <f>VLOOKUP(F$3,'Tab.5 Alter Inanspruchnahme'!$E$5:$AC$203,23,FALSE)</f>
        <v>#N/A</v>
      </c>
      <c r="H105" s="218" t="e">
        <f>VLOOKUP(H$3,'Tab.5 Alter Inanspruchnahme'!$E$5:$AC$203,23,FALSE)</f>
        <v>#N/A</v>
      </c>
      <c r="J105" s="218" t="e">
        <f>VLOOKUP(J$3,'Tab.5 Alter Inanspruchnahme'!$E$5:$AC$203,23,FALSE)</f>
        <v>#N/A</v>
      </c>
      <c r="L105" s="218" t="e">
        <f>VLOOKUP(L$3,'Tab.5 Alter Inanspruchnahme'!$E$5:$AC$203,23,FALSE)</f>
        <v>#N/A</v>
      </c>
      <c r="N105" s="218">
        <f>VLOOKUP(N$3,'Tab.5 Alter Inanspruchnahme'!$E$5:$AC$203,23,FALSE)</f>
        <v>159.80000000000001</v>
      </c>
    </row>
    <row r="106" spans="1:14">
      <c r="A106" s="344"/>
      <c r="B106" s="217" t="s">
        <v>209</v>
      </c>
      <c r="D106" s="218" t="e">
        <f>VLOOKUP(D$3,'Tab.5 Alter Inanspruchnahme'!$E$5:$AC$203,24,FALSE)</f>
        <v>#N/A</v>
      </c>
      <c r="F106" s="218" t="e">
        <f>VLOOKUP(F$3,'Tab.5 Alter Inanspruchnahme'!$E$5:$AC$203,24,FALSE)</f>
        <v>#N/A</v>
      </c>
      <c r="H106" s="218" t="e">
        <f>VLOOKUP(H$3,'Tab.5 Alter Inanspruchnahme'!$E$5:$AC$203,24,FALSE)</f>
        <v>#N/A</v>
      </c>
      <c r="J106" s="218" t="e">
        <f>VLOOKUP(J$3,'Tab.5 Alter Inanspruchnahme'!$E$5:$AC$203,24,FALSE)</f>
        <v>#N/A</v>
      </c>
      <c r="L106" s="218" t="e">
        <f>VLOOKUP(L$3,'Tab.5 Alter Inanspruchnahme'!$E$5:$AC$203,24,FALSE)</f>
        <v>#N/A</v>
      </c>
      <c r="N106" s="218">
        <f>VLOOKUP(N$3,'Tab.5 Alter Inanspruchnahme'!$E$5:$AC$203,24,FALSE)</f>
        <v>58.1</v>
      </c>
    </row>
    <row r="107" spans="1:14">
      <c r="A107" s="344"/>
      <c r="B107" s="217" t="s">
        <v>12</v>
      </c>
      <c r="D107" s="218" t="e">
        <f>VLOOKUP(D$3,'Tab.5 Alter Inanspruchnahme'!$E$5:$AC$203,25,FALSE)</f>
        <v>#N/A</v>
      </c>
      <c r="F107" s="218" t="e">
        <f>VLOOKUP(F$3,'Tab.5 Alter Inanspruchnahme'!$E$5:$AC$203,25,FALSE)</f>
        <v>#N/A</v>
      </c>
      <c r="H107" s="218" t="e">
        <f>VLOOKUP(H$3,'Tab.5 Alter Inanspruchnahme'!$E$5:$AC$203,25,FALSE)</f>
        <v>#N/A</v>
      </c>
      <c r="J107" s="218" t="e">
        <f>VLOOKUP(J$3,'Tab.5 Alter Inanspruchnahme'!$E$5:$AC$203,25,FALSE)</f>
        <v>#N/A</v>
      </c>
      <c r="L107" s="218" t="e">
        <f>VLOOKUP(L$3,'Tab.5 Alter Inanspruchnahme'!$E$5:$AC$203,25,FALSE)</f>
        <v>#N/A</v>
      </c>
      <c r="N107" s="218">
        <f>VLOOKUP(N$3,'Tab.5 Alter Inanspruchnahme'!$E$5:$AC$203,25,FALSE)</f>
        <v>64.3</v>
      </c>
    </row>
    <row r="110" spans="1:14">
      <c r="A110" s="347" t="s">
        <v>411</v>
      </c>
      <c r="B110" s="347"/>
      <c r="C110" s="347"/>
      <c r="D110" s="347"/>
      <c r="E110" s="347"/>
      <c r="F110" s="347"/>
      <c r="G110" s="347"/>
      <c r="H110" s="347"/>
      <c r="I110" s="347"/>
      <c r="J110" s="347"/>
      <c r="K110" s="347"/>
      <c r="L110" s="347"/>
      <c r="M110" s="347"/>
      <c r="N110" s="347"/>
    </row>
    <row r="111" spans="1:14">
      <c r="A111" s="347"/>
      <c r="B111" s="347"/>
      <c r="C111" s="347"/>
      <c r="D111" s="347"/>
      <c r="E111" s="347"/>
      <c r="F111" s="347"/>
      <c r="G111" s="347"/>
      <c r="H111" s="347"/>
      <c r="I111" s="347"/>
      <c r="J111" s="347"/>
      <c r="K111" s="347"/>
      <c r="L111" s="347"/>
      <c r="M111" s="347"/>
      <c r="N111" s="347"/>
    </row>
    <row r="113" spans="1:14">
      <c r="A113" s="344" t="s">
        <v>168</v>
      </c>
      <c r="B113" s="217" t="s">
        <v>181</v>
      </c>
      <c r="D113" s="218" t="e">
        <f>VLOOKUP(D$3,'Tab.6 Geschlecht Inanspr.'!$E$5:$T$203,2,FALSE)</f>
        <v>#N/A</v>
      </c>
      <c r="F113" s="218" t="e">
        <f>VLOOKUP(F$3,'Tab.6 Geschlecht Inanspr.'!$E$5:$T$203,2,FALSE)</f>
        <v>#N/A</v>
      </c>
      <c r="H113" s="218" t="e">
        <f>VLOOKUP(H$3,'Tab.6 Geschlecht Inanspr.'!$E$5:$T$203,2,FALSE)</f>
        <v>#N/A</v>
      </c>
      <c r="J113" s="218" t="e">
        <f>VLOOKUP(J$3,'Tab.6 Geschlecht Inanspr.'!$E$5:$T$203,2,FALSE)</f>
        <v>#N/A</v>
      </c>
      <c r="L113" s="218" t="e">
        <f>VLOOKUP(L$3,'Tab.6 Geschlecht Inanspr.'!$E$5:$T$203,2,FALSE)</f>
        <v>#N/A</v>
      </c>
      <c r="N113" s="218">
        <f>VLOOKUP(N$3,'Tab.6 Geschlecht Inanspr.'!$E$5:$T$203,2,FALSE)</f>
        <v>500.9</v>
      </c>
    </row>
    <row r="114" spans="1:14">
      <c r="A114" s="344"/>
      <c r="B114" s="217" t="s">
        <v>182</v>
      </c>
      <c r="D114" s="218" t="e">
        <f>VLOOKUP(D$3,'Tab.6 Geschlecht Inanspr.'!$E$5:$T$203,3,FALSE)</f>
        <v>#N/A</v>
      </c>
      <c r="F114" s="218" t="e">
        <f>VLOOKUP(F$3,'Tab.6 Geschlecht Inanspr.'!$E$5:$T$203,3,FALSE)</f>
        <v>#N/A</v>
      </c>
      <c r="H114" s="218" t="e">
        <f>VLOOKUP(H$3,'Tab.6 Geschlecht Inanspr.'!$E$5:$T$203,3,FALSE)</f>
        <v>#N/A</v>
      </c>
      <c r="J114" s="218" t="e">
        <f>VLOOKUP(J$3,'Tab.6 Geschlecht Inanspr.'!$E$5:$T$203,3,FALSE)</f>
        <v>#N/A</v>
      </c>
      <c r="L114" s="218" t="e">
        <f>VLOOKUP(L$3,'Tab.6 Geschlecht Inanspr.'!$E$5:$T$203,3,FALSE)</f>
        <v>#N/A</v>
      </c>
      <c r="N114" s="218">
        <f>VLOOKUP(N$3,'Tab.6 Geschlecht Inanspr.'!$E$5:$T$203,3,FALSE)</f>
        <v>400.4</v>
      </c>
    </row>
    <row r="115" spans="1:14">
      <c r="A115" s="344"/>
      <c r="B115" s="217" t="s">
        <v>12</v>
      </c>
      <c r="D115" s="218" t="e">
        <f>VLOOKUP(D$3,'Tab.6 Geschlecht Inanspr.'!$E$5:$T$203,4,FALSE)</f>
        <v>#N/A</v>
      </c>
      <c r="F115" s="218" t="e">
        <f>VLOOKUP(F$3,'Tab.6 Geschlecht Inanspr.'!$E$5:$T$203,4,FALSE)</f>
        <v>#N/A</v>
      </c>
      <c r="H115" s="218" t="e">
        <f>VLOOKUP(H$3,'Tab.6 Geschlecht Inanspr.'!$E$5:$T$203,4,FALSE)</f>
        <v>#N/A</v>
      </c>
      <c r="J115" s="218" t="e">
        <f>VLOOKUP(J$3,'Tab.6 Geschlecht Inanspr.'!$E$5:$T$203,4,FALSE)</f>
        <v>#N/A</v>
      </c>
      <c r="L115" s="218" t="e">
        <f>VLOOKUP(L$3,'Tab.6 Geschlecht Inanspr.'!$E$5:$T$203,4,FALSE)</f>
        <v>#N/A</v>
      </c>
      <c r="N115" s="218">
        <f>VLOOKUP(N$3,'Tab.6 Geschlecht Inanspr.'!$E$5:$T$203,4,FALSE)</f>
        <v>452.4</v>
      </c>
    </row>
    <row r="117" spans="1:14">
      <c r="A117" s="344" t="s">
        <v>251</v>
      </c>
      <c r="B117" s="217" t="s">
        <v>181</v>
      </c>
      <c r="D117" s="218" t="e">
        <f>VLOOKUP(D$3,'Tab.6 Geschlecht Inanspr.'!$E$5:$T$203,5,FALSE)</f>
        <v>#N/A</v>
      </c>
      <c r="F117" s="218" t="e">
        <f>VLOOKUP(F$3,'Tab.6 Geschlecht Inanspr.'!$E$5:$T$203,5,FALSE)</f>
        <v>#N/A</v>
      </c>
      <c r="H117" s="218" t="e">
        <f>VLOOKUP(H$3,'Tab.6 Geschlecht Inanspr.'!$E$5:$T$203,5,FALSE)</f>
        <v>#N/A</v>
      </c>
      <c r="J117" s="218" t="e">
        <f>VLOOKUP(J$3,'Tab.6 Geschlecht Inanspr.'!$E$5:$T$203,5,FALSE)</f>
        <v>#N/A</v>
      </c>
      <c r="L117" s="218" t="e">
        <f>VLOOKUP(L$3,'Tab.6 Geschlecht Inanspr.'!$E$5:$T$203,5,FALSE)</f>
        <v>#N/A</v>
      </c>
      <c r="N117" s="218">
        <f>VLOOKUP(N$3,'Tab.6 Geschlecht Inanspr.'!$E$5:$T$203,5,FALSE)</f>
        <v>302.2</v>
      </c>
    </row>
    <row r="118" spans="1:14">
      <c r="A118" s="344"/>
      <c r="B118" s="217" t="s">
        <v>182</v>
      </c>
      <c r="D118" s="218" t="e">
        <f>VLOOKUP(D$3,'Tab.6 Geschlecht Inanspr.'!$E$5:$T$203,6,FALSE)</f>
        <v>#N/A</v>
      </c>
      <c r="F118" s="218" t="e">
        <f>VLOOKUP(F$3,'Tab.6 Geschlecht Inanspr.'!$E$5:$T$203,6,FALSE)</f>
        <v>#N/A</v>
      </c>
      <c r="H118" s="218" t="e">
        <f>VLOOKUP(H$3,'Tab.6 Geschlecht Inanspr.'!$E$5:$T$203,6,FALSE)</f>
        <v>#N/A</v>
      </c>
      <c r="J118" s="218" t="e">
        <f>VLOOKUP(J$3,'Tab.6 Geschlecht Inanspr.'!$E$5:$T$203,6,FALSE)</f>
        <v>#N/A</v>
      </c>
      <c r="L118" s="218" t="e">
        <f>VLOOKUP(L$3,'Tab.6 Geschlecht Inanspr.'!$E$5:$T$203,6,FALSE)</f>
        <v>#N/A</v>
      </c>
      <c r="N118" s="218">
        <f>VLOOKUP(N$3,'Tab.6 Geschlecht Inanspr.'!$E$5:$T$203,6,FALSE)</f>
        <v>250.2</v>
      </c>
    </row>
    <row r="119" spans="1:14">
      <c r="A119" s="344"/>
      <c r="B119" s="217" t="s">
        <v>12</v>
      </c>
      <c r="D119" s="218" t="e">
        <f>VLOOKUP(D$3,'Tab.6 Geschlecht Inanspr.'!$E$5:$T$203,7,FALSE)</f>
        <v>#N/A</v>
      </c>
      <c r="F119" s="218" t="e">
        <f>VLOOKUP(F$3,'Tab.6 Geschlecht Inanspr.'!$E$5:$T$203,7,FALSE)</f>
        <v>#N/A</v>
      </c>
      <c r="H119" s="218" t="e">
        <f>VLOOKUP(H$3,'Tab.6 Geschlecht Inanspr.'!$E$5:$T$203,7,FALSE)</f>
        <v>#N/A</v>
      </c>
      <c r="J119" s="218" t="e">
        <f>VLOOKUP(J$3,'Tab.6 Geschlecht Inanspr.'!$E$5:$T$203,7,FALSE)</f>
        <v>#N/A</v>
      </c>
      <c r="L119" s="218" t="e">
        <f>VLOOKUP(L$3,'Tab.6 Geschlecht Inanspr.'!$E$5:$T$203,7,FALSE)</f>
        <v>#N/A</v>
      </c>
      <c r="N119" s="218">
        <f>VLOOKUP(N$3,'Tab.6 Geschlecht Inanspr.'!$E$5:$T$203,7,FALSE)</f>
        <v>277.10000000000002</v>
      </c>
    </row>
    <row r="121" spans="1:14">
      <c r="A121" s="344" t="s">
        <v>310</v>
      </c>
      <c r="B121" s="217" t="s">
        <v>181</v>
      </c>
      <c r="D121" s="218" t="e">
        <f>VLOOKUP(D$3,'Tab.6 Geschlecht Inanspr.'!$E$5:$T$203,8,FALSE)</f>
        <v>#N/A</v>
      </c>
      <c r="F121" s="218" t="e">
        <f>VLOOKUP(F$3,'Tab.6 Geschlecht Inanspr.'!$E$5:$T$203,8,FALSE)</f>
        <v>#N/A</v>
      </c>
      <c r="H121" s="218" t="e">
        <f>VLOOKUP(H$3,'Tab.6 Geschlecht Inanspr.'!$E$5:$T$203,8,FALSE)</f>
        <v>#N/A</v>
      </c>
      <c r="J121" s="218" t="e">
        <f>VLOOKUP(J$3,'Tab.6 Geschlecht Inanspr.'!$E$5:$T$203,8,FALSE)</f>
        <v>#N/A</v>
      </c>
      <c r="L121" s="218" t="e">
        <f>VLOOKUP(L$3,'Tab.6 Geschlecht Inanspr.'!$E$5:$T$203,8,FALSE)</f>
        <v>#N/A</v>
      </c>
      <c r="N121" s="218">
        <f>VLOOKUP(N$3,'Tab.6 Geschlecht Inanspr.'!$E$5:$T$203,8,FALSE)</f>
        <v>198.7</v>
      </c>
    </row>
    <row r="122" spans="1:14">
      <c r="A122" s="344"/>
      <c r="B122" s="217" t="s">
        <v>182</v>
      </c>
      <c r="D122" s="218" t="e">
        <f>VLOOKUP(D$3,'Tab.6 Geschlecht Inanspr.'!$E$5:$T$203,9,FALSE)</f>
        <v>#N/A</v>
      </c>
      <c r="F122" s="218" t="e">
        <f>VLOOKUP(F$3,'Tab.6 Geschlecht Inanspr.'!$E$5:$T$203,9,FALSE)</f>
        <v>#N/A</v>
      </c>
      <c r="H122" s="218" t="e">
        <f>VLOOKUP(H$3,'Tab.6 Geschlecht Inanspr.'!$E$5:$T$203,9,FALSE)</f>
        <v>#N/A</v>
      </c>
      <c r="J122" s="218" t="e">
        <f>VLOOKUP(J$3,'Tab.6 Geschlecht Inanspr.'!$E$5:$T$203,9,FALSE)</f>
        <v>#N/A</v>
      </c>
      <c r="L122" s="218" t="e">
        <f>VLOOKUP(L$3,'Tab.6 Geschlecht Inanspr.'!$E$5:$T$203,9,FALSE)</f>
        <v>#N/A</v>
      </c>
      <c r="N122" s="218">
        <f>VLOOKUP(N$3,'Tab.6 Geschlecht Inanspr.'!$E$5:$T$203,9,FALSE)</f>
        <v>150.1</v>
      </c>
    </row>
    <row r="123" spans="1:14">
      <c r="A123" s="344"/>
      <c r="B123" s="217" t="s">
        <v>12</v>
      </c>
      <c r="D123" s="218" t="e">
        <f>VLOOKUP(D$3,'Tab.6 Geschlecht Inanspr.'!$E$5:$T$203,10,FALSE)</f>
        <v>#N/A</v>
      </c>
      <c r="F123" s="218" t="e">
        <f>VLOOKUP(F$3,'Tab.6 Geschlecht Inanspr.'!$E$5:$T$203,10,FALSE)</f>
        <v>#N/A</v>
      </c>
      <c r="H123" s="218" t="e">
        <f>VLOOKUP(H$3,'Tab.6 Geschlecht Inanspr.'!$E$5:$T$203,10,FALSE)</f>
        <v>#N/A</v>
      </c>
      <c r="J123" s="218" t="e">
        <f>VLOOKUP(J$3,'Tab.6 Geschlecht Inanspr.'!$E$5:$T$203,10,FALSE)</f>
        <v>#N/A</v>
      </c>
      <c r="L123" s="218" t="e">
        <f>VLOOKUP(L$3,'Tab.6 Geschlecht Inanspr.'!$E$5:$T$203,10,FALSE)</f>
        <v>#N/A</v>
      </c>
      <c r="N123" s="218">
        <f>VLOOKUP(N$3,'Tab.6 Geschlecht Inanspr.'!$E$5:$T$203,10,FALSE)</f>
        <v>175.3</v>
      </c>
    </row>
    <row r="125" spans="1:14">
      <c r="A125" s="344" t="s">
        <v>7</v>
      </c>
      <c r="B125" s="217" t="s">
        <v>181</v>
      </c>
      <c r="D125" s="218" t="e">
        <f>VLOOKUP(D$3,'Tab.6 Geschlecht Inanspr.'!$E$5:$T$203,11,FALSE)</f>
        <v>#N/A</v>
      </c>
      <c r="F125" s="218" t="e">
        <f>VLOOKUP(F$3,'Tab.6 Geschlecht Inanspr.'!$E$5:$T$203,11,FALSE)</f>
        <v>#N/A</v>
      </c>
      <c r="H125" s="218" t="e">
        <f>VLOOKUP(H$3,'Tab.6 Geschlecht Inanspr.'!$E$5:$T$203,11,FALSE)</f>
        <v>#N/A</v>
      </c>
      <c r="J125" s="218" t="e">
        <f>VLOOKUP(J$3,'Tab.6 Geschlecht Inanspr.'!$E$5:$T$203,11,FALSE)</f>
        <v>#N/A</v>
      </c>
      <c r="L125" s="218" t="e">
        <f>VLOOKUP(L$3,'Tab.6 Geschlecht Inanspr.'!$E$5:$T$203,11,FALSE)</f>
        <v>#N/A</v>
      </c>
      <c r="N125" s="218">
        <f>VLOOKUP(N$3,'Tab.6 Geschlecht Inanspr.'!$E$5:$T$203,11,FALSE)</f>
        <v>76.900000000000006</v>
      </c>
    </row>
    <row r="126" spans="1:14">
      <c r="A126" s="344"/>
      <c r="B126" s="217" t="s">
        <v>182</v>
      </c>
      <c r="D126" s="218" t="e">
        <f>VLOOKUP(D$3,'Tab.6 Geschlecht Inanspr.'!$E$5:$T$203,12,FALSE)</f>
        <v>#N/A</v>
      </c>
      <c r="F126" s="218" t="e">
        <f>VLOOKUP(F$3,'Tab.6 Geschlecht Inanspr.'!$E$5:$T$203,12,FALSE)</f>
        <v>#N/A</v>
      </c>
      <c r="H126" s="218" t="e">
        <f>VLOOKUP(H$3,'Tab.6 Geschlecht Inanspr.'!$E$5:$T$203,12,FALSE)</f>
        <v>#N/A</v>
      </c>
      <c r="J126" s="218" t="e">
        <f>VLOOKUP(J$3,'Tab.6 Geschlecht Inanspr.'!$E$5:$T$203,12,FALSE)</f>
        <v>#N/A</v>
      </c>
      <c r="L126" s="218" t="e">
        <f>VLOOKUP(L$3,'Tab.6 Geschlecht Inanspr.'!$E$5:$T$203,12,FALSE)</f>
        <v>#N/A</v>
      </c>
      <c r="N126" s="218">
        <f>VLOOKUP(N$3,'Tab.6 Geschlecht Inanspr.'!$E$5:$T$203,12,FALSE)</f>
        <v>75.099999999999994</v>
      </c>
    </row>
    <row r="127" spans="1:14">
      <c r="A127" s="344"/>
      <c r="B127" s="217" t="s">
        <v>12</v>
      </c>
      <c r="D127" s="218" t="e">
        <f>VLOOKUP(D$3,'Tab.6 Geschlecht Inanspr.'!$E$5:$T$203,13,FALSE)</f>
        <v>#N/A</v>
      </c>
      <c r="F127" s="218" t="e">
        <f>VLOOKUP(F$3,'Tab.6 Geschlecht Inanspr.'!$E$5:$T$203,13,FALSE)</f>
        <v>#N/A</v>
      </c>
      <c r="H127" s="218" t="e">
        <f>VLOOKUP(H$3,'Tab.6 Geschlecht Inanspr.'!$E$5:$T$203,13,FALSE)</f>
        <v>#N/A</v>
      </c>
      <c r="J127" s="218" t="e">
        <f>VLOOKUP(J$3,'Tab.6 Geschlecht Inanspr.'!$E$5:$T$203,13,FALSE)</f>
        <v>#N/A</v>
      </c>
      <c r="L127" s="218" t="e">
        <f>VLOOKUP(L$3,'Tab.6 Geschlecht Inanspr.'!$E$5:$T$203,13,FALSE)</f>
        <v>#N/A</v>
      </c>
      <c r="N127" s="218">
        <f>VLOOKUP(N$3,'Tab.6 Geschlecht Inanspr.'!$E$5:$T$203,13,FALSE)</f>
        <v>76</v>
      </c>
    </row>
    <row r="129" spans="1:14">
      <c r="A129" s="344" t="s">
        <v>352</v>
      </c>
      <c r="B129" s="217" t="s">
        <v>181</v>
      </c>
      <c r="D129" s="218" t="e">
        <f>VLOOKUP(D$3,'Tab.6 Geschlecht Inanspr.'!$E$5:$T$203,14,FALSE)</f>
        <v>#N/A</v>
      </c>
      <c r="F129" s="218" t="e">
        <f>VLOOKUP(F$3,'Tab.6 Geschlecht Inanspr.'!$E$5:$T$203,14,FALSE)</f>
        <v>#N/A</v>
      </c>
      <c r="H129" s="218" t="e">
        <f>VLOOKUP(H$3,'Tab.6 Geschlecht Inanspr.'!$E$5:$T$203,14,FALSE)</f>
        <v>#N/A</v>
      </c>
      <c r="J129" s="218" t="e">
        <f>VLOOKUP(J$3,'Tab.6 Geschlecht Inanspr.'!$E$5:$T$203,14,FALSE)</f>
        <v>#N/A</v>
      </c>
      <c r="L129" s="218" t="e">
        <f>VLOOKUP(L$3,'Tab.6 Geschlecht Inanspr.'!$E$5:$T$203,14,FALSE)</f>
        <v>#N/A</v>
      </c>
      <c r="N129" s="218">
        <f>VLOOKUP(N$3,'Tab.6 Geschlecht Inanspr.'!$E$5:$T$203,14,FALSE)</f>
        <v>121.8</v>
      </c>
    </row>
    <row r="130" spans="1:14">
      <c r="A130" s="344"/>
      <c r="B130" s="217" t="s">
        <v>182</v>
      </c>
      <c r="D130" s="218" t="e">
        <f>VLOOKUP(D$3,'Tab.6 Geschlecht Inanspr.'!$E$5:$T$203,15,FALSE)</f>
        <v>#N/A</v>
      </c>
      <c r="F130" s="218" t="e">
        <f>VLOOKUP(F$3,'Tab.6 Geschlecht Inanspr.'!$E$5:$T$203,15,FALSE)</f>
        <v>#N/A</v>
      </c>
      <c r="H130" s="218" t="e">
        <f>VLOOKUP(H$3,'Tab.6 Geschlecht Inanspr.'!$E$5:$T$203,15,FALSE)</f>
        <v>#N/A</v>
      </c>
      <c r="J130" s="218" t="e">
        <f>VLOOKUP(J$3,'Tab.6 Geschlecht Inanspr.'!$E$5:$T$203,15,FALSE)</f>
        <v>#N/A</v>
      </c>
      <c r="L130" s="218" t="e">
        <f>VLOOKUP(L$3,'Tab.6 Geschlecht Inanspr.'!$E$5:$T$203,15,FALSE)</f>
        <v>#N/A</v>
      </c>
      <c r="N130" s="218">
        <f>VLOOKUP(N$3,'Tab.6 Geschlecht Inanspr.'!$E$5:$T$203,15,FALSE)</f>
        <v>75.099999999999994</v>
      </c>
    </row>
    <row r="131" spans="1:14">
      <c r="A131" s="344"/>
      <c r="B131" s="217" t="s">
        <v>12</v>
      </c>
      <c r="D131" s="218" t="e">
        <f>VLOOKUP(D$3,'Tab.6 Geschlecht Inanspr.'!$E$5:$T$203,16,FALSE)</f>
        <v>#N/A</v>
      </c>
      <c r="F131" s="218" t="e">
        <f>VLOOKUP(F$3,'Tab.6 Geschlecht Inanspr.'!$E$5:$T$203,16,FALSE)</f>
        <v>#N/A</v>
      </c>
      <c r="H131" s="218" t="e">
        <f>VLOOKUP(H$3,'Tab.6 Geschlecht Inanspr.'!$E$5:$T$203,16,FALSE)</f>
        <v>#N/A</v>
      </c>
      <c r="J131" s="218" t="e">
        <f>VLOOKUP(J$3,'Tab.6 Geschlecht Inanspr.'!$E$5:$T$203,16,FALSE)</f>
        <v>#N/A</v>
      </c>
      <c r="L131" s="218" t="e">
        <f>VLOOKUP(L$3,'Tab.6 Geschlecht Inanspr.'!$E$5:$T$203,16,FALSE)</f>
        <v>#N/A</v>
      </c>
      <c r="N131" s="218">
        <f>VLOOKUP(N$3,'Tab.6 Geschlecht Inanspr.'!$E$5:$T$203,16,FALSE)</f>
        <v>99.2</v>
      </c>
    </row>
    <row r="134" spans="1:14">
      <c r="A134" s="347" t="s">
        <v>412</v>
      </c>
      <c r="B134" s="347"/>
      <c r="C134" s="347"/>
      <c r="D134" s="347"/>
      <c r="E134" s="347"/>
      <c r="F134" s="347"/>
      <c r="G134" s="347"/>
      <c r="H134" s="347"/>
      <c r="I134" s="347"/>
      <c r="J134" s="347"/>
      <c r="K134" s="347"/>
      <c r="L134" s="347"/>
      <c r="M134" s="347"/>
      <c r="N134" s="347"/>
    </row>
    <row r="135" spans="1:14">
      <c r="A135" s="347"/>
      <c r="B135" s="347"/>
      <c r="C135" s="347"/>
      <c r="D135" s="347"/>
      <c r="E135" s="347"/>
      <c r="F135" s="347"/>
      <c r="G135" s="347"/>
      <c r="H135" s="347"/>
      <c r="I135" s="347"/>
      <c r="J135" s="347"/>
      <c r="K135" s="347"/>
      <c r="L135" s="347"/>
      <c r="M135" s="347"/>
      <c r="N135" s="347"/>
    </row>
    <row r="137" spans="1:14">
      <c r="A137" s="344" t="s">
        <v>183</v>
      </c>
      <c r="B137" s="217" t="s">
        <v>1</v>
      </c>
      <c r="D137" s="216" t="e">
        <f>VLOOKUP(D$3,'Tab. 7 Erziehungsberatung'!$B$6:$L$62,2,FALSE)</f>
        <v>#N/A</v>
      </c>
      <c r="F137" s="216" t="e">
        <f>VLOOKUP(F$3,'Tab. 7 Erziehungsberatung'!$B$6:$L$62,2,FALSE)</f>
        <v>#N/A</v>
      </c>
      <c r="H137" s="216" t="e">
        <f>VLOOKUP(H$3,'Tab. 7 Erziehungsberatung'!$B$6:$L$62,2,FALSE)</f>
        <v>#N/A</v>
      </c>
      <c r="J137" s="216" t="e">
        <f>VLOOKUP(J$3,'Tab. 7 Erziehungsberatung'!$B$6:$L$62,2,FALSE)</f>
        <v>#N/A</v>
      </c>
      <c r="L137" s="216" t="e">
        <f>VLOOKUP(L$3,'Tab. 7 Erziehungsberatung'!$B$6:$L$62,2,FALSE)</f>
        <v>#N/A</v>
      </c>
      <c r="N137" s="216">
        <f>VLOOKUP(N$3,'Tab. 7 Erziehungsberatung'!$B$6:$L$62,2,FALSE)</f>
        <v>36520</v>
      </c>
    </row>
    <row r="138" spans="1:14">
      <c r="A138" s="344"/>
      <c r="B138" s="217" t="s">
        <v>2</v>
      </c>
      <c r="D138" s="216" t="e">
        <f>VLOOKUP(D$3,'Tab. 7 Erziehungsberatung'!$B$6:$L$62,3,FALSE)</f>
        <v>#N/A</v>
      </c>
      <c r="F138" s="216" t="e">
        <f>VLOOKUP(F$3,'Tab. 7 Erziehungsberatung'!$B$6:$L$62,3,FALSE)</f>
        <v>#N/A</v>
      </c>
      <c r="H138" s="216" t="e">
        <f>VLOOKUP(H$3,'Tab. 7 Erziehungsberatung'!$B$6:$L$62,3,FALSE)</f>
        <v>#N/A</v>
      </c>
      <c r="J138" s="216" t="e">
        <f>VLOOKUP(J$3,'Tab. 7 Erziehungsberatung'!$B$6:$L$62,3,FALSE)</f>
        <v>#N/A</v>
      </c>
      <c r="L138" s="216" t="e">
        <f>VLOOKUP(L$3,'Tab. 7 Erziehungsberatung'!$B$6:$L$62,3,FALSE)</f>
        <v>#N/A</v>
      </c>
      <c r="N138" s="216">
        <f>VLOOKUP(N$3,'Tab. 7 Erziehungsberatung'!$B$6:$L$62,3,FALSE)</f>
        <v>20062</v>
      </c>
    </row>
    <row r="139" spans="1:14">
      <c r="A139" s="344"/>
      <c r="B139" s="217" t="s">
        <v>3</v>
      </c>
      <c r="D139" s="216" t="e">
        <f>VLOOKUP(D$3,'Tab. 7 Erziehungsberatung'!$B$6:$L$62,4,FALSE)</f>
        <v>#N/A</v>
      </c>
      <c r="F139" s="216" t="e">
        <f>VLOOKUP(F$3,'Tab. 7 Erziehungsberatung'!$B$6:$L$62,4,FALSE)</f>
        <v>#N/A</v>
      </c>
      <c r="H139" s="216" t="e">
        <f>VLOOKUP(H$3,'Tab. 7 Erziehungsberatung'!$B$6:$L$62,4,FALSE)</f>
        <v>#N/A</v>
      </c>
      <c r="J139" s="216" t="e">
        <f>VLOOKUP(J$3,'Tab. 7 Erziehungsberatung'!$B$6:$L$62,4,FALSE)</f>
        <v>#N/A</v>
      </c>
      <c r="L139" s="216" t="e">
        <f>VLOOKUP(L$3,'Tab. 7 Erziehungsberatung'!$B$6:$L$62,4,FALSE)</f>
        <v>#N/A</v>
      </c>
      <c r="N139" s="216">
        <f>VLOOKUP(N$3,'Tab. 7 Erziehungsberatung'!$B$6:$L$62,4,FALSE)</f>
        <v>16458</v>
      </c>
    </row>
    <row r="140" spans="1:14">
      <c r="A140" s="344"/>
      <c r="B140" s="217" t="s">
        <v>184</v>
      </c>
      <c r="D140" s="216" t="e">
        <f>VLOOKUP(D$3,'Tab. 7 Erziehungsberatung'!$B$6:$L$62,5,FALSE)</f>
        <v>#N/A</v>
      </c>
      <c r="F140" s="216" t="e">
        <f>VLOOKUP(F$3,'Tab. 7 Erziehungsberatung'!$B$6:$L$62,5,FALSE)</f>
        <v>#N/A</v>
      </c>
      <c r="H140" s="216" t="e">
        <f>VLOOKUP(H$3,'Tab. 7 Erziehungsberatung'!$B$6:$L$62,5,FALSE)</f>
        <v>#N/A</v>
      </c>
      <c r="J140" s="216" t="e">
        <f>VLOOKUP(J$3,'Tab. 7 Erziehungsberatung'!$B$6:$L$62,5,FALSE)</f>
        <v>#N/A</v>
      </c>
      <c r="L140" s="216" t="e">
        <f>VLOOKUP(L$3,'Tab. 7 Erziehungsberatung'!$B$6:$L$62,5,FALSE)</f>
        <v>#N/A</v>
      </c>
      <c r="N140" s="216">
        <f>VLOOKUP(N$3,'Tab. 7 Erziehungsberatung'!$B$6:$L$62,5,FALSE)</f>
        <v>0</v>
      </c>
    </row>
    <row r="141" spans="1:14">
      <c r="A141" s="344"/>
      <c r="B141" s="217" t="s">
        <v>192</v>
      </c>
      <c r="D141" s="216" t="e">
        <f>VLOOKUP(D$3,'Tab. 7 Erziehungsberatung'!$B$6:$L$62,6,FALSE)</f>
        <v>#N/A</v>
      </c>
      <c r="F141" s="216" t="e">
        <f>VLOOKUP(F$3,'Tab. 7 Erziehungsberatung'!$B$6:$L$62,6,FALSE)</f>
        <v>#N/A</v>
      </c>
      <c r="H141" s="216" t="e">
        <f>VLOOKUP(H$3,'Tab. 7 Erziehungsberatung'!$B$6:$L$62,6,FALSE)</f>
        <v>#N/A</v>
      </c>
      <c r="J141" s="216" t="e">
        <f>VLOOKUP(J$3,'Tab. 7 Erziehungsberatung'!$B$6:$L$62,6,FALSE)</f>
        <v>#N/A</v>
      </c>
      <c r="L141" s="216" t="e">
        <f>VLOOKUP(L$3,'Tab. 7 Erziehungsberatung'!$B$6:$L$62,6,FALSE)</f>
        <v>#N/A</v>
      </c>
      <c r="N141" s="216">
        <f>VLOOKUP(N$3,'Tab. 7 Erziehungsberatung'!$B$6:$L$62,6,FALSE)</f>
        <v>0</v>
      </c>
    </row>
    <row r="143" spans="1:14">
      <c r="A143" s="344" t="s">
        <v>353</v>
      </c>
      <c r="B143" s="217" t="s">
        <v>1</v>
      </c>
      <c r="D143" s="216" t="e">
        <f>VLOOKUP(D$3,'Tab. 7 Erziehungsberatung'!$B$6:$L$62,7,FALSE)</f>
        <v>#N/A</v>
      </c>
      <c r="F143" s="216" t="e">
        <f>VLOOKUP(F$3,'Tab. 7 Erziehungsberatung'!$B$6:$L$62,7,FALSE)</f>
        <v>#N/A</v>
      </c>
      <c r="H143" s="216" t="e">
        <f>VLOOKUP(H$3,'Tab. 7 Erziehungsberatung'!$B$6:$L$62,7,FALSE)</f>
        <v>#N/A</v>
      </c>
      <c r="J143" s="216" t="e">
        <f>VLOOKUP(J$3,'Tab. 7 Erziehungsberatung'!$B$6:$L$62,7,FALSE)</f>
        <v>#N/A</v>
      </c>
      <c r="L143" s="216" t="e">
        <f>VLOOKUP(L$3,'Tab. 7 Erziehungsberatung'!$B$6:$L$62,7,FALSE)</f>
        <v>#N/A</v>
      </c>
      <c r="N143" s="216">
        <f>VLOOKUP(N$3,'Tab. 7 Erziehungsberatung'!$B$6:$L$62,7,FALSE)</f>
        <v>101.7</v>
      </c>
    </row>
    <row r="144" spans="1:14">
      <c r="A144" s="344"/>
      <c r="B144" s="217" t="s">
        <v>2</v>
      </c>
      <c r="D144" s="216" t="e">
        <f>VLOOKUP(D$3,'Tab. 7 Erziehungsberatung'!$B$6:$L$62,8,FALSE)</f>
        <v>#N/A</v>
      </c>
      <c r="F144" s="216" t="e">
        <f>VLOOKUP(F$3,'Tab. 7 Erziehungsberatung'!$B$6:$L$62,8,FALSE)</f>
        <v>#N/A</v>
      </c>
      <c r="H144" s="216" t="e">
        <f>VLOOKUP(H$3,'Tab. 7 Erziehungsberatung'!$B$6:$L$62,8,FALSE)</f>
        <v>#N/A</v>
      </c>
      <c r="J144" s="216" t="e">
        <f>VLOOKUP(J$3,'Tab. 7 Erziehungsberatung'!$B$6:$L$62,8,FALSE)</f>
        <v>#N/A</v>
      </c>
      <c r="L144" s="216" t="e">
        <f>VLOOKUP(L$3,'Tab. 7 Erziehungsberatung'!$B$6:$L$62,8,FALSE)</f>
        <v>#N/A</v>
      </c>
      <c r="N144" s="216">
        <f>VLOOKUP(N$3,'Tab. 7 Erziehungsberatung'!$B$6:$L$62,8,FALSE)</f>
        <v>107.9</v>
      </c>
    </row>
    <row r="145" spans="1:14">
      <c r="A145" s="344"/>
      <c r="B145" s="217" t="s">
        <v>3</v>
      </c>
      <c r="D145" s="216" t="e">
        <f>VLOOKUP(D$3,'Tab. 7 Erziehungsberatung'!$B$6:$L$62,9,FALSE)</f>
        <v>#N/A</v>
      </c>
      <c r="F145" s="216" t="e">
        <f>VLOOKUP(F$3,'Tab. 7 Erziehungsberatung'!$B$6:$L$62,9,FALSE)</f>
        <v>#N/A</v>
      </c>
      <c r="H145" s="216" t="e">
        <f>VLOOKUP(H$3,'Tab. 7 Erziehungsberatung'!$B$6:$L$62,9,FALSE)</f>
        <v>#N/A</v>
      </c>
      <c r="J145" s="216" t="e">
        <f>VLOOKUP(J$3,'Tab. 7 Erziehungsberatung'!$B$6:$L$62,9,FALSE)</f>
        <v>#N/A</v>
      </c>
      <c r="L145" s="216" t="e">
        <f>VLOOKUP(L$3,'Tab. 7 Erziehungsberatung'!$B$6:$L$62,9,FALSE)</f>
        <v>#N/A</v>
      </c>
      <c r="N145" s="216">
        <f>VLOOKUP(N$3,'Tab. 7 Erziehungsberatung'!$B$6:$L$62,9,FALSE)</f>
        <v>95</v>
      </c>
    </row>
    <row r="146" spans="1:14">
      <c r="A146" s="344"/>
      <c r="B146" s="217" t="s">
        <v>184</v>
      </c>
      <c r="D146" s="216" t="e">
        <f>VLOOKUP(D$3,'Tab. 7 Erziehungsberatung'!$B$6:$L$62,10,FALSE)</f>
        <v>#N/A</v>
      </c>
      <c r="F146" s="216" t="e">
        <f>VLOOKUP(F$3,'Tab. 7 Erziehungsberatung'!$B$6:$L$62,10,FALSE)</f>
        <v>#N/A</v>
      </c>
      <c r="H146" s="216" t="e">
        <f>VLOOKUP(H$3,'Tab. 7 Erziehungsberatung'!$B$6:$L$62,10,FALSE)</f>
        <v>#N/A</v>
      </c>
      <c r="J146" s="216" t="e">
        <f>VLOOKUP(J$3,'Tab. 7 Erziehungsberatung'!$B$6:$L$62,10,FALSE)</f>
        <v>#N/A</v>
      </c>
      <c r="L146" s="216" t="e">
        <f>VLOOKUP(L$3,'Tab. 7 Erziehungsberatung'!$B$6:$L$62,10,FALSE)</f>
        <v>#N/A</v>
      </c>
      <c r="N146" s="216">
        <f>VLOOKUP(N$3,'Tab. 7 Erziehungsberatung'!$B$6:$L$62,10,FALSE)</f>
        <v>0</v>
      </c>
    </row>
    <row r="147" spans="1:14">
      <c r="A147" s="344"/>
      <c r="B147" s="217" t="s">
        <v>192</v>
      </c>
      <c r="D147" s="216" t="e">
        <f>VLOOKUP(D$3,'Tab. 7 Erziehungsberatung'!$B$6:$L$62,11,FALSE)</f>
        <v>#N/A</v>
      </c>
      <c r="F147" s="216" t="e">
        <f>VLOOKUP(F$3,'Tab. 7 Erziehungsberatung'!$B$6:$L$62,11,FALSE)</f>
        <v>#N/A</v>
      </c>
      <c r="H147" s="216" t="e">
        <f>VLOOKUP(H$3,'Tab. 7 Erziehungsberatung'!$B$6:$L$62,11,FALSE)</f>
        <v>#N/A</v>
      </c>
      <c r="J147" s="216" t="e">
        <f>VLOOKUP(J$3,'Tab. 7 Erziehungsberatung'!$B$6:$L$62,11,FALSE)</f>
        <v>#N/A</v>
      </c>
      <c r="L147" s="216" t="e">
        <f>VLOOKUP(L$3,'Tab. 7 Erziehungsberatung'!$B$6:$L$62,11,FALSE)</f>
        <v>#N/A</v>
      </c>
      <c r="N147" s="216">
        <f>VLOOKUP(N$3,'Tab. 7 Erziehungsberatung'!$B$6:$L$62,11,FALSE)</f>
        <v>0</v>
      </c>
    </row>
    <row r="150" spans="1:14">
      <c r="A150" s="347" t="s">
        <v>413</v>
      </c>
      <c r="B150" s="347"/>
      <c r="C150" s="347"/>
      <c r="D150" s="347"/>
      <c r="E150" s="347"/>
      <c r="F150" s="347"/>
      <c r="G150" s="347"/>
      <c r="H150" s="347"/>
      <c r="I150" s="347"/>
      <c r="J150" s="347"/>
      <c r="K150" s="347"/>
      <c r="L150" s="347"/>
      <c r="M150" s="347"/>
      <c r="N150" s="347"/>
    </row>
    <row r="151" spans="1:14">
      <c r="A151" s="347"/>
      <c r="B151" s="347"/>
      <c r="C151" s="347"/>
      <c r="D151" s="347"/>
      <c r="E151" s="347"/>
      <c r="F151" s="347"/>
      <c r="G151" s="347"/>
      <c r="H151" s="347"/>
      <c r="I151" s="347"/>
      <c r="J151" s="347"/>
      <c r="K151" s="347"/>
      <c r="L151" s="347"/>
      <c r="M151" s="347"/>
      <c r="N151" s="347"/>
    </row>
    <row r="153" spans="1:14">
      <c r="A153" s="344" t="s">
        <v>183</v>
      </c>
      <c r="B153" s="217" t="s">
        <v>1</v>
      </c>
      <c r="D153" s="216" t="e">
        <f>VLOOKUP(D$3,'Tab. 8 Eingliederungshilfen'!$E$6:$O$204,2,FALSE)</f>
        <v>#N/A</v>
      </c>
      <c r="F153" s="216" t="e">
        <f>VLOOKUP(F$3,'Tab. 8 Eingliederungshilfen'!$E$6:$O$204,2,FALSE)</f>
        <v>#N/A</v>
      </c>
      <c r="H153" s="216" t="e">
        <f>VLOOKUP(H$3,'Tab. 8 Eingliederungshilfen'!$E$6:$O$204,2,FALSE)</f>
        <v>#N/A</v>
      </c>
      <c r="J153" s="216" t="e">
        <f>VLOOKUP(J$3,'Tab. 8 Eingliederungshilfen'!$E$6:$O$204,2,FALSE)</f>
        <v>#N/A</v>
      </c>
      <c r="L153" s="216" t="e">
        <f>VLOOKUP(L$3,'Tab. 8 Eingliederungshilfen'!$E$6:$O$204,2,FALSE)</f>
        <v>#N/A</v>
      </c>
      <c r="N153" s="216">
        <f>VLOOKUP(N$3,'Tab. 8 Eingliederungshilfen'!$E$6:$O$204,2,FALSE)</f>
        <v>23119</v>
      </c>
    </row>
    <row r="154" spans="1:14">
      <c r="A154" s="344"/>
      <c r="B154" s="217" t="s">
        <v>2</v>
      </c>
      <c r="D154" s="216" t="e">
        <f>VLOOKUP(D$3,'Tab. 8 Eingliederungshilfen'!$E$6:$O$204,3,FALSE)</f>
        <v>#N/A</v>
      </c>
      <c r="F154" s="216" t="e">
        <f>VLOOKUP(F$3,'Tab. 8 Eingliederungshilfen'!$E$6:$O$204,3,FALSE)</f>
        <v>#N/A</v>
      </c>
      <c r="H154" s="216" t="e">
        <f>VLOOKUP(H$3,'Tab. 8 Eingliederungshilfen'!$E$6:$O$204,3,FALSE)</f>
        <v>#N/A</v>
      </c>
      <c r="J154" s="216" t="e">
        <f>VLOOKUP(J$3,'Tab. 8 Eingliederungshilfen'!$E$6:$O$204,3,FALSE)</f>
        <v>#N/A</v>
      </c>
      <c r="L154" s="216" t="e">
        <f>VLOOKUP(L$3,'Tab. 8 Eingliederungshilfen'!$E$6:$O$204,3,FALSE)</f>
        <v>#N/A</v>
      </c>
      <c r="N154" s="216">
        <f>VLOOKUP(N$3,'Tab. 8 Eingliederungshilfen'!$E$6:$O$204,3,FALSE)</f>
        <v>16539</v>
      </c>
    </row>
    <row r="155" spans="1:14">
      <c r="A155" s="344"/>
      <c r="B155" s="217" t="s">
        <v>3</v>
      </c>
      <c r="D155" s="216" t="e">
        <f>VLOOKUP(D$3,'Tab. 8 Eingliederungshilfen'!$E$6:$O$204,4,FALSE)</f>
        <v>#N/A</v>
      </c>
      <c r="F155" s="216" t="e">
        <f>VLOOKUP(F$3,'Tab. 8 Eingliederungshilfen'!$E$6:$O$204,4,FALSE)</f>
        <v>#N/A</v>
      </c>
      <c r="H155" s="216" t="e">
        <f>VLOOKUP(H$3,'Tab. 8 Eingliederungshilfen'!$E$6:$O$204,4,FALSE)</f>
        <v>#N/A</v>
      </c>
      <c r="J155" s="216" t="e">
        <f>VLOOKUP(J$3,'Tab. 8 Eingliederungshilfen'!$E$6:$O$204,4,FALSE)</f>
        <v>#N/A</v>
      </c>
      <c r="L155" s="216" t="e">
        <f>VLOOKUP(L$3,'Tab. 8 Eingliederungshilfen'!$E$6:$O$204,4,FALSE)</f>
        <v>#N/A</v>
      </c>
      <c r="N155" s="216">
        <f>VLOOKUP(N$3,'Tab. 8 Eingliederungshilfen'!$E$6:$O$204,4,FALSE)</f>
        <v>6580</v>
      </c>
    </row>
    <row r="156" spans="1:14">
      <c r="A156" s="344"/>
      <c r="B156" s="217" t="s">
        <v>184</v>
      </c>
      <c r="D156" s="216" t="e">
        <f>VLOOKUP(D$3,'Tab. 8 Eingliederungshilfen'!$E$6:$O$204,5,FALSE)</f>
        <v>#N/A</v>
      </c>
      <c r="F156" s="216" t="e">
        <f>VLOOKUP(F$3,'Tab. 8 Eingliederungshilfen'!$E$6:$O$204,5,FALSE)</f>
        <v>#N/A</v>
      </c>
      <c r="H156" s="216" t="e">
        <f>VLOOKUP(H$3,'Tab. 8 Eingliederungshilfen'!$E$6:$O$204,5,FALSE)</f>
        <v>#N/A</v>
      </c>
      <c r="J156" s="216" t="e">
        <f>VLOOKUP(J$3,'Tab. 8 Eingliederungshilfen'!$E$6:$O$204,5,FALSE)</f>
        <v>#N/A</v>
      </c>
      <c r="L156" s="216" t="e">
        <f>VLOOKUP(L$3,'Tab. 8 Eingliederungshilfen'!$E$6:$O$204,5,FALSE)</f>
        <v>#N/A</v>
      </c>
      <c r="N156" s="216">
        <f>VLOOKUP(N$3,'Tab. 8 Eingliederungshilfen'!$E$6:$O$204,5,FALSE)</f>
        <v>4942</v>
      </c>
    </row>
    <row r="157" spans="1:14">
      <c r="A157" s="344"/>
      <c r="B157" s="217" t="s">
        <v>192</v>
      </c>
      <c r="D157" s="216" t="e">
        <f>VLOOKUP(D$3,'Tab. 8 Eingliederungshilfen'!$E$6:$O$204,6,FALSE)</f>
        <v>#N/A</v>
      </c>
      <c r="F157" s="216" t="e">
        <f>VLOOKUP(F$3,'Tab. 8 Eingliederungshilfen'!$E$6:$O$204,6,FALSE)</f>
        <v>#N/A</v>
      </c>
      <c r="H157" s="216" t="e">
        <f>VLOOKUP(H$3,'Tab. 8 Eingliederungshilfen'!$E$6:$O$204,6,FALSE)</f>
        <v>#N/A</v>
      </c>
      <c r="J157" s="216" t="e">
        <f>VLOOKUP(J$3,'Tab. 8 Eingliederungshilfen'!$E$6:$O$204,6,FALSE)</f>
        <v>#N/A</v>
      </c>
      <c r="L157" s="216" t="e">
        <f>VLOOKUP(L$3,'Tab. 8 Eingliederungshilfen'!$E$6:$O$204,6,FALSE)</f>
        <v>#N/A</v>
      </c>
      <c r="N157" s="216">
        <f>VLOOKUP(N$3,'Tab. 8 Eingliederungshilfen'!$E$6:$O$204,6,FALSE)</f>
        <v>18177</v>
      </c>
    </row>
    <row r="159" spans="1:14">
      <c r="A159" s="344" t="s">
        <v>353</v>
      </c>
      <c r="B159" s="217" t="s">
        <v>1</v>
      </c>
      <c r="D159" s="216" t="e">
        <f>VLOOKUP(D$3,'Tab. 8 Eingliederungshilfen'!$E$6:$O$204,7,FALSE)</f>
        <v>#N/A</v>
      </c>
      <c r="F159" s="216" t="e">
        <f>VLOOKUP(F$3,'Tab. 8 Eingliederungshilfen'!$E$6:$O$204,7,FALSE)</f>
        <v>#N/A</v>
      </c>
      <c r="H159" s="216" t="e">
        <f>VLOOKUP(H$3,'Tab. 8 Eingliederungshilfen'!$E$6:$O$204,7,FALSE)</f>
        <v>#N/A</v>
      </c>
      <c r="J159" s="216" t="e">
        <f>VLOOKUP(J$3,'Tab. 8 Eingliederungshilfen'!$E$6:$O$204,7,FALSE)</f>
        <v>#N/A</v>
      </c>
      <c r="L159" s="216" t="e">
        <f>VLOOKUP(L$3,'Tab. 8 Eingliederungshilfen'!$E$6:$O$204,7,FALSE)</f>
        <v>#N/A</v>
      </c>
      <c r="N159" s="216">
        <f>VLOOKUP(N$3,'Tab. 8 Eingliederungshilfen'!$E$6:$O$204,7,FALSE)</f>
        <v>88.2</v>
      </c>
    </row>
    <row r="160" spans="1:14">
      <c r="A160" s="344"/>
      <c r="B160" s="217" t="s">
        <v>2</v>
      </c>
      <c r="D160" s="216" t="e">
        <f>VLOOKUP(D$3,'Tab. 8 Eingliederungshilfen'!$E$6:$O$204,8,FALSE)</f>
        <v>#N/A</v>
      </c>
      <c r="F160" s="216" t="e">
        <f>VLOOKUP(F$3,'Tab. 8 Eingliederungshilfen'!$E$6:$O$204,8,FALSE)</f>
        <v>#N/A</v>
      </c>
      <c r="H160" s="216" t="e">
        <f>VLOOKUP(H$3,'Tab. 8 Eingliederungshilfen'!$E$6:$O$204,8,FALSE)</f>
        <v>#N/A</v>
      </c>
      <c r="J160" s="216" t="e">
        <f>VLOOKUP(J$3,'Tab. 8 Eingliederungshilfen'!$E$6:$O$204,8,FALSE)</f>
        <v>#N/A</v>
      </c>
      <c r="L160" s="216" t="e">
        <f>VLOOKUP(L$3,'Tab. 8 Eingliederungshilfen'!$E$6:$O$204,8,FALSE)</f>
        <v>#N/A</v>
      </c>
      <c r="N160" s="216">
        <f>VLOOKUP(N$3,'Tab. 8 Eingliederungshilfen'!$E$6:$O$204,8,FALSE)</f>
        <v>121.6</v>
      </c>
    </row>
    <row r="161" spans="1:14">
      <c r="A161" s="344"/>
      <c r="B161" s="217" t="s">
        <v>3</v>
      </c>
      <c r="D161" s="216" t="e">
        <f>VLOOKUP(D$3,'Tab. 8 Eingliederungshilfen'!$E$6:$O$204,9,FALSE)</f>
        <v>#N/A</v>
      </c>
      <c r="F161" s="216" t="e">
        <f>VLOOKUP(F$3,'Tab. 8 Eingliederungshilfen'!$E$6:$O$204,9,FALSE)</f>
        <v>#N/A</v>
      </c>
      <c r="H161" s="216" t="e">
        <f>VLOOKUP(H$3,'Tab. 8 Eingliederungshilfen'!$E$6:$O$204,9,FALSE)</f>
        <v>#N/A</v>
      </c>
      <c r="J161" s="216" t="e">
        <f>VLOOKUP(J$3,'Tab. 8 Eingliederungshilfen'!$E$6:$O$204,9,FALSE)</f>
        <v>#N/A</v>
      </c>
      <c r="L161" s="216" t="e">
        <f>VLOOKUP(L$3,'Tab. 8 Eingliederungshilfen'!$E$6:$O$204,9,FALSE)</f>
        <v>#N/A</v>
      </c>
      <c r="N161" s="216">
        <f>VLOOKUP(N$3,'Tab. 8 Eingliederungshilfen'!$E$6:$O$204,9,FALSE)</f>
        <v>52.2</v>
      </c>
    </row>
    <row r="162" spans="1:14">
      <c r="A162" s="344"/>
      <c r="B162" s="217" t="s">
        <v>184</v>
      </c>
      <c r="D162" s="216" t="e">
        <f>VLOOKUP(D$3,'Tab. 8 Eingliederungshilfen'!$E$6:$O$204,10,FALSE)</f>
        <v>#N/A</v>
      </c>
      <c r="F162" s="216" t="e">
        <f>VLOOKUP(F$3,'Tab. 8 Eingliederungshilfen'!$E$6:$O$204,10,FALSE)</f>
        <v>#N/A</v>
      </c>
      <c r="H162" s="216" t="e">
        <f>VLOOKUP(H$3,'Tab. 8 Eingliederungshilfen'!$E$6:$O$204,10,FALSE)</f>
        <v>#N/A</v>
      </c>
      <c r="J162" s="216" t="e">
        <f>VLOOKUP(J$3,'Tab. 8 Eingliederungshilfen'!$E$6:$O$204,10,FALSE)</f>
        <v>#N/A</v>
      </c>
      <c r="L162" s="216" t="e">
        <f>VLOOKUP(L$3,'Tab. 8 Eingliederungshilfen'!$E$6:$O$204,10,FALSE)</f>
        <v>#N/A</v>
      </c>
      <c r="N162" s="216">
        <f>VLOOKUP(N$3,'Tab. 8 Eingliederungshilfen'!$E$6:$O$204,10,FALSE)</f>
        <v>77.8</v>
      </c>
    </row>
    <row r="163" spans="1:14">
      <c r="A163" s="344"/>
      <c r="B163" s="217" t="s">
        <v>192</v>
      </c>
      <c r="D163" s="216" t="e">
        <f>VLOOKUP(D$3,'Tab. 8 Eingliederungshilfen'!$E$6:$O$204,11,FALSE)</f>
        <v>#N/A</v>
      </c>
      <c r="F163" s="216" t="e">
        <f>VLOOKUP(F$3,'Tab. 8 Eingliederungshilfen'!$E$6:$O$204,11,FALSE)</f>
        <v>#N/A</v>
      </c>
      <c r="H163" s="216" t="e">
        <f>VLOOKUP(H$3,'Tab. 8 Eingliederungshilfen'!$E$6:$O$204,11,FALSE)</f>
        <v>#N/A</v>
      </c>
      <c r="J163" s="216" t="e">
        <f>VLOOKUP(J$3,'Tab. 8 Eingliederungshilfen'!$E$6:$O$204,11,FALSE)</f>
        <v>#N/A</v>
      </c>
      <c r="L163" s="216" t="e">
        <f>VLOOKUP(L$3,'Tab. 8 Eingliederungshilfen'!$E$6:$O$204,11,FALSE)</f>
        <v>#N/A</v>
      </c>
      <c r="N163" s="216">
        <f>VLOOKUP(N$3,'Tab. 8 Eingliederungshilfen'!$E$6:$O$204,11,FALSE)</f>
        <v>91.5</v>
      </c>
    </row>
    <row r="166" spans="1:14">
      <c r="A166" s="347" t="s">
        <v>414</v>
      </c>
      <c r="B166" s="347"/>
      <c r="C166" s="347"/>
      <c r="D166" s="347"/>
      <c r="E166" s="347"/>
      <c r="F166" s="347"/>
      <c r="G166" s="347"/>
      <c r="H166" s="347"/>
      <c r="I166" s="347"/>
      <c r="J166" s="347"/>
      <c r="K166" s="347"/>
      <c r="L166" s="347"/>
      <c r="M166" s="347"/>
      <c r="N166" s="347"/>
    </row>
    <row r="167" spans="1:14">
      <c r="A167" s="347"/>
      <c r="B167" s="347"/>
      <c r="C167" s="347"/>
      <c r="D167" s="347"/>
      <c r="E167" s="347"/>
      <c r="F167" s="347"/>
      <c r="G167" s="347"/>
      <c r="H167" s="347"/>
      <c r="I167" s="347"/>
      <c r="J167" s="347"/>
      <c r="K167" s="347"/>
      <c r="L167" s="347"/>
      <c r="M167" s="347"/>
      <c r="N167" s="347"/>
    </row>
    <row r="169" spans="1:14">
      <c r="A169" s="346" t="s">
        <v>354</v>
      </c>
      <c r="B169" s="346"/>
      <c r="D169" s="218" t="e">
        <f>VLOOKUP(D$3,'Tab. 9  Lebenslagen'!$E$7:$J$205,2,FALSE)</f>
        <v>#N/A</v>
      </c>
      <c r="F169" s="218" t="e">
        <f>VLOOKUP(F$3,'Tab. 9  Lebenslagen'!$E$7:$J$205,2,FALSE)</f>
        <v>#N/A</v>
      </c>
      <c r="H169" s="218" t="e">
        <f>VLOOKUP(H$3,'Tab. 9  Lebenslagen'!$E$7:$J$205,2,FALSE)</f>
        <v>#N/A</v>
      </c>
      <c r="J169" s="218" t="e">
        <f>VLOOKUP(J$3,'Tab. 9  Lebenslagen'!$E$7:$J$205,2,FALSE)</f>
        <v>#N/A</v>
      </c>
      <c r="L169" s="218" t="e">
        <f>VLOOKUP(L$3,'Tab. 9  Lebenslagen'!$E$7:$J$205,2,FALSE)</f>
        <v>#N/A</v>
      </c>
      <c r="N169" s="218">
        <f>VLOOKUP(N$3,'Tab. 9  Lebenslagen'!$E$7:$J$205,2,FALSE)</f>
        <v>52421</v>
      </c>
    </row>
    <row r="171" spans="1:14">
      <c r="A171" s="214" t="s">
        <v>355</v>
      </c>
      <c r="B171" s="217" t="s">
        <v>356</v>
      </c>
      <c r="D171" s="218" t="e">
        <f>VLOOKUP(D$3,'Tab. 9  Lebenslagen'!$E$7:$J$205,3,FALSE)</f>
        <v>#N/A</v>
      </c>
      <c r="F171" s="218" t="e">
        <f>VLOOKUP(F$3,'Tab. 9  Lebenslagen'!$E$7:$J$205,3,FALSE)</f>
        <v>#N/A</v>
      </c>
      <c r="H171" s="218" t="e">
        <f>VLOOKUP(H$3,'Tab. 9  Lebenslagen'!$E$7:$J$205,3,FALSE)</f>
        <v>#N/A</v>
      </c>
      <c r="J171" s="218" t="e">
        <f>VLOOKUP(J$3,'Tab. 9  Lebenslagen'!$E$7:$J$205,3,FALSE)</f>
        <v>#N/A</v>
      </c>
      <c r="L171" s="218" t="e">
        <f>VLOOKUP(L$3,'Tab. 9  Lebenslagen'!$E$7:$J$205,3,FALSE)</f>
        <v>#N/A</v>
      </c>
      <c r="N171" s="218">
        <f>VLOOKUP(N$3,'Tab. 9  Lebenslagen'!$E$7:$J$205,3,FALSE)</f>
        <v>42.4</v>
      </c>
    </row>
    <row r="172" spans="1:14">
      <c r="B172" s="215" t="s">
        <v>186</v>
      </c>
      <c r="D172" s="218" t="e">
        <f>VLOOKUP(D$3,'Tab. 9  Lebenslagen'!$E$7:$J$205,4,FALSE)</f>
        <v>#N/A</v>
      </c>
      <c r="F172" s="218" t="e">
        <f>VLOOKUP(F$3,'Tab. 9  Lebenslagen'!$E$7:$J$205,4,FALSE)</f>
        <v>#N/A</v>
      </c>
      <c r="H172" s="218" t="e">
        <f>VLOOKUP(H$3,'Tab. 9  Lebenslagen'!$E$7:$J$205,4,FALSE)</f>
        <v>#N/A</v>
      </c>
      <c r="J172" s="218" t="e">
        <f>VLOOKUP(J$3,'Tab. 9  Lebenslagen'!$E$7:$J$205,4,FALSE)</f>
        <v>#N/A</v>
      </c>
      <c r="L172" s="218" t="e">
        <f>VLOOKUP(L$3,'Tab. 9  Lebenslagen'!$E$7:$J$205,4,FALSE)</f>
        <v>#N/A</v>
      </c>
      <c r="N172" s="218">
        <f>VLOOKUP(N$3,'Tab. 9  Lebenslagen'!$E$7:$J$205,4,FALSE)</f>
        <v>44.4</v>
      </c>
    </row>
    <row r="173" spans="1:14">
      <c r="B173" s="215" t="s">
        <v>187</v>
      </c>
      <c r="D173" s="218" t="e">
        <f>VLOOKUP(D$3,'Tab. 9  Lebenslagen'!$E$7:$J$205,5,FALSE)</f>
        <v>#N/A</v>
      </c>
      <c r="F173" s="218" t="e">
        <f>VLOOKUP(F$3,'Tab. 9  Lebenslagen'!$E$7:$J$205,5,FALSE)</f>
        <v>#N/A</v>
      </c>
      <c r="H173" s="218" t="e">
        <f>VLOOKUP(H$3,'Tab. 9  Lebenslagen'!$E$7:$J$205,5,FALSE)</f>
        <v>#N/A</v>
      </c>
      <c r="J173" s="218" t="e">
        <f>VLOOKUP(J$3,'Tab. 9  Lebenslagen'!$E$7:$J$205,5,FALSE)</f>
        <v>#N/A</v>
      </c>
      <c r="L173" s="218" t="e">
        <f>VLOOKUP(L$3,'Tab. 9  Lebenslagen'!$E$7:$J$205,5,FALSE)</f>
        <v>#N/A</v>
      </c>
      <c r="N173" s="218">
        <f>VLOOKUP(N$3,'Tab. 9  Lebenslagen'!$E$7:$J$205,5,FALSE)</f>
        <v>30.7</v>
      </c>
    </row>
    <row r="174" spans="1:14">
      <c r="B174" s="215" t="s">
        <v>188</v>
      </c>
      <c r="D174" s="218" t="e">
        <f>VLOOKUP(D$3,'Tab. 9  Lebenslagen'!$E$7:$J$205,6,FALSE)</f>
        <v>#N/A</v>
      </c>
      <c r="F174" s="218" t="e">
        <f>VLOOKUP(F$3,'Tab. 9  Lebenslagen'!$E$7:$J$205,6,FALSE)</f>
        <v>#N/A</v>
      </c>
      <c r="H174" s="218" t="e">
        <f>VLOOKUP(H$3,'Tab. 9  Lebenslagen'!$E$7:$J$205,6,FALSE)</f>
        <v>#N/A</v>
      </c>
      <c r="J174" s="218" t="e">
        <f>VLOOKUP(J$3,'Tab. 9  Lebenslagen'!$E$7:$J$205,6,FALSE)</f>
        <v>#N/A</v>
      </c>
      <c r="L174" s="218" t="e">
        <f>VLOOKUP(L$3,'Tab. 9  Lebenslagen'!$E$7:$J$205,6,FALSE)</f>
        <v>#N/A</v>
      </c>
      <c r="N174" s="218">
        <f>VLOOKUP(N$3,'Tab. 9  Lebenslagen'!$E$7:$J$205,6,FALSE)</f>
        <v>54.3</v>
      </c>
    </row>
    <row r="177" spans="1:14">
      <c r="A177" s="347" t="s">
        <v>415</v>
      </c>
      <c r="B177" s="347"/>
      <c r="C177" s="347"/>
      <c r="D177" s="347"/>
      <c r="E177" s="347"/>
      <c r="F177" s="347"/>
      <c r="G177" s="347"/>
      <c r="H177" s="347"/>
      <c r="I177" s="347"/>
      <c r="J177" s="347"/>
      <c r="K177" s="347"/>
      <c r="L177" s="347"/>
      <c r="M177" s="347"/>
      <c r="N177" s="347"/>
    </row>
    <row r="178" spans="1:14">
      <c r="A178" s="347"/>
      <c r="B178" s="347"/>
      <c r="C178" s="347"/>
      <c r="D178" s="347"/>
      <c r="E178" s="347"/>
      <c r="F178" s="347"/>
      <c r="G178" s="347"/>
      <c r="H178" s="347"/>
      <c r="I178" s="347"/>
      <c r="J178" s="347"/>
      <c r="K178" s="347"/>
      <c r="L178" s="347"/>
      <c r="M178" s="347"/>
      <c r="N178" s="347"/>
    </row>
    <row r="180" spans="1:14">
      <c r="A180" s="344" t="s">
        <v>357</v>
      </c>
      <c r="B180" s="215" t="s">
        <v>218</v>
      </c>
      <c r="C180" s="215"/>
      <c r="D180" s="216" t="e">
        <f>VLOOKUP(D$3,'Tab. 10 Dauer und Intensität'!$E$6:$K$204,2,FALSE)</f>
        <v>#N/A</v>
      </c>
      <c r="F180" s="216" t="e">
        <f>VLOOKUP(F$3,'Tab. 10 Dauer und Intensität'!$E$6:$K$204,2,FALSE)</f>
        <v>#N/A</v>
      </c>
      <c r="H180" s="216" t="e">
        <f>VLOOKUP(H$3,'Tab. 10 Dauer und Intensität'!$E$6:$K$204,2,FALSE)</f>
        <v>#N/A</v>
      </c>
      <c r="J180" s="223" t="e">
        <f>VLOOKUP(J$3,'Tab. 10 Dauer und Intensität'!$E$6:$K$204,2,FALSE)</f>
        <v>#N/A</v>
      </c>
      <c r="L180" s="216" t="e">
        <f>VLOOKUP(L$3,'Tab. 10 Dauer und Intensität'!$E$6:$K$204,2,FALSE)</f>
        <v>#N/A</v>
      </c>
      <c r="N180" s="216">
        <f>VLOOKUP(N$3,'Tab. 10 Dauer und Intensität'!$E$6:$K$204,2,FALSE)</f>
        <v>4577</v>
      </c>
    </row>
    <row r="181" spans="1:14">
      <c r="A181" s="344"/>
      <c r="B181" s="215" t="s">
        <v>358</v>
      </c>
      <c r="C181" s="215"/>
      <c r="D181" s="216" t="e">
        <f>VLOOKUP(D$3,'Tab. 10 Dauer und Intensität'!$E$6:$K$204,3,FALSE)</f>
        <v>#N/A</v>
      </c>
      <c r="F181" s="216" t="e">
        <f>VLOOKUP(F$3,'Tab. 10 Dauer und Intensität'!$E$6:$K$204,3,FALSE)</f>
        <v>#N/A</v>
      </c>
      <c r="H181" s="216" t="e">
        <f>VLOOKUP(H$3,'Tab. 10 Dauer und Intensität'!$E$6:$K$204,3,FALSE)</f>
        <v>#N/A</v>
      </c>
      <c r="J181" s="223" t="e">
        <f>VLOOKUP(J$3,'Tab. 10 Dauer und Intensität'!$E$6:$K$204,3,FALSE)</f>
        <v>#N/A</v>
      </c>
      <c r="L181" s="223" t="e">
        <f>VLOOKUP(L$3,'Tab. 10 Dauer und Intensität'!$E$6:$K$204,3,FALSE)</f>
        <v>#N/A</v>
      </c>
      <c r="N181" s="223">
        <f>VLOOKUP(N$3,'Tab. 10 Dauer und Intensität'!$E$6:$K$204,3,FALSE)</f>
        <v>41.1</v>
      </c>
    </row>
    <row r="183" spans="1:14">
      <c r="A183" s="344" t="s">
        <v>359</v>
      </c>
      <c r="B183" s="215" t="s">
        <v>218</v>
      </c>
      <c r="D183" s="216" t="e">
        <f>VLOOKUP(D$3,'Tab. 10 Dauer und Intensität'!$E$6:$K$204,4,FALSE)</f>
        <v>#N/A</v>
      </c>
      <c r="F183" s="216" t="e">
        <f>VLOOKUP(F$3,'Tab. 10 Dauer und Intensität'!$E$6:$K$204,4,FALSE)</f>
        <v>#N/A</v>
      </c>
      <c r="H183" s="216" t="e">
        <f>VLOOKUP(H$3,'Tab. 10 Dauer und Intensität'!$E$6:$K$204,4,FALSE)</f>
        <v>#N/A</v>
      </c>
      <c r="J183" s="223" t="e">
        <f>VLOOKUP(J$3,'Tab. 10 Dauer und Intensität'!$E$6:$K$204,4,FALSE)</f>
        <v>#N/A</v>
      </c>
      <c r="L183" s="216" t="e">
        <f>VLOOKUP(L$3,'Tab. 10 Dauer und Intensität'!$E$6:$K$204,4,FALSE)</f>
        <v>#N/A</v>
      </c>
      <c r="N183" s="216">
        <f>VLOOKUP(N$3,'Tab. 10 Dauer und Intensität'!$E$6:$K$204,4,FALSE)</f>
        <v>12536</v>
      </c>
    </row>
    <row r="184" spans="1:14">
      <c r="A184" s="344"/>
      <c r="B184" s="215" t="s">
        <v>358</v>
      </c>
      <c r="D184" s="216" t="e">
        <f>VLOOKUP(D$3,'Tab. 10 Dauer und Intensität'!$E$6:$K$204,5,FALSE)</f>
        <v>#N/A</v>
      </c>
      <c r="F184" s="216" t="e">
        <f>VLOOKUP(F$3,'Tab. 10 Dauer und Intensität'!$E$6:$K$204,5,FALSE)</f>
        <v>#N/A</v>
      </c>
      <c r="H184" s="216" t="e">
        <f>VLOOKUP(H$3,'Tab. 10 Dauer und Intensität'!$E$6:$K$204,5,FALSE)</f>
        <v>#N/A</v>
      </c>
      <c r="J184" s="223" t="e">
        <f>VLOOKUP(J$3,'Tab. 10 Dauer und Intensität'!$E$6:$K$204,5,FALSE)</f>
        <v>#N/A</v>
      </c>
      <c r="L184" s="223" t="e">
        <f>VLOOKUP(L$3,'Tab. 10 Dauer und Intensität'!$E$6:$K$204,5,FALSE)</f>
        <v>#N/A</v>
      </c>
      <c r="N184" s="223">
        <f>VLOOKUP(N$3,'Tab. 10 Dauer und Intensität'!$E$6:$K$204,5,FALSE)</f>
        <v>15.6</v>
      </c>
    </row>
    <row r="186" spans="1:14">
      <c r="A186" s="344" t="s">
        <v>360</v>
      </c>
      <c r="B186" s="215" t="s">
        <v>218</v>
      </c>
      <c r="C186" s="215"/>
      <c r="D186" s="216" t="e">
        <f>VLOOKUP(D$3,'Tab. 10 Dauer und Intensität'!$E$6:$K$204,6,FALSE)</f>
        <v>#N/A</v>
      </c>
      <c r="F186" s="216" t="e">
        <f>VLOOKUP(F$3,'Tab. 10 Dauer und Intensität'!$E$6:$K$204,6,FALSE)</f>
        <v>#N/A</v>
      </c>
      <c r="H186" s="216" t="e">
        <f>VLOOKUP(H$3,'Tab. 10 Dauer und Intensität'!$E$6:$K$204,6,FALSE)</f>
        <v>#N/A</v>
      </c>
      <c r="J186" s="223" t="e">
        <f>VLOOKUP(J$3,'Tab. 10 Dauer und Intensität'!$E$6:$K$204,6,FALSE)</f>
        <v>#N/A</v>
      </c>
      <c r="L186" s="216" t="e">
        <f>VLOOKUP(L$3,'Tab. 10 Dauer und Intensität'!$E$6:$K$204,6,FALSE)</f>
        <v>#N/A</v>
      </c>
      <c r="N186" s="216">
        <f>VLOOKUP(N$3,'Tab. 10 Dauer und Intensität'!$E$6:$K$204,6,FALSE)</f>
        <v>32048</v>
      </c>
    </row>
    <row r="187" spans="1:14" ht="14.25" customHeight="1">
      <c r="A187" s="344"/>
      <c r="B187" s="215" t="s">
        <v>361</v>
      </c>
      <c r="C187" s="215"/>
      <c r="D187" s="216" t="e">
        <f>VLOOKUP(D$3,'Tab. 10 Dauer und Intensität'!$E$6:$K$204,7,FALSE)</f>
        <v>#N/A</v>
      </c>
      <c r="F187" s="216" t="e">
        <f>VLOOKUP(F$3,'Tab. 10 Dauer und Intensität'!$E$6:$K$204,7,FALSE)</f>
        <v>#N/A</v>
      </c>
      <c r="H187" s="216" t="e">
        <f>VLOOKUP(H$3,'Tab. 10 Dauer und Intensität'!$E$6:$K$204,7,FALSE)</f>
        <v>#N/A</v>
      </c>
      <c r="J187" s="223" t="e">
        <f>VLOOKUP(J$3,'Tab. 10 Dauer und Intensität'!$E$6:$K$204,7,FALSE)</f>
        <v>#N/A</v>
      </c>
      <c r="L187" s="223" t="e">
        <f>VLOOKUP(L$3,'Tab. 10 Dauer und Intensität'!$E$6:$K$204,7,FALSE)</f>
        <v>#N/A</v>
      </c>
      <c r="N187" s="223">
        <f>VLOOKUP(N$3,'Tab. 10 Dauer und Intensität'!$E$6:$K$204,7,FALSE)</f>
        <v>5.5</v>
      </c>
    </row>
    <row r="190" spans="1:14">
      <c r="A190" s="347"/>
      <c r="B190" s="347"/>
      <c r="C190" s="347"/>
      <c r="D190" s="347"/>
      <c r="E190" s="347"/>
      <c r="F190" s="347"/>
      <c r="G190" s="347"/>
      <c r="H190" s="347"/>
      <c r="I190" s="347"/>
      <c r="J190" s="347"/>
      <c r="K190" s="347"/>
      <c r="L190" s="347"/>
      <c r="M190" s="347"/>
      <c r="N190" s="347"/>
    </row>
    <row r="191" spans="1:14">
      <c r="A191" s="347"/>
      <c r="B191" s="347"/>
      <c r="C191" s="347"/>
      <c r="D191" s="347"/>
      <c r="E191" s="347"/>
      <c r="F191" s="347"/>
      <c r="G191" s="347"/>
      <c r="H191" s="347"/>
      <c r="I191" s="347"/>
      <c r="J191" s="347"/>
      <c r="K191" s="347"/>
      <c r="L191" s="347"/>
      <c r="M191" s="347"/>
      <c r="N191" s="347"/>
    </row>
  </sheetData>
  <sheetProtection password="F901" sheet="1" objects="1" scenarios="1"/>
  <mergeCells count="49">
    <mergeCell ref="A58:B58"/>
    <mergeCell ref="A59:B59"/>
    <mergeCell ref="A61:B61"/>
    <mergeCell ref="A62:B62"/>
    <mergeCell ref="A63:B63"/>
    <mergeCell ref="A60:B60"/>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129:A131"/>
    <mergeCell ref="A134:N135"/>
    <mergeCell ref="A137:A141"/>
    <mergeCell ref="A143:A147"/>
    <mergeCell ref="A121:A12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37:A39"/>
    <mergeCell ref="F1:N1"/>
    <mergeCell ref="A13:N13"/>
    <mergeCell ref="A17:A22"/>
    <mergeCell ref="A24:A26"/>
    <mergeCell ref="A28:A35"/>
    <mergeCell ref="A1:B3"/>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80" zoomScaleNormal="80" workbookViewId="0">
      <pane ySplit="5" topLeftCell="A6" activePane="bottomLeft" state="frozen"/>
      <selection activeCell="G44" sqref="G44"/>
      <selection pane="bottomLeft" activeCell="B72" sqref="B72"/>
    </sheetView>
  </sheetViews>
  <sheetFormatPr baseColWidth="10" defaultColWidth="11.44140625" defaultRowHeight="10.199999999999999"/>
  <cols>
    <col min="1" max="1" width="9.5546875" style="27" customWidth="1"/>
    <col min="2" max="2" width="40.6640625" style="37" customWidth="1"/>
    <col min="3" max="10" width="12.6640625" style="24" customWidth="1"/>
    <col min="11" max="12" width="12.6640625" style="4" customWidth="1"/>
    <col min="13" max="16384" width="11.44140625" style="24"/>
  </cols>
  <sheetData>
    <row r="1" spans="1:16" ht="18" customHeight="1">
      <c r="A1" s="52" t="s">
        <v>404</v>
      </c>
    </row>
    <row r="2" spans="1:16" ht="13.5" customHeight="1">
      <c r="A2" s="25"/>
    </row>
    <row r="3" spans="1:16" ht="26.25" customHeight="1">
      <c r="A3" s="389" t="s">
        <v>247</v>
      </c>
      <c r="B3" s="391" t="s">
        <v>0</v>
      </c>
      <c r="C3" s="394" t="s">
        <v>183</v>
      </c>
      <c r="D3" s="394"/>
      <c r="E3" s="394"/>
      <c r="F3" s="394"/>
      <c r="G3" s="403"/>
      <c r="H3" s="393" t="s">
        <v>305</v>
      </c>
      <c r="I3" s="394"/>
      <c r="J3" s="394"/>
      <c r="K3" s="394"/>
      <c r="L3" s="394"/>
    </row>
    <row r="4" spans="1:16" ht="16.5" customHeight="1">
      <c r="A4" s="390"/>
      <c r="B4" s="392"/>
      <c r="C4" s="395" t="s">
        <v>1</v>
      </c>
      <c r="D4" s="397" t="s">
        <v>4</v>
      </c>
      <c r="E4" s="398"/>
      <c r="F4" s="399" t="s">
        <v>401</v>
      </c>
      <c r="G4" s="400"/>
      <c r="H4" s="401" t="s">
        <v>1</v>
      </c>
      <c r="I4" s="397" t="s">
        <v>4</v>
      </c>
      <c r="J4" s="398"/>
      <c r="K4" s="399" t="s">
        <v>401</v>
      </c>
      <c r="L4" s="399"/>
    </row>
    <row r="5" spans="1:16" s="26" customFormat="1" ht="68.25" customHeight="1">
      <c r="A5" s="390"/>
      <c r="B5" s="392"/>
      <c r="C5" s="396"/>
      <c r="D5" s="290" t="s">
        <v>2</v>
      </c>
      <c r="E5" s="290" t="s">
        <v>3</v>
      </c>
      <c r="F5" s="290" t="s">
        <v>184</v>
      </c>
      <c r="G5" s="318" t="s">
        <v>304</v>
      </c>
      <c r="H5" s="402"/>
      <c r="I5" s="290" t="s">
        <v>2</v>
      </c>
      <c r="J5" s="290" t="s">
        <v>3</v>
      </c>
      <c r="K5" s="290" t="s">
        <v>184</v>
      </c>
      <c r="L5" s="290" t="s">
        <v>192</v>
      </c>
      <c r="M5" s="72"/>
      <c r="N5" s="35"/>
      <c r="O5" s="35"/>
      <c r="P5" s="35"/>
    </row>
    <row r="6" spans="1:16" ht="13.2">
      <c r="A6" s="180">
        <v>55334000</v>
      </c>
      <c r="B6" s="81" t="s">
        <v>258</v>
      </c>
      <c r="C6" s="81">
        <v>655</v>
      </c>
      <c r="D6" s="81">
        <v>373</v>
      </c>
      <c r="E6" s="81">
        <v>282</v>
      </c>
      <c r="F6" s="81"/>
      <c r="G6" s="81"/>
      <c r="H6" s="333">
        <v>104.4</v>
      </c>
      <c r="I6" s="333">
        <v>114.1</v>
      </c>
      <c r="J6" s="333">
        <v>93.9</v>
      </c>
      <c r="K6" s="333"/>
      <c r="L6" s="333"/>
    </row>
    <row r="7" spans="1:16" ht="13.2">
      <c r="A7" s="180">
        <v>55334002</v>
      </c>
      <c r="B7" s="58" t="s">
        <v>250</v>
      </c>
      <c r="C7" s="81">
        <v>807</v>
      </c>
      <c r="D7" s="81">
        <v>416</v>
      </c>
      <c r="E7" s="81">
        <v>391</v>
      </c>
      <c r="F7" s="81"/>
      <c r="G7" s="81"/>
      <c r="H7" s="333">
        <v>172</v>
      </c>
      <c r="I7" s="333">
        <v>164.8</v>
      </c>
      <c r="J7" s="333">
        <v>180.5</v>
      </c>
      <c r="K7" s="333"/>
      <c r="L7" s="333"/>
    </row>
    <row r="8" spans="1:16" ht="13.2">
      <c r="A8" s="180">
        <v>55711000</v>
      </c>
      <c r="B8" s="81" t="s">
        <v>121</v>
      </c>
      <c r="C8" s="75">
        <v>708</v>
      </c>
      <c r="D8" s="75">
        <v>379</v>
      </c>
      <c r="E8" s="75">
        <v>329</v>
      </c>
      <c r="F8" s="75"/>
      <c r="G8" s="75"/>
      <c r="H8" s="183">
        <v>102.2</v>
      </c>
      <c r="I8" s="183">
        <v>106.9</v>
      </c>
      <c r="J8" s="183">
        <v>97.3</v>
      </c>
      <c r="K8" s="183"/>
      <c r="L8" s="183"/>
    </row>
    <row r="9" spans="1:16" ht="13.2">
      <c r="A9" s="180">
        <v>55911000</v>
      </c>
      <c r="B9" s="81" t="s">
        <v>134</v>
      </c>
      <c r="C9" s="75">
        <v>511</v>
      </c>
      <c r="D9" s="75">
        <v>277</v>
      </c>
      <c r="E9" s="75">
        <v>234</v>
      </c>
      <c r="F9" s="75"/>
      <c r="G9" s="75"/>
      <c r="H9" s="183">
        <v>78.599999999999994</v>
      </c>
      <c r="I9" s="183">
        <v>82</v>
      </c>
      <c r="J9" s="183">
        <v>75</v>
      </c>
      <c r="K9" s="183"/>
      <c r="L9" s="183"/>
    </row>
    <row r="10" spans="1:16" ht="13.2">
      <c r="A10" s="180">
        <v>55314000</v>
      </c>
      <c r="B10" s="81" t="s">
        <v>54</v>
      </c>
      <c r="C10" s="75">
        <v>521</v>
      </c>
      <c r="D10" s="75">
        <v>297</v>
      </c>
      <c r="E10" s="75">
        <v>224</v>
      </c>
      <c r="F10" s="75"/>
      <c r="G10" s="75"/>
      <c r="H10" s="183">
        <v>76.599999999999994</v>
      </c>
      <c r="I10" s="183">
        <v>85.5</v>
      </c>
      <c r="J10" s="183">
        <v>67.3</v>
      </c>
      <c r="K10" s="183"/>
      <c r="L10" s="183"/>
    </row>
    <row r="11" spans="1:16" ht="13.2">
      <c r="A11" s="180">
        <v>55554000</v>
      </c>
      <c r="B11" s="81" t="s">
        <v>265</v>
      </c>
      <c r="C11" s="75">
        <v>821</v>
      </c>
      <c r="D11" s="75">
        <v>426</v>
      </c>
      <c r="E11" s="75">
        <v>395</v>
      </c>
      <c r="F11" s="75"/>
      <c r="G11" s="75"/>
      <c r="H11" s="183">
        <v>99</v>
      </c>
      <c r="I11" s="183">
        <v>99.3</v>
      </c>
      <c r="J11" s="183">
        <v>98.6</v>
      </c>
      <c r="K11" s="183"/>
      <c r="L11" s="183"/>
    </row>
    <row r="12" spans="1:16" ht="13.2">
      <c r="A12" s="180">
        <v>55512000</v>
      </c>
      <c r="B12" s="81" t="s">
        <v>95</v>
      </c>
      <c r="C12" s="75">
        <v>169</v>
      </c>
      <c r="D12" s="75">
        <v>84</v>
      </c>
      <c r="E12" s="75">
        <v>85</v>
      </c>
      <c r="F12" s="75"/>
      <c r="G12" s="75"/>
      <c r="H12" s="183">
        <v>76.3</v>
      </c>
      <c r="I12" s="183">
        <v>72.900000000000006</v>
      </c>
      <c r="J12" s="183">
        <v>79.900000000000006</v>
      </c>
      <c r="K12" s="183"/>
      <c r="L12" s="183"/>
    </row>
    <row r="13" spans="1:16" ht="13.2">
      <c r="A13" s="180">
        <v>55558000</v>
      </c>
      <c r="B13" s="81" t="s">
        <v>266</v>
      </c>
      <c r="C13" s="181">
        <v>337</v>
      </c>
      <c r="D13" s="181">
        <v>197</v>
      </c>
      <c r="E13" s="181">
        <v>140</v>
      </c>
      <c r="F13" s="181"/>
      <c r="G13" s="181"/>
      <c r="H13" s="183">
        <v>71.8</v>
      </c>
      <c r="I13" s="183">
        <v>81.099999999999994</v>
      </c>
      <c r="J13" s="183">
        <v>61.8</v>
      </c>
      <c r="K13" s="183"/>
      <c r="L13" s="183"/>
    </row>
    <row r="14" spans="1:16" ht="13.2">
      <c r="A14" s="180">
        <v>55913000</v>
      </c>
      <c r="B14" s="81" t="s">
        <v>135</v>
      </c>
      <c r="C14" s="181">
        <v>998</v>
      </c>
      <c r="D14" s="75">
        <v>590</v>
      </c>
      <c r="E14" s="75">
        <v>408</v>
      </c>
      <c r="F14" s="75"/>
      <c r="G14" s="75"/>
      <c r="H14" s="183">
        <v>87.7</v>
      </c>
      <c r="I14" s="183">
        <v>100.3</v>
      </c>
      <c r="J14" s="183">
        <v>74.2</v>
      </c>
      <c r="K14" s="183"/>
      <c r="L14" s="183"/>
    </row>
    <row r="15" spans="1:16" ht="13.2">
      <c r="A15" s="180">
        <v>55112000</v>
      </c>
      <c r="B15" s="81" t="s">
        <v>16</v>
      </c>
      <c r="C15" s="75">
        <v>421</v>
      </c>
      <c r="D15" s="75">
        <v>232</v>
      </c>
      <c r="E15" s="75">
        <v>189</v>
      </c>
      <c r="F15" s="75"/>
      <c r="G15" s="75"/>
      <c r="H15" s="183">
        <v>41.4</v>
      </c>
      <c r="I15" s="183">
        <v>43.9</v>
      </c>
      <c r="J15" s="183">
        <v>38.700000000000003</v>
      </c>
      <c r="K15" s="183"/>
      <c r="L15" s="183"/>
    </row>
    <row r="16" spans="1:16" ht="13.2">
      <c r="A16" s="180">
        <v>55358000</v>
      </c>
      <c r="B16" s="81" t="s">
        <v>259</v>
      </c>
      <c r="C16" s="181">
        <v>803</v>
      </c>
      <c r="D16" s="181">
        <v>433</v>
      </c>
      <c r="E16" s="75">
        <v>370</v>
      </c>
      <c r="F16" s="75"/>
      <c r="G16" s="181"/>
      <c r="H16" s="183">
        <v>151.19999999999999</v>
      </c>
      <c r="I16" s="183">
        <v>156.80000000000001</v>
      </c>
      <c r="J16" s="183">
        <v>145.19999999999999</v>
      </c>
      <c r="K16" s="183"/>
      <c r="L16" s="183"/>
    </row>
    <row r="17" spans="1:12" ht="13.2">
      <c r="A17" s="180">
        <v>55111000</v>
      </c>
      <c r="B17" s="81" t="s">
        <v>15</v>
      </c>
      <c r="C17" s="181">
        <v>1338</v>
      </c>
      <c r="D17" s="75">
        <v>730</v>
      </c>
      <c r="E17" s="75">
        <v>608</v>
      </c>
      <c r="F17" s="75"/>
      <c r="G17" s="75"/>
      <c r="H17" s="183">
        <v>117.5</v>
      </c>
      <c r="I17" s="183">
        <v>125</v>
      </c>
      <c r="J17" s="183">
        <v>109.7</v>
      </c>
      <c r="K17" s="183"/>
      <c r="L17" s="183"/>
    </row>
    <row r="18" spans="1:12" ht="13.2">
      <c r="A18" s="180">
        <v>55954000</v>
      </c>
      <c r="B18" s="81" t="s">
        <v>336</v>
      </c>
      <c r="C18" s="181">
        <v>583</v>
      </c>
      <c r="D18" s="75">
        <v>315</v>
      </c>
      <c r="E18" s="75">
        <v>268</v>
      </c>
      <c r="F18" s="75"/>
      <c r="G18" s="75"/>
      <c r="H18" s="183">
        <v>97.5</v>
      </c>
      <c r="I18" s="183">
        <v>101.7</v>
      </c>
      <c r="J18" s="183">
        <v>93</v>
      </c>
      <c r="K18" s="183"/>
      <c r="L18" s="183"/>
    </row>
    <row r="19" spans="1:12" ht="13.2">
      <c r="A19" s="180">
        <v>55113000</v>
      </c>
      <c r="B19" s="81" t="s">
        <v>17</v>
      </c>
      <c r="C19" s="181">
        <v>1128</v>
      </c>
      <c r="D19" s="75">
        <v>650</v>
      </c>
      <c r="E19" s="75">
        <v>478</v>
      </c>
      <c r="F19" s="75"/>
      <c r="G19" s="75"/>
      <c r="H19" s="183">
        <v>102.7</v>
      </c>
      <c r="I19" s="183">
        <v>114.4</v>
      </c>
      <c r="J19" s="183">
        <v>90.2</v>
      </c>
      <c r="K19" s="183"/>
      <c r="L19" s="183"/>
    </row>
    <row r="20" spans="1:12" ht="13.2">
      <c r="A20" s="180">
        <v>55366000</v>
      </c>
      <c r="B20" s="81" t="s">
        <v>260</v>
      </c>
      <c r="C20" s="75">
        <v>194</v>
      </c>
      <c r="D20" s="75">
        <v>109</v>
      </c>
      <c r="E20" s="75">
        <v>85</v>
      </c>
      <c r="F20" s="75"/>
      <c r="G20" s="75"/>
      <c r="H20" s="183">
        <v>50.2</v>
      </c>
      <c r="I20" s="183">
        <v>54.6</v>
      </c>
      <c r="J20" s="183">
        <v>45.5</v>
      </c>
      <c r="K20" s="183"/>
      <c r="L20" s="183"/>
    </row>
    <row r="21" spans="1:12" ht="13.2">
      <c r="A21" s="180">
        <v>55513000</v>
      </c>
      <c r="B21" s="81" t="s">
        <v>96</v>
      </c>
      <c r="C21" s="75">
        <v>550</v>
      </c>
      <c r="D21" s="75">
        <v>337</v>
      </c>
      <c r="E21" s="75">
        <v>213</v>
      </c>
      <c r="F21" s="75"/>
      <c r="G21" s="75"/>
      <c r="H21" s="183">
        <v>101.9</v>
      </c>
      <c r="I21" s="183">
        <v>118.8</v>
      </c>
      <c r="J21" s="183">
        <v>83.2</v>
      </c>
      <c r="K21" s="183"/>
      <c r="L21" s="183"/>
    </row>
    <row r="22" spans="1:12" ht="13.2">
      <c r="A22" s="180">
        <v>55754000</v>
      </c>
      <c r="B22" s="81" t="s">
        <v>269</v>
      </c>
      <c r="C22" s="75">
        <v>614</v>
      </c>
      <c r="D22" s="75">
        <v>315</v>
      </c>
      <c r="E22" s="75">
        <v>299</v>
      </c>
      <c r="F22" s="75"/>
      <c r="G22" s="75"/>
      <c r="H22" s="183">
        <v>77.900000000000006</v>
      </c>
      <c r="I22" s="183">
        <v>77.099999999999994</v>
      </c>
      <c r="J22" s="183">
        <v>78.7</v>
      </c>
      <c r="K22" s="183"/>
      <c r="L22" s="183"/>
    </row>
    <row r="23" spans="1:12" ht="13.2">
      <c r="A23" s="180">
        <v>55914000</v>
      </c>
      <c r="B23" s="81" t="s">
        <v>136</v>
      </c>
      <c r="C23" s="75">
        <v>264</v>
      </c>
      <c r="D23" s="75">
        <v>135</v>
      </c>
      <c r="E23" s="75">
        <v>129</v>
      </c>
      <c r="F23" s="75"/>
      <c r="G23" s="75"/>
      <c r="H23" s="183">
        <v>69.400000000000006</v>
      </c>
      <c r="I23" s="183">
        <v>69.099999999999994</v>
      </c>
      <c r="J23" s="183">
        <v>69.7</v>
      </c>
      <c r="K23" s="183"/>
      <c r="L23" s="183"/>
    </row>
    <row r="24" spans="1:12" ht="13.2">
      <c r="A24" s="180">
        <v>55915000</v>
      </c>
      <c r="B24" s="81" t="s">
        <v>137</v>
      </c>
      <c r="C24" s="75">
        <v>598</v>
      </c>
      <c r="D24" s="75">
        <v>347</v>
      </c>
      <c r="E24" s="75">
        <v>251</v>
      </c>
      <c r="F24" s="75"/>
      <c r="G24" s="75"/>
      <c r="H24" s="183">
        <v>156.1</v>
      </c>
      <c r="I24" s="183">
        <v>175.7</v>
      </c>
      <c r="J24" s="183">
        <v>135.19999999999999</v>
      </c>
      <c r="K24" s="183"/>
      <c r="L24" s="183"/>
    </row>
    <row r="25" spans="1:12" ht="13.2">
      <c r="A25" s="180">
        <v>55370000</v>
      </c>
      <c r="B25" s="81" t="s">
        <v>261</v>
      </c>
      <c r="C25" s="75">
        <v>386</v>
      </c>
      <c r="D25" s="75">
        <v>192</v>
      </c>
      <c r="E25" s="75">
        <v>194</v>
      </c>
      <c r="F25" s="75"/>
      <c r="G25" s="75"/>
      <c r="H25" s="183">
        <v>74.5</v>
      </c>
      <c r="I25" s="183">
        <v>71.2</v>
      </c>
      <c r="J25" s="183">
        <v>78.2</v>
      </c>
      <c r="K25" s="183"/>
      <c r="L25" s="183"/>
    </row>
    <row r="26" spans="1:12" ht="13.2">
      <c r="A26" s="180">
        <v>55758000</v>
      </c>
      <c r="B26" s="81" t="s">
        <v>271</v>
      </c>
      <c r="C26" s="75">
        <v>192</v>
      </c>
      <c r="D26" s="75">
        <v>92</v>
      </c>
      <c r="E26" s="75">
        <v>100</v>
      </c>
      <c r="F26" s="75"/>
      <c r="G26" s="75"/>
      <c r="H26" s="183">
        <v>37.4</v>
      </c>
      <c r="I26" s="183">
        <v>34.6</v>
      </c>
      <c r="J26" s="183">
        <v>40.4</v>
      </c>
      <c r="K26" s="183"/>
      <c r="L26" s="183"/>
    </row>
    <row r="27" spans="1:12" ht="13.2">
      <c r="A27" s="180">
        <v>55916000</v>
      </c>
      <c r="B27" s="81" t="s">
        <v>138</v>
      </c>
      <c r="C27" s="75">
        <v>324</v>
      </c>
      <c r="D27" s="75">
        <v>200</v>
      </c>
      <c r="E27" s="75">
        <v>124</v>
      </c>
      <c r="F27" s="75"/>
      <c r="G27" s="75"/>
      <c r="H27" s="183">
        <v>106.3</v>
      </c>
      <c r="I27" s="183">
        <v>127.4</v>
      </c>
      <c r="J27" s="183">
        <v>84</v>
      </c>
      <c r="K27" s="183"/>
      <c r="L27" s="183"/>
    </row>
    <row r="28" spans="1:12" ht="13.2">
      <c r="A28" s="180">
        <v>55958000</v>
      </c>
      <c r="B28" s="81" t="s">
        <v>276</v>
      </c>
      <c r="C28" s="75">
        <v>500</v>
      </c>
      <c r="D28" s="75">
        <v>288</v>
      </c>
      <c r="E28" s="75">
        <v>212</v>
      </c>
      <c r="F28" s="75"/>
      <c r="G28" s="75"/>
      <c r="H28" s="183">
        <v>94.6</v>
      </c>
      <c r="I28" s="183">
        <v>104.2</v>
      </c>
      <c r="J28" s="183">
        <v>84</v>
      </c>
      <c r="K28" s="183"/>
      <c r="L28" s="183"/>
    </row>
    <row r="29" spans="1:12" ht="13.2">
      <c r="A29" s="180">
        <v>55762000</v>
      </c>
      <c r="B29" s="81" t="s">
        <v>272</v>
      </c>
      <c r="C29" s="181">
        <v>128</v>
      </c>
      <c r="D29" s="181">
        <v>62</v>
      </c>
      <c r="E29" s="75">
        <v>66</v>
      </c>
      <c r="F29" s="75"/>
      <c r="G29" s="75"/>
      <c r="H29" s="183">
        <v>44</v>
      </c>
      <c r="I29" s="183">
        <v>41.2</v>
      </c>
      <c r="J29" s="183">
        <v>47</v>
      </c>
      <c r="K29" s="183"/>
      <c r="L29" s="183"/>
    </row>
    <row r="30" spans="1:12" ht="13.2">
      <c r="A30" s="180">
        <v>55154000</v>
      </c>
      <c r="B30" s="81" t="s">
        <v>253</v>
      </c>
      <c r="C30" s="181">
        <v>662</v>
      </c>
      <c r="D30" s="75">
        <v>400</v>
      </c>
      <c r="E30" s="75">
        <v>262</v>
      </c>
      <c r="F30" s="75"/>
      <c r="G30" s="75"/>
      <c r="H30" s="183">
        <v>104.9</v>
      </c>
      <c r="I30" s="183">
        <v>122.4</v>
      </c>
      <c r="J30" s="183">
        <v>86.2</v>
      </c>
      <c r="K30" s="183"/>
      <c r="L30" s="183"/>
    </row>
    <row r="31" spans="1:12" ht="13.2">
      <c r="A31" s="180">
        <v>55315000</v>
      </c>
      <c r="B31" s="81" t="s">
        <v>55</v>
      </c>
      <c r="C31" s="181">
        <v>1807</v>
      </c>
      <c r="D31" s="75">
        <v>920</v>
      </c>
      <c r="E31" s="75">
        <v>887</v>
      </c>
      <c r="F31" s="75"/>
      <c r="G31" s="75"/>
      <c r="H31" s="183">
        <v>87.6</v>
      </c>
      <c r="I31" s="183">
        <v>87.2</v>
      </c>
      <c r="J31" s="183">
        <v>88</v>
      </c>
      <c r="K31" s="183"/>
      <c r="L31" s="183"/>
    </row>
    <row r="32" spans="1:12" ht="13.2">
      <c r="A32" s="180">
        <v>55114000</v>
      </c>
      <c r="B32" s="81" t="s">
        <v>18</v>
      </c>
      <c r="C32" s="75">
        <v>867</v>
      </c>
      <c r="D32" s="75">
        <v>485</v>
      </c>
      <c r="E32" s="75">
        <v>382</v>
      </c>
      <c r="F32" s="75"/>
      <c r="G32" s="75"/>
      <c r="H32" s="183">
        <v>194</v>
      </c>
      <c r="I32" s="183">
        <v>208.4</v>
      </c>
      <c r="J32" s="183">
        <v>178.3</v>
      </c>
      <c r="K32" s="183"/>
      <c r="L32" s="183"/>
    </row>
    <row r="33" spans="1:12" ht="13.2">
      <c r="A33" s="180">
        <v>55316000</v>
      </c>
      <c r="B33" s="81" t="s">
        <v>56</v>
      </c>
      <c r="C33" s="75">
        <v>462</v>
      </c>
      <c r="D33" s="75">
        <v>243</v>
      </c>
      <c r="E33" s="75">
        <v>219</v>
      </c>
      <c r="F33" s="75"/>
      <c r="G33" s="75"/>
      <c r="H33" s="183">
        <v>141</v>
      </c>
      <c r="I33" s="183">
        <v>142.19999999999999</v>
      </c>
      <c r="J33" s="183">
        <v>139.69999999999999</v>
      </c>
      <c r="K33" s="183"/>
      <c r="L33" s="183"/>
    </row>
    <row r="34" spans="1:12" ht="13.2">
      <c r="A34" s="180">
        <v>55766000</v>
      </c>
      <c r="B34" s="81" t="s">
        <v>273</v>
      </c>
      <c r="C34" s="181">
        <v>454</v>
      </c>
      <c r="D34" s="75">
        <v>228</v>
      </c>
      <c r="E34" s="75">
        <v>226</v>
      </c>
      <c r="F34" s="75"/>
      <c r="G34" s="75"/>
      <c r="H34" s="183">
        <v>61</v>
      </c>
      <c r="I34" s="183">
        <v>59.1</v>
      </c>
      <c r="J34" s="183">
        <v>62.9</v>
      </c>
      <c r="K34" s="183"/>
      <c r="L34" s="183"/>
    </row>
    <row r="35" spans="1:12" ht="13.2">
      <c r="A35" s="180">
        <v>55962000</v>
      </c>
      <c r="B35" s="81" t="s">
        <v>277</v>
      </c>
      <c r="C35" s="181">
        <v>1454</v>
      </c>
      <c r="D35" s="75">
        <v>802</v>
      </c>
      <c r="E35" s="75">
        <v>652</v>
      </c>
      <c r="F35" s="75"/>
      <c r="G35" s="75"/>
      <c r="H35" s="183">
        <v>174.3</v>
      </c>
      <c r="I35" s="183">
        <v>185.2</v>
      </c>
      <c r="J35" s="183">
        <v>162.5</v>
      </c>
      <c r="K35" s="183"/>
      <c r="L35" s="183"/>
    </row>
    <row r="36" spans="1:12" ht="13.2">
      <c r="A36" s="180">
        <v>55158000</v>
      </c>
      <c r="B36" s="81" t="s">
        <v>333</v>
      </c>
      <c r="C36" s="181">
        <v>1045</v>
      </c>
      <c r="D36" s="75">
        <v>602</v>
      </c>
      <c r="E36" s="75">
        <v>443</v>
      </c>
      <c r="F36" s="75"/>
      <c r="G36" s="75"/>
      <c r="H36" s="183">
        <v>110.2</v>
      </c>
      <c r="I36" s="183">
        <v>123.1</v>
      </c>
      <c r="J36" s="183">
        <v>96.4</v>
      </c>
      <c r="K36" s="183"/>
      <c r="L36" s="183"/>
    </row>
    <row r="37" spans="1:12" ht="13.2">
      <c r="A37" s="180">
        <v>55770000</v>
      </c>
      <c r="B37" s="81" t="s">
        <v>274</v>
      </c>
      <c r="C37" s="75">
        <v>351</v>
      </c>
      <c r="D37" s="75">
        <v>208</v>
      </c>
      <c r="E37" s="75">
        <v>143</v>
      </c>
      <c r="F37" s="75"/>
      <c r="G37" s="75"/>
      <c r="H37" s="183">
        <v>53.4</v>
      </c>
      <c r="I37" s="183">
        <v>60.9</v>
      </c>
      <c r="J37" s="183">
        <v>45.2</v>
      </c>
      <c r="K37" s="183"/>
      <c r="L37" s="183"/>
    </row>
    <row r="38" spans="1:12" ht="13.2">
      <c r="A38" s="180">
        <v>55116000</v>
      </c>
      <c r="B38" s="81" t="s">
        <v>19</v>
      </c>
      <c r="C38" s="75">
        <v>543</v>
      </c>
      <c r="D38" s="75">
        <v>315</v>
      </c>
      <c r="E38" s="75">
        <v>228</v>
      </c>
      <c r="F38" s="75"/>
      <c r="G38" s="75"/>
      <c r="H38" s="183">
        <v>105.9</v>
      </c>
      <c r="I38" s="183">
        <v>119.3</v>
      </c>
      <c r="J38" s="183">
        <v>91.7</v>
      </c>
      <c r="K38" s="183"/>
      <c r="L38" s="183"/>
    </row>
    <row r="39" spans="1:12" ht="13.2">
      <c r="A39" s="180">
        <v>55117000</v>
      </c>
      <c r="B39" s="81" t="s">
        <v>20</v>
      </c>
      <c r="C39" s="75">
        <v>150</v>
      </c>
      <c r="D39" s="75">
        <v>76</v>
      </c>
      <c r="E39" s="75">
        <v>74</v>
      </c>
      <c r="F39" s="75"/>
      <c r="G39" s="75"/>
      <c r="H39" s="183">
        <v>47</v>
      </c>
      <c r="I39" s="183">
        <v>45.9</v>
      </c>
      <c r="J39" s="183">
        <v>48.3</v>
      </c>
      <c r="K39" s="183"/>
      <c r="L39" s="183"/>
    </row>
    <row r="40" spans="1:12" ht="13.2">
      <c r="A40" s="180">
        <v>55515000</v>
      </c>
      <c r="B40" s="81" t="s">
        <v>97</v>
      </c>
      <c r="C40" s="75">
        <v>417</v>
      </c>
      <c r="D40" s="75">
        <v>226</v>
      </c>
      <c r="E40" s="75">
        <v>191</v>
      </c>
      <c r="F40" s="75"/>
      <c r="G40" s="75"/>
      <c r="H40" s="183">
        <v>69.3</v>
      </c>
      <c r="I40" s="183">
        <v>74.8</v>
      </c>
      <c r="J40" s="183">
        <v>63.7</v>
      </c>
      <c r="K40" s="183"/>
      <c r="L40" s="183"/>
    </row>
    <row r="41" spans="1:12" ht="13.2">
      <c r="A41" s="180">
        <v>55162000</v>
      </c>
      <c r="B41" s="81" t="s">
        <v>254</v>
      </c>
      <c r="C41" s="75">
        <v>775</v>
      </c>
      <c r="D41" s="75">
        <v>446</v>
      </c>
      <c r="E41" s="75">
        <v>329</v>
      </c>
      <c r="F41" s="75"/>
      <c r="G41" s="75"/>
      <c r="H41" s="183">
        <v>85.7</v>
      </c>
      <c r="I41" s="183">
        <v>95.2</v>
      </c>
      <c r="J41" s="183">
        <v>75.5</v>
      </c>
      <c r="K41" s="183"/>
      <c r="L41" s="183"/>
    </row>
    <row r="42" spans="1:12" ht="13.2">
      <c r="A42" s="180">
        <v>55374000</v>
      </c>
      <c r="B42" s="81" t="s">
        <v>262</v>
      </c>
      <c r="C42" s="75">
        <v>722</v>
      </c>
      <c r="D42" s="75">
        <v>342</v>
      </c>
      <c r="E42" s="75">
        <v>380</v>
      </c>
      <c r="F42" s="75"/>
      <c r="G42" s="75"/>
      <c r="H42" s="183">
        <v>125</v>
      </c>
      <c r="I42" s="183">
        <v>115.4</v>
      </c>
      <c r="J42" s="183">
        <v>135.1</v>
      </c>
      <c r="K42" s="183"/>
      <c r="L42" s="183"/>
    </row>
    <row r="43" spans="1:12" ht="13.2">
      <c r="A43" s="180">
        <v>55119000</v>
      </c>
      <c r="B43" s="81" t="s">
        <v>21</v>
      </c>
      <c r="C43" s="181">
        <v>644</v>
      </c>
      <c r="D43" s="75">
        <v>344</v>
      </c>
      <c r="E43" s="75">
        <v>300</v>
      </c>
      <c r="F43" s="75"/>
      <c r="G43" s="75"/>
      <c r="H43" s="183">
        <v>160.69999999999999</v>
      </c>
      <c r="I43" s="183">
        <v>166.5</v>
      </c>
      <c r="J43" s="183">
        <v>154.5</v>
      </c>
      <c r="K43" s="183"/>
      <c r="L43" s="183"/>
    </row>
    <row r="44" spans="1:12" ht="13.2">
      <c r="A44" s="180">
        <v>55966000</v>
      </c>
      <c r="B44" s="81" t="s">
        <v>278</v>
      </c>
      <c r="C44" s="75">
        <v>264</v>
      </c>
      <c r="D44" s="75">
        <v>158</v>
      </c>
      <c r="E44" s="75">
        <v>106</v>
      </c>
      <c r="F44" s="75"/>
      <c r="G44" s="75"/>
      <c r="H44" s="183">
        <v>93</v>
      </c>
      <c r="I44" s="183">
        <v>105.9</v>
      </c>
      <c r="J44" s="183">
        <v>78.8</v>
      </c>
      <c r="K44" s="183"/>
      <c r="L44" s="183"/>
    </row>
    <row r="45" spans="1:12" ht="13.2">
      <c r="A45" s="180">
        <v>55774000</v>
      </c>
      <c r="B45" s="81" t="s">
        <v>275</v>
      </c>
      <c r="C45" s="75">
        <v>663</v>
      </c>
      <c r="D45" s="75">
        <v>356</v>
      </c>
      <c r="E45" s="75">
        <v>307</v>
      </c>
      <c r="F45" s="75"/>
      <c r="G45" s="75"/>
      <c r="H45" s="183">
        <v>99.5</v>
      </c>
      <c r="I45" s="183">
        <v>102.8</v>
      </c>
      <c r="J45" s="183">
        <v>96</v>
      </c>
      <c r="K45" s="183"/>
      <c r="L45" s="183"/>
    </row>
    <row r="46" spans="1:12" ht="13.2">
      <c r="A46" s="180">
        <v>55562000</v>
      </c>
      <c r="B46" s="81" t="s">
        <v>335</v>
      </c>
      <c r="C46" s="181">
        <v>1975</v>
      </c>
      <c r="D46" s="181">
        <v>1165</v>
      </c>
      <c r="E46" s="75">
        <v>810</v>
      </c>
      <c r="F46" s="181"/>
      <c r="G46" s="75"/>
      <c r="H46" s="183">
        <v>167.1</v>
      </c>
      <c r="I46" s="183">
        <v>189.7</v>
      </c>
      <c r="J46" s="183">
        <v>142.6</v>
      </c>
      <c r="K46" s="183"/>
      <c r="L46" s="183"/>
    </row>
    <row r="47" spans="1:12" ht="13.2">
      <c r="A47" s="180">
        <v>55120000</v>
      </c>
      <c r="B47" s="81" t="s">
        <v>22</v>
      </c>
      <c r="C47" s="75">
        <v>128</v>
      </c>
      <c r="D47" s="75">
        <v>76</v>
      </c>
      <c r="E47" s="75">
        <v>52</v>
      </c>
      <c r="F47" s="75"/>
      <c r="G47" s="75"/>
      <c r="H47" s="183">
        <v>58.3</v>
      </c>
      <c r="I47" s="183">
        <v>67.400000000000006</v>
      </c>
      <c r="J47" s="183">
        <v>48.7</v>
      </c>
      <c r="K47" s="183"/>
      <c r="L47" s="183"/>
    </row>
    <row r="48" spans="1:12" ht="13.2">
      <c r="A48" s="180">
        <v>55362000</v>
      </c>
      <c r="B48" s="81" t="s">
        <v>334</v>
      </c>
      <c r="C48" s="181">
        <v>1296</v>
      </c>
      <c r="D48" s="75">
        <v>651</v>
      </c>
      <c r="E48" s="75">
        <v>645</v>
      </c>
      <c r="F48" s="75"/>
      <c r="G48" s="75"/>
      <c r="H48" s="183">
        <v>136.1</v>
      </c>
      <c r="I48" s="183">
        <v>132</v>
      </c>
      <c r="J48" s="183">
        <v>140.6</v>
      </c>
      <c r="K48" s="183"/>
      <c r="L48" s="183"/>
    </row>
    <row r="49" spans="1:12" ht="13.2">
      <c r="A49" s="180">
        <v>55378000</v>
      </c>
      <c r="B49" s="81" t="s">
        <v>263</v>
      </c>
      <c r="C49" s="75">
        <v>519</v>
      </c>
      <c r="D49" s="75">
        <v>270</v>
      </c>
      <c r="E49" s="75">
        <v>249</v>
      </c>
      <c r="F49" s="75"/>
      <c r="G49" s="75"/>
      <c r="H49" s="183">
        <v>90.6</v>
      </c>
      <c r="I49" s="183">
        <v>90.5</v>
      </c>
      <c r="J49" s="183">
        <v>90.7</v>
      </c>
      <c r="K49" s="183"/>
      <c r="L49" s="183"/>
    </row>
    <row r="50" spans="1:12" ht="13.2">
      <c r="A50" s="180">
        <v>55382000</v>
      </c>
      <c r="B50" s="81" t="s">
        <v>264</v>
      </c>
      <c r="C50" s="181">
        <v>1077</v>
      </c>
      <c r="D50" s="75">
        <v>619</v>
      </c>
      <c r="E50" s="75">
        <v>458</v>
      </c>
      <c r="F50" s="75"/>
      <c r="G50" s="75"/>
      <c r="H50" s="183">
        <v>85.2</v>
      </c>
      <c r="I50" s="183">
        <v>93.9</v>
      </c>
      <c r="J50" s="183">
        <v>75.7</v>
      </c>
      <c r="K50" s="183"/>
      <c r="L50" s="183"/>
    </row>
    <row r="51" spans="1:12" ht="13.2">
      <c r="A51" s="180">
        <v>55970000</v>
      </c>
      <c r="B51" s="81" t="s">
        <v>279</v>
      </c>
      <c r="C51" s="181">
        <v>358</v>
      </c>
      <c r="D51" s="75">
        <v>193</v>
      </c>
      <c r="E51" s="75">
        <v>165</v>
      </c>
      <c r="F51" s="75"/>
      <c r="G51" s="75"/>
      <c r="H51" s="183">
        <v>65.099999999999994</v>
      </c>
      <c r="I51" s="183">
        <v>67.8</v>
      </c>
      <c r="J51" s="183">
        <v>62.2</v>
      </c>
      <c r="K51" s="183"/>
      <c r="L51" s="183"/>
    </row>
    <row r="52" spans="1:12" ht="13.2">
      <c r="A52" s="180">
        <v>55974000</v>
      </c>
      <c r="B52" s="81" t="s">
        <v>280</v>
      </c>
      <c r="C52" s="75">
        <v>656</v>
      </c>
      <c r="D52" s="75">
        <v>361</v>
      </c>
      <c r="E52" s="75">
        <v>295</v>
      </c>
      <c r="F52" s="75"/>
      <c r="G52" s="75"/>
      <c r="H52" s="183">
        <v>105.1</v>
      </c>
      <c r="I52" s="183">
        <v>109.8</v>
      </c>
      <c r="J52" s="183">
        <v>99.8</v>
      </c>
      <c r="K52" s="183"/>
      <c r="L52" s="183"/>
    </row>
    <row r="53" spans="1:12" ht="13.2">
      <c r="A53" s="180">
        <v>55122000</v>
      </c>
      <c r="B53" s="81" t="s">
        <v>23</v>
      </c>
      <c r="C53" s="75">
        <v>362</v>
      </c>
      <c r="D53" s="75">
        <v>193</v>
      </c>
      <c r="E53" s="75">
        <v>169</v>
      </c>
      <c r="F53" s="75"/>
      <c r="G53" s="75"/>
      <c r="H53" s="183">
        <v>112.9</v>
      </c>
      <c r="I53" s="183">
        <v>115.9</v>
      </c>
      <c r="J53" s="183">
        <v>109.8</v>
      </c>
      <c r="K53" s="183"/>
      <c r="L53" s="183"/>
    </row>
    <row r="54" spans="1:12" ht="13.2">
      <c r="A54" s="180">
        <v>55566000</v>
      </c>
      <c r="B54" s="81" t="s">
        <v>267</v>
      </c>
      <c r="C54" s="181">
        <v>1457</v>
      </c>
      <c r="D54" s="75">
        <v>770</v>
      </c>
      <c r="E54" s="75">
        <v>687</v>
      </c>
      <c r="F54" s="75"/>
      <c r="G54" s="75"/>
      <c r="H54" s="183">
        <v>148.19999999999999</v>
      </c>
      <c r="I54" s="183">
        <v>150.30000000000001</v>
      </c>
      <c r="J54" s="183">
        <v>145.9</v>
      </c>
      <c r="K54" s="183"/>
      <c r="L54" s="183"/>
    </row>
    <row r="55" spans="1:12" ht="13.2">
      <c r="A55" s="180">
        <v>55978000</v>
      </c>
      <c r="B55" s="81" t="s">
        <v>281</v>
      </c>
      <c r="C55" s="181">
        <v>1177</v>
      </c>
      <c r="D55" s="75">
        <v>669</v>
      </c>
      <c r="E55" s="75">
        <v>508</v>
      </c>
      <c r="F55" s="75"/>
      <c r="G55" s="75"/>
      <c r="H55" s="183">
        <v>153.9</v>
      </c>
      <c r="I55" s="183">
        <v>169.2</v>
      </c>
      <c r="J55" s="183">
        <v>137.5</v>
      </c>
      <c r="K55" s="183"/>
      <c r="L55" s="183"/>
    </row>
    <row r="56" spans="1:12" ht="13.2">
      <c r="A56" s="180">
        <v>55166000</v>
      </c>
      <c r="B56" s="81" t="s">
        <v>255</v>
      </c>
      <c r="C56" s="75">
        <v>632</v>
      </c>
      <c r="D56" s="75">
        <v>314</v>
      </c>
      <c r="E56" s="75">
        <v>318</v>
      </c>
      <c r="F56" s="75"/>
      <c r="G56" s="75"/>
      <c r="H56" s="183">
        <v>107.6</v>
      </c>
      <c r="I56" s="183">
        <v>104.3</v>
      </c>
      <c r="J56" s="183">
        <v>111.1</v>
      </c>
      <c r="K56" s="183"/>
      <c r="L56" s="183"/>
    </row>
    <row r="57" spans="1:12" ht="13.2">
      <c r="A57" s="180">
        <v>55570000</v>
      </c>
      <c r="B57" s="81" t="s">
        <v>268</v>
      </c>
      <c r="C57" s="75">
        <v>544</v>
      </c>
      <c r="D57" s="75">
        <v>346</v>
      </c>
      <c r="E57" s="75">
        <v>198</v>
      </c>
      <c r="F57" s="75"/>
      <c r="G57" s="75"/>
      <c r="H57" s="183">
        <v>90.5</v>
      </c>
      <c r="I57" s="183">
        <v>111.1</v>
      </c>
      <c r="J57" s="183">
        <v>68.3</v>
      </c>
      <c r="K57" s="183"/>
      <c r="L57" s="183"/>
    </row>
    <row r="58" spans="1:12" ht="13.2">
      <c r="A58" s="180">
        <v>55170000</v>
      </c>
      <c r="B58" s="81" t="s">
        <v>257</v>
      </c>
      <c r="C58" s="181">
        <v>977</v>
      </c>
      <c r="D58" s="75">
        <v>518</v>
      </c>
      <c r="E58" s="75">
        <v>459</v>
      </c>
      <c r="F58" s="75"/>
      <c r="G58" s="75"/>
      <c r="H58" s="183">
        <v>112</v>
      </c>
      <c r="I58" s="183">
        <v>114.8</v>
      </c>
      <c r="J58" s="183">
        <v>109.1</v>
      </c>
      <c r="K58" s="183"/>
      <c r="L58" s="183"/>
    </row>
    <row r="59" spans="1:12" ht="13.2">
      <c r="A59" s="180">
        <v>55124000</v>
      </c>
      <c r="B59" s="81" t="s">
        <v>24</v>
      </c>
      <c r="C59" s="81">
        <v>532</v>
      </c>
      <c r="D59" s="81">
        <v>290</v>
      </c>
      <c r="E59" s="81">
        <v>242</v>
      </c>
      <c r="F59" s="75"/>
      <c r="G59" s="75"/>
      <c r="H59" s="333">
        <v>74.7</v>
      </c>
      <c r="I59" s="333">
        <v>79.3</v>
      </c>
      <c r="J59" s="333">
        <v>69.8</v>
      </c>
      <c r="K59" s="183"/>
      <c r="L59" s="183"/>
    </row>
    <row r="60" spans="1:12" s="37" customFormat="1" ht="13.2">
      <c r="A60" s="43"/>
      <c r="B60" s="8" t="s">
        <v>180</v>
      </c>
      <c r="C60" s="232">
        <v>36520</v>
      </c>
      <c r="D60" s="232">
        <v>20062</v>
      </c>
      <c r="E60" s="232">
        <v>16458</v>
      </c>
      <c r="F60" s="232"/>
      <c r="G60" s="76"/>
      <c r="H60" s="311">
        <v>101.7</v>
      </c>
      <c r="I60" s="311">
        <v>107.9</v>
      </c>
      <c r="J60" s="311">
        <v>95</v>
      </c>
      <c r="K60" s="311"/>
      <c r="L60" s="315"/>
    </row>
    <row r="61" spans="1:12" s="37" customFormat="1" ht="13.2">
      <c r="A61" s="43"/>
      <c r="B61" s="12" t="s">
        <v>201</v>
      </c>
      <c r="C61" s="232">
        <v>19453</v>
      </c>
      <c r="D61" s="232">
        <v>10536</v>
      </c>
      <c r="E61" s="232">
        <v>8917</v>
      </c>
      <c r="F61" s="232"/>
      <c r="G61" s="76"/>
      <c r="H61" s="311">
        <v>101.9</v>
      </c>
      <c r="I61" s="311">
        <v>106.7</v>
      </c>
      <c r="J61" s="311">
        <v>96.7</v>
      </c>
      <c r="K61" s="311"/>
      <c r="L61" s="313"/>
    </row>
    <row r="62" spans="1:12" s="37" customFormat="1" ht="13.2">
      <c r="A62" s="43"/>
      <c r="B62" s="13" t="s">
        <v>202</v>
      </c>
      <c r="C62" s="232">
        <v>17067</v>
      </c>
      <c r="D62" s="232">
        <v>9526</v>
      </c>
      <c r="E62" s="232">
        <v>7541</v>
      </c>
      <c r="F62" s="232"/>
      <c r="G62" s="76"/>
      <c r="H62" s="311">
        <v>101.5</v>
      </c>
      <c r="I62" s="311">
        <v>109.3</v>
      </c>
      <c r="J62" s="311">
        <v>93</v>
      </c>
      <c r="K62" s="311"/>
      <c r="L62" s="313"/>
    </row>
    <row r="63" spans="1:12" s="37" customFormat="1" ht="12.75" customHeight="1">
      <c r="A63" s="338">
        <v>1</v>
      </c>
      <c r="B63" s="388" t="s">
        <v>403</v>
      </c>
      <c r="C63" s="388"/>
      <c r="D63" s="388"/>
      <c r="E63" s="388"/>
      <c r="F63" s="388"/>
      <c r="G63" s="388"/>
      <c r="H63" s="388"/>
      <c r="I63" s="388"/>
      <c r="J63" s="388"/>
      <c r="K63" s="388"/>
      <c r="L63" s="388"/>
    </row>
    <row r="64" spans="1:12" s="37" customFormat="1" ht="12.75" customHeight="1">
      <c r="A64" s="338"/>
      <c r="B64" s="388"/>
      <c r="C64" s="388"/>
      <c r="D64" s="388"/>
      <c r="E64" s="388"/>
      <c r="F64" s="388"/>
      <c r="G64" s="388"/>
      <c r="H64" s="388"/>
      <c r="I64" s="388"/>
      <c r="J64" s="388"/>
      <c r="K64" s="388"/>
      <c r="L64" s="388"/>
    </row>
    <row r="65" spans="1:10" ht="11.4">
      <c r="A65" s="62" t="s">
        <v>391</v>
      </c>
    </row>
    <row r="66" spans="1:10">
      <c r="B66" s="16"/>
      <c r="C66" s="19"/>
      <c r="D66" s="19"/>
      <c r="E66" s="19"/>
      <c r="F66" s="4"/>
      <c r="G66" s="4"/>
      <c r="H66" s="4"/>
      <c r="I66" s="4"/>
      <c r="J66" s="4"/>
    </row>
    <row r="67" spans="1:10">
      <c r="B67" s="16"/>
      <c r="C67" s="19"/>
      <c r="D67" s="19"/>
      <c r="E67" s="19"/>
      <c r="F67" s="19"/>
      <c r="G67" s="19"/>
      <c r="H67" s="4"/>
      <c r="I67" s="4"/>
      <c r="J67" s="4"/>
    </row>
    <row r="68" spans="1:10" ht="13.2">
      <c r="B68" s="16"/>
      <c r="C68" s="19"/>
      <c r="D68" s="4"/>
      <c r="E68" s="4"/>
      <c r="F68" s="4"/>
      <c r="G68" s="20"/>
      <c r="H68" s="4"/>
      <c r="I68" s="4"/>
      <c r="J68" s="4"/>
    </row>
    <row r="69" spans="1:10">
      <c r="B69" s="16"/>
      <c r="C69" s="4"/>
      <c r="D69" s="4"/>
      <c r="E69" s="4"/>
      <c r="F69" s="4"/>
      <c r="G69" s="4"/>
      <c r="H69" s="4"/>
      <c r="I69" s="4"/>
      <c r="J69" s="4"/>
    </row>
    <row r="70" spans="1:10">
      <c r="B70" s="16"/>
      <c r="C70" s="4"/>
      <c r="D70" s="4"/>
      <c r="E70" s="4"/>
      <c r="F70" s="4"/>
      <c r="G70" s="4"/>
      <c r="H70" s="4"/>
      <c r="I70" s="4"/>
      <c r="J70" s="4"/>
    </row>
  </sheetData>
  <mergeCells count="11">
    <mergeCell ref="B63:L64"/>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0"/>
  <sheetViews>
    <sheetView zoomScale="80" zoomScaleNormal="80" workbookViewId="0">
      <pane ySplit="5" topLeftCell="A6" activePane="bottomLeft" state="frozen"/>
      <selection activeCell="G44" sqref="G44"/>
      <selection pane="bottomLeft" activeCell="S205" sqref="S205"/>
    </sheetView>
  </sheetViews>
  <sheetFormatPr baseColWidth="10" defaultColWidth="11.44140625" defaultRowHeight="10.199999999999999"/>
  <cols>
    <col min="1" max="3" width="11.44140625" style="1"/>
    <col min="4" max="4" width="9.5546875" style="3" customWidth="1"/>
    <col min="5" max="5" width="40.6640625" style="37" customWidth="1"/>
    <col min="6" max="13" width="12.6640625" style="1" customWidth="1"/>
    <col min="14" max="15" width="12.6640625" style="4" customWidth="1"/>
    <col min="16" max="16384" width="11.44140625" style="1"/>
  </cols>
  <sheetData>
    <row r="1" spans="1:38" ht="18" customHeight="1">
      <c r="A1" s="52" t="s">
        <v>373</v>
      </c>
      <c r="D1" s="5"/>
    </row>
    <row r="2" spans="1:38" s="24" customFormat="1" ht="12.75" customHeight="1">
      <c r="A2" s="44"/>
      <c r="D2" s="25"/>
      <c r="E2" s="37"/>
      <c r="N2" s="4"/>
      <c r="O2" s="4"/>
    </row>
    <row r="3" spans="1:38" ht="26.25" customHeight="1">
      <c r="A3" s="353" t="s">
        <v>287</v>
      </c>
      <c r="B3" s="353" t="s">
        <v>303</v>
      </c>
      <c r="C3" s="353" t="s">
        <v>288</v>
      </c>
      <c r="D3" s="389" t="s">
        <v>247</v>
      </c>
      <c r="E3" s="391" t="s">
        <v>0</v>
      </c>
      <c r="F3" s="405" t="s">
        <v>183</v>
      </c>
      <c r="G3" s="405"/>
      <c r="H3" s="405"/>
      <c r="I3" s="405"/>
      <c r="J3" s="406"/>
      <c r="K3" s="404" t="s">
        <v>329</v>
      </c>
      <c r="L3" s="405"/>
      <c r="M3" s="405"/>
      <c r="N3" s="405"/>
      <c r="O3" s="405"/>
    </row>
    <row r="4" spans="1:38" ht="16.5" customHeight="1">
      <c r="A4" s="354"/>
      <c r="B4" s="354"/>
      <c r="C4" s="354"/>
      <c r="D4" s="390"/>
      <c r="E4" s="392"/>
      <c r="F4" s="395" t="s">
        <v>1</v>
      </c>
      <c r="G4" s="397" t="s">
        <v>4</v>
      </c>
      <c r="H4" s="398"/>
      <c r="I4" s="399" t="s">
        <v>5</v>
      </c>
      <c r="J4" s="400"/>
      <c r="K4" s="401" t="s">
        <v>1</v>
      </c>
      <c r="L4" s="397" t="s">
        <v>4</v>
      </c>
      <c r="M4" s="398"/>
      <c r="N4" s="399" t="s">
        <v>5</v>
      </c>
      <c r="O4" s="399"/>
    </row>
    <row r="5" spans="1:38" s="2" customFormat="1" ht="68.25" customHeight="1">
      <c r="A5" s="355"/>
      <c r="B5" s="355"/>
      <c r="C5" s="355"/>
      <c r="D5" s="390"/>
      <c r="E5" s="392"/>
      <c r="F5" s="396"/>
      <c r="G5" s="290" t="s">
        <v>2</v>
      </c>
      <c r="H5" s="290" t="s">
        <v>3</v>
      </c>
      <c r="I5" s="290" t="s">
        <v>184</v>
      </c>
      <c r="J5" s="318" t="s">
        <v>304</v>
      </c>
      <c r="K5" s="402"/>
      <c r="L5" s="290" t="s">
        <v>2</v>
      </c>
      <c r="M5" s="290" t="s">
        <v>3</v>
      </c>
      <c r="N5" s="290" t="s">
        <v>203</v>
      </c>
      <c r="O5" s="290" t="s">
        <v>192</v>
      </c>
      <c r="Q5" s="11"/>
      <c r="R5" s="11"/>
      <c r="S5" s="11"/>
    </row>
    <row r="6" spans="1:38" s="4" customFormat="1" ht="13.2">
      <c r="A6" s="140">
        <v>1</v>
      </c>
      <c r="B6" s="140">
        <v>1</v>
      </c>
      <c r="C6" s="141">
        <v>1</v>
      </c>
      <c r="D6" s="130">
        <v>911000</v>
      </c>
      <c r="E6" s="58" t="s">
        <v>134</v>
      </c>
      <c r="F6" s="152">
        <v>288</v>
      </c>
      <c r="G6" s="152">
        <v>215</v>
      </c>
      <c r="H6" s="152">
        <v>73</v>
      </c>
      <c r="I6" s="153">
        <v>69</v>
      </c>
      <c r="J6" s="153">
        <v>219</v>
      </c>
      <c r="K6" s="154">
        <v>61.1</v>
      </c>
      <c r="L6" s="154">
        <v>87.2</v>
      </c>
      <c r="M6" s="154">
        <v>32.4</v>
      </c>
      <c r="N6" s="154">
        <v>61.5</v>
      </c>
      <c r="O6" s="154">
        <v>60.9</v>
      </c>
      <c r="P6" s="70"/>
      <c r="Q6" s="69"/>
      <c r="R6" s="69"/>
      <c r="S6" s="69"/>
      <c r="Z6" s="19"/>
      <c r="AA6" s="19"/>
      <c r="AB6" s="19"/>
      <c r="AC6" s="19"/>
      <c r="AD6" s="19"/>
      <c r="AE6" s="19"/>
      <c r="AF6" s="19"/>
      <c r="AG6" s="19"/>
      <c r="AH6" s="19"/>
      <c r="AI6" s="19"/>
      <c r="AJ6" s="19"/>
      <c r="AK6" s="19"/>
      <c r="AL6" s="19"/>
    </row>
    <row r="7" spans="1:38" s="4" customFormat="1" ht="13.2">
      <c r="A7" s="140">
        <v>1</v>
      </c>
      <c r="B7" s="140">
        <v>1</v>
      </c>
      <c r="C7" s="141">
        <v>1</v>
      </c>
      <c r="D7" s="130">
        <v>913000</v>
      </c>
      <c r="E7" s="58" t="s">
        <v>135</v>
      </c>
      <c r="F7" s="152">
        <v>1720</v>
      </c>
      <c r="G7" s="152">
        <v>1110</v>
      </c>
      <c r="H7" s="152">
        <v>610</v>
      </c>
      <c r="I7" s="153">
        <v>579</v>
      </c>
      <c r="J7" s="153">
        <v>1141</v>
      </c>
      <c r="K7" s="154">
        <v>210.3</v>
      </c>
      <c r="L7" s="154">
        <v>260.7</v>
      </c>
      <c r="M7" s="154">
        <v>155.6</v>
      </c>
      <c r="N7" s="154">
        <v>287.8</v>
      </c>
      <c r="O7" s="154">
        <v>185</v>
      </c>
      <c r="P7" s="329"/>
      <c r="Q7" s="330"/>
      <c r="R7" s="69"/>
      <c r="S7" s="69"/>
      <c r="T7" s="19"/>
      <c r="Z7" s="19"/>
      <c r="AA7" s="19"/>
      <c r="AB7" s="19"/>
      <c r="AC7" s="19"/>
      <c r="AD7" s="19"/>
      <c r="AE7" s="19"/>
      <c r="AF7" s="19"/>
      <c r="AG7" s="19"/>
      <c r="AH7" s="19"/>
      <c r="AI7" s="19"/>
    </row>
    <row r="8" spans="1:38" s="4" customFormat="1" ht="13.2">
      <c r="A8" s="140">
        <v>1</v>
      </c>
      <c r="B8" s="140">
        <v>1</v>
      </c>
      <c r="C8" s="141">
        <v>1</v>
      </c>
      <c r="D8" s="130">
        <v>112000</v>
      </c>
      <c r="E8" s="58" t="s">
        <v>16</v>
      </c>
      <c r="F8" s="152">
        <v>814</v>
      </c>
      <c r="G8" s="152">
        <v>622</v>
      </c>
      <c r="H8" s="152">
        <v>192</v>
      </c>
      <c r="I8" s="153">
        <v>190</v>
      </c>
      <c r="J8" s="153">
        <v>624</v>
      </c>
      <c r="K8" s="154">
        <v>110.9</v>
      </c>
      <c r="L8" s="154">
        <v>162.80000000000001</v>
      </c>
      <c r="M8" s="154">
        <v>54.6</v>
      </c>
      <c r="N8" s="154">
        <v>103.8</v>
      </c>
      <c r="O8" s="154">
        <v>113.3</v>
      </c>
      <c r="P8" s="70"/>
      <c r="Q8" s="69"/>
      <c r="R8" s="69"/>
      <c r="S8" s="69"/>
      <c r="Z8" s="19"/>
      <c r="AA8" s="19"/>
      <c r="AB8" s="19"/>
      <c r="AC8" s="19"/>
      <c r="AD8" s="19"/>
      <c r="AE8" s="19"/>
      <c r="AF8" s="19"/>
      <c r="AG8" s="19"/>
      <c r="AH8" s="19"/>
      <c r="AI8" s="19"/>
    </row>
    <row r="9" spans="1:38" s="4" customFormat="1" ht="13.2">
      <c r="A9" s="140">
        <v>1</v>
      </c>
      <c r="B9" s="140">
        <v>1</v>
      </c>
      <c r="C9" s="141">
        <v>1</v>
      </c>
      <c r="D9" s="130">
        <v>113000</v>
      </c>
      <c r="E9" s="58" t="s">
        <v>17</v>
      </c>
      <c r="F9" s="152">
        <v>519</v>
      </c>
      <c r="G9" s="152">
        <v>389</v>
      </c>
      <c r="H9" s="152">
        <v>130</v>
      </c>
      <c r="I9" s="153">
        <v>79</v>
      </c>
      <c r="J9" s="153">
        <v>440</v>
      </c>
      <c r="K9" s="154">
        <v>66.7</v>
      </c>
      <c r="L9" s="154">
        <v>96.3</v>
      </c>
      <c r="M9" s="154">
        <v>34.700000000000003</v>
      </c>
      <c r="N9" s="154">
        <v>39.799999999999997</v>
      </c>
      <c r="O9" s="154">
        <v>75.900000000000006</v>
      </c>
      <c r="P9" s="70"/>
      <c r="Q9" s="69"/>
      <c r="R9" s="69"/>
      <c r="S9" s="69"/>
      <c r="Z9" s="19"/>
      <c r="AA9" s="19"/>
      <c r="AB9" s="19"/>
      <c r="AC9" s="19"/>
      <c r="AD9" s="19"/>
      <c r="AE9" s="19"/>
      <c r="AF9" s="19"/>
      <c r="AG9" s="19"/>
      <c r="AH9" s="19"/>
      <c r="AI9" s="19"/>
    </row>
    <row r="10" spans="1:38" s="4" customFormat="1" ht="13.2">
      <c r="A10" s="140">
        <v>1</v>
      </c>
      <c r="B10" s="140">
        <v>1</v>
      </c>
      <c r="C10" s="141">
        <v>1</v>
      </c>
      <c r="D10" s="130">
        <v>513000</v>
      </c>
      <c r="E10" s="58" t="s">
        <v>96</v>
      </c>
      <c r="F10" s="152">
        <v>198</v>
      </c>
      <c r="G10" s="152">
        <v>144</v>
      </c>
      <c r="H10" s="152">
        <v>54</v>
      </c>
      <c r="I10" s="153">
        <v>35</v>
      </c>
      <c r="J10" s="153">
        <v>163</v>
      </c>
      <c r="K10" s="154">
        <v>50.5</v>
      </c>
      <c r="L10" s="154">
        <v>69.400000000000006</v>
      </c>
      <c r="M10" s="154">
        <v>29.2</v>
      </c>
      <c r="N10" s="154">
        <v>35.700000000000003</v>
      </c>
      <c r="O10" s="154">
        <v>55.4</v>
      </c>
      <c r="P10" s="70"/>
      <c r="Q10" s="69"/>
      <c r="R10" s="69"/>
      <c r="S10" s="69"/>
      <c r="Z10" s="19"/>
      <c r="AA10" s="19"/>
      <c r="AB10" s="19"/>
      <c r="AC10" s="19"/>
      <c r="AD10" s="19"/>
      <c r="AE10" s="19"/>
      <c r="AF10" s="19"/>
      <c r="AG10" s="19"/>
      <c r="AH10" s="19"/>
      <c r="AI10" s="19"/>
    </row>
    <row r="11" spans="1:38" s="4" customFormat="1" ht="13.2">
      <c r="A11" s="140">
        <v>1</v>
      </c>
      <c r="B11" s="140">
        <v>1</v>
      </c>
      <c r="C11" s="141">
        <v>1</v>
      </c>
      <c r="D11" s="130">
        <v>914000</v>
      </c>
      <c r="E11" s="58" t="s">
        <v>136</v>
      </c>
      <c r="F11" s="152">
        <v>362</v>
      </c>
      <c r="G11" s="152">
        <v>253</v>
      </c>
      <c r="H11" s="152">
        <v>109</v>
      </c>
      <c r="I11" s="153">
        <v>66</v>
      </c>
      <c r="J11" s="153">
        <v>296</v>
      </c>
      <c r="K11" s="154">
        <v>130.5</v>
      </c>
      <c r="L11" s="154">
        <v>177.9</v>
      </c>
      <c r="M11" s="154">
        <v>80.7</v>
      </c>
      <c r="N11" s="154">
        <v>98</v>
      </c>
      <c r="O11" s="154">
        <v>141</v>
      </c>
      <c r="P11" s="70"/>
      <c r="Q11" s="69"/>
      <c r="R11" s="69"/>
      <c r="S11" s="69"/>
      <c r="Z11" s="19"/>
      <c r="AA11" s="19"/>
      <c r="AB11" s="19"/>
      <c r="AC11" s="19"/>
      <c r="AD11" s="19"/>
      <c r="AE11" s="19"/>
      <c r="AF11" s="19"/>
      <c r="AG11" s="19"/>
      <c r="AH11" s="19"/>
      <c r="AI11" s="19"/>
    </row>
    <row r="12" spans="1:38" s="4" customFormat="1" ht="13.2">
      <c r="A12" s="140">
        <v>1</v>
      </c>
      <c r="B12" s="140">
        <v>1</v>
      </c>
      <c r="C12" s="141">
        <v>1</v>
      </c>
      <c r="D12" s="130">
        <v>915000</v>
      </c>
      <c r="E12" s="58" t="s">
        <v>137</v>
      </c>
      <c r="F12" s="152">
        <v>299</v>
      </c>
      <c r="G12" s="152">
        <v>218</v>
      </c>
      <c r="H12" s="152">
        <v>81</v>
      </c>
      <c r="I12" s="153">
        <v>64</v>
      </c>
      <c r="J12" s="153">
        <v>235</v>
      </c>
      <c r="K12" s="154">
        <v>105.6</v>
      </c>
      <c r="L12" s="154">
        <v>148.4</v>
      </c>
      <c r="M12" s="154">
        <v>59.5</v>
      </c>
      <c r="N12" s="154">
        <v>94</v>
      </c>
      <c r="O12" s="154">
        <v>109.3</v>
      </c>
      <c r="P12" s="70"/>
      <c r="Q12" s="69"/>
      <c r="R12" s="69"/>
      <c r="S12" s="69"/>
      <c r="Z12" s="19"/>
      <c r="AA12" s="19"/>
      <c r="AB12" s="19"/>
      <c r="AC12" s="19"/>
      <c r="AD12" s="19"/>
      <c r="AE12" s="19"/>
      <c r="AF12" s="19"/>
      <c r="AG12" s="19"/>
      <c r="AH12" s="19"/>
      <c r="AI12" s="19"/>
    </row>
    <row r="13" spans="1:38" s="4" customFormat="1" ht="13.2">
      <c r="A13" s="140">
        <v>1</v>
      </c>
      <c r="B13" s="140">
        <v>1</v>
      </c>
      <c r="C13" s="141">
        <v>1</v>
      </c>
      <c r="D13" s="130">
        <v>916000</v>
      </c>
      <c r="E13" s="58" t="s">
        <v>138</v>
      </c>
      <c r="F13" s="152">
        <v>188</v>
      </c>
      <c r="G13" s="152">
        <v>132</v>
      </c>
      <c r="H13" s="152">
        <v>56</v>
      </c>
      <c r="I13" s="153">
        <v>15</v>
      </c>
      <c r="J13" s="153">
        <v>173</v>
      </c>
      <c r="K13" s="154">
        <v>84.3</v>
      </c>
      <c r="L13" s="154">
        <v>114.9</v>
      </c>
      <c r="M13" s="154">
        <v>51.8</v>
      </c>
      <c r="N13" s="154">
        <v>29</v>
      </c>
      <c r="O13" s="154">
        <v>101</v>
      </c>
      <c r="P13" s="70"/>
      <c r="Q13" s="69"/>
      <c r="R13" s="69"/>
      <c r="S13" s="69"/>
      <c r="Z13" s="19"/>
      <c r="AA13" s="19"/>
      <c r="AB13" s="19"/>
      <c r="AC13" s="19"/>
      <c r="AD13" s="19"/>
      <c r="AE13" s="19"/>
      <c r="AF13" s="19"/>
      <c r="AG13" s="19"/>
      <c r="AH13" s="19"/>
      <c r="AI13" s="19"/>
    </row>
    <row r="14" spans="1:38" s="4" customFormat="1" ht="13.2">
      <c r="A14" s="140">
        <v>1</v>
      </c>
      <c r="B14" s="140">
        <v>1</v>
      </c>
      <c r="C14" s="141">
        <v>1</v>
      </c>
      <c r="D14" s="130">
        <v>114000</v>
      </c>
      <c r="E14" s="58" t="s">
        <v>18</v>
      </c>
      <c r="F14" s="152">
        <v>141</v>
      </c>
      <c r="G14" s="152">
        <v>103</v>
      </c>
      <c r="H14" s="152">
        <v>38</v>
      </c>
      <c r="I14" s="153">
        <v>11</v>
      </c>
      <c r="J14" s="153">
        <v>130</v>
      </c>
      <c r="K14" s="154">
        <v>43.3</v>
      </c>
      <c r="L14" s="154">
        <v>60.4</v>
      </c>
      <c r="M14" s="154">
        <v>24.5</v>
      </c>
      <c r="N14" s="154">
        <v>13.8</v>
      </c>
      <c r="O14" s="154">
        <v>52.9</v>
      </c>
      <c r="P14" s="70"/>
      <c r="Q14" s="69"/>
      <c r="R14" s="69"/>
      <c r="S14" s="69"/>
      <c r="Z14" s="19"/>
      <c r="AA14" s="19"/>
      <c r="AB14" s="19"/>
      <c r="AC14" s="19"/>
      <c r="AD14" s="19"/>
      <c r="AE14" s="19"/>
      <c r="AF14" s="19"/>
      <c r="AG14" s="19"/>
      <c r="AH14" s="19"/>
      <c r="AI14" s="19"/>
    </row>
    <row r="15" spans="1:38" s="4" customFormat="1" ht="13.2">
      <c r="A15" s="140">
        <v>1</v>
      </c>
      <c r="B15" s="140">
        <v>1</v>
      </c>
      <c r="C15" s="141">
        <v>1</v>
      </c>
      <c r="D15" s="130">
        <v>116000</v>
      </c>
      <c r="E15" s="58" t="s">
        <v>19</v>
      </c>
      <c r="F15" s="152">
        <v>201</v>
      </c>
      <c r="G15" s="152">
        <v>161</v>
      </c>
      <c r="H15" s="152">
        <v>40</v>
      </c>
      <c r="I15" s="153">
        <v>43</v>
      </c>
      <c r="J15" s="153">
        <v>158</v>
      </c>
      <c r="K15" s="154">
        <v>54</v>
      </c>
      <c r="L15" s="154">
        <v>84.1</v>
      </c>
      <c r="M15" s="154">
        <v>22.1</v>
      </c>
      <c r="N15" s="154">
        <v>47.6</v>
      </c>
      <c r="O15" s="154">
        <v>56</v>
      </c>
      <c r="P15" s="70"/>
      <c r="Q15" s="69"/>
      <c r="R15" s="69"/>
      <c r="S15" s="69"/>
      <c r="Z15" s="19"/>
      <c r="AA15" s="19"/>
      <c r="AB15" s="19"/>
      <c r="AC15" s="19"/>
      <c r="AD15" s="19"/>
      <c r="AE15" s="19"/>
      <c r="AF15" s="19"/>
      <c r="AG15" s="19"/>
      <c r="AH15" s="19"/>
      <c r="AI15" s="19"/>
    </row>
    <row r="16" spans="1:38" s="4" customFormat="1" ht="13.2">
      <c r="A16" s="140">
        <v>1</v>
      </c>
      <c r="B16" s="140">
        <v>1</v>
      </c>
      <c r="C16" s="141">
        <v>1</v>
      </c>
      <c r="D16" s="130">
        <v>117000</v>
      </c>
      <c r="E16" s="58" t="s">
        <v>20</v>
      </c>
      <c r="F16" s="152">
        <v>213</v>
      </c>
      <c r="G16" s="152">
        <v>145</v>
      </c>
      <c r="H16" s="152">
        <v>68</v>
      </c>
      <c r="I16" s="152">
        <v>30</v>
      </c>
      <c r="J16" s="152">
        <v>183</v>
      </c>
      <c r="K16" s="142">
        <v>93.5</v>
      </c>
      <c r="L16" s="142">
        <v>123.1</v>
      </c>
      <c r="M16" s="142">
        <v>61.8</v>
      </c>
      <c r="N16" s="142">
        <v>51.4</v>
      </c>
      <c r="O16" s="142">
        <v>108</v>
      </c>
      <c r="P16" s="70"/>
      <c r="Q16" s="69"/>
      <c r="R16" s="69"/>
      <c r="S16" s="69"/>
      <c r="Z16" s="19"/>
      <c r="AA16" s="19"/>
      <c r="AB16" s="19"/>
      <c r="AC16" s="19"/>
      <c r="AD16" s="19"/>
      <c r="AE16" s="19"/>
      <c r="AF16" s="19"/>
      <c r="AG16" s="19"/>
      <c r="AH16" s="19"/>
      <c r="AI16" s="19"/>
    </row>
    <row r="17" spans="1:35" s="4" customFormat="1" ht="13.2">
      <c r="A17" s="140">
        <v>1</v>
      </c>
      <c r="B17" s="140">
        <v>1</v>
      </c>
      <c r="C17" s="141">
        <v>1</v>
      </c>
      <c r="D17" s="130">
        <v>119000</v>
      </c>
      <c r="E17" s="58" t="s">
        <v>21</v>
      </c>
      <c r="F17" s="152">
        <v>305</v>
      </c>
      <c r="G17" s="152">
        <v>211</v>
      </c>
      <c r="H17" s="152">
        <v>94</v>
      </c>
      <c r="I17" s="153">
        <v>64</v>
      </c>
      <c r="J17" s="153">
        <v>241</v>
      </c>
      <c r="K17" s="154">
        <v>104.9</v>
      </c>
      <c r="L17" s="154">
        <v>140.69999999999999</v>
      </c>
      <c r="M17" s="154">
        <v>66.8</v>
      </c>
      <c r="N17" s="154">
        <v>89.8</v>
      </c>
      <c r="O17" s="154">
        <v>109.9</v>
      </c>
      <c r="P17" s="70"/>
      <c r="Q17" s="69"/>
      <c r="R17" s="69"/>
      <c r="S17" s="69"/>
      <c r="Z17" s="19"/>
      <c r="AA17" s="19"/>
      <c r="AB17" s="19"/>
      <c r="AC17" s="19"/>
      <c r="AD17" s="19"/>
      <c r="AE17" s="19"/>
      <c r="AF17" s="19"/>
      <c r="AG17" s="19"/>
      <c r="AH17" s="19"/>
      <c r="AI17" s="19"/>
    </row>
    <row r="18" spans="1:35" s="4" customFormat="1" ht="13.2">
      <c r="A18" s="140">
        <v>1</v>
      </c>
      <c r="B18" s="140">
        <v>1</v>
      </c>
      <c r="C18" s="141">
        <v>1</v>
      </c>
      <c r="D18" s="130">
        <v>124000</v>
      </c>
      <c r="E18" s="58" t="s">
        <v>24</v>
      </c>
      <c r="F18" s="152">
        <v>593</v>
      </c>
      <c r="G18" s="152">
        <v>399</v>
      </c>
      <c r="H18" s="152">
        <v>194</v>
      </c>
      <c r="I18" s="153">
        <v>140</v>
      </c>
      <c r="J18" s="153">
        <v>453</v>
      </c>
      <c r="K18" s="154">
        <v>115.5</v>
      </c>
      <c r="L18" s="154">
        <v>151.80000000000001</v>
      </c>
      <c r="M18" s="154">
        <v>77.5</v>
      </c>
      <c r="N18" s="154">
        <v>110.1</v>
      </c>
      <c r="O18" s="154">
        <v>117.3</v>
      </c>
      <c r="P18" s="70"/>
      <c r="Q18" s="69"/>
      <c r="R18" s="69"/>
      <c r="S18" s="69"/>
      <c r="Z18" s="19"/>
      <c r="AA18" s="19"/>
      <c r="AB18" s="19"/>
      <c r="AC18" s="19"/>
      <c r="AD18" s="19"/>
      <c r="AE18" s="19"/>
      <c r="AF18" s="19"/>
      <c r="AG18" s="19"/>
      <c r="AH18" s="19"/>
      <c r="AI18" s="19"/>
    </row>
    <row r="19" spans="1:35" s="4" customFormat="1" ht="13.2">
      <c r="A19" s="143"/>
      <c r="B19" s="143"/>
      <c r="C19" s="143"/>
      <c r="D19" s="134"/>
      <c r="E19" s="114" t="s">
        <v>210</v>
      </c>
      <c r="F19" s="115">
        <v>5841</v>
      </c>
      <c r="G19" s="115">
        <v>4102</v>
      </c>
      <c r="H19" s="115">
        <v>1739</v>
      </c>
      <c r="I19" s="115">
        <v>1385</v>
      </c>
      <c r="J19" s="115">
        <v>4456</v>
      </c>
      <c r="K19" s="302">
        <v>102.3</v>
      </c>
      <c r="L19" s="302">
        <v>138.5</v>
      </c>
      <c r="M19" s="302">
        <v>63.3</v>
      </c>
      <c r="N19" s="302">
        <v>98.5</v>
      </c>
      <c r="O19" s="302">
        <v>103.6</v>
      </c>
      <c r="P19" s="19"/>
      <c r="Q19" s="19"/>
      <c r="R19" s="19"/>
      <c r="S19" s="19"/>
      <c r="T19" s="19"/>
      <c r="U19" s="19"/>
      <c r="V19" s="19"/>
      <c r="Z19" s="19"/>
      <c r="AA19" s="19"/>
      <c r="AB19" s="19"/>
      <c r="AC19" s="19"/>
      <c r="AD19" s="19"/>
      <c r="AE19" s="19"/>
      <c r="AF19" s="19"/>
      <c r="AG19" s="19"/>
      <c r="AH19" s="19"/>
      <c r="AI19" s="19"/>
    </row>
    <row r="20" spans="1:35" s="4" customFormat="1" ht="13.2">
      <c r="A20" s="140">
        <v>2</v>
      </c>
      <c r="B20" s="140">
        <v>2</v>
      </c>
      <c r="C20" s="141">
        <v>1</v>
      </c>
      <c r="D20" s="130">
        <v>334002</v>
      </c>
      <c r="E20" s="58" t="s">
        <v>250</v>
      </c>
      <c r="F20" s="152">
        <v>790</v>
      </c>
      <c r="G20" s="152">
        <v>535</v>
      </c>
      <c r="H20" s="152">
        <v>255</v>
      </c>
      <c r="I20" s="152">
        <v>117</v>
      </c>
      <c r="J20" s="152">
        <v>673</v>
      </c>
      <c r="K20" s="142">
        <v>225.4</v>
      </c>
      <c r="L20" s="142">
        <v>278.39999999999998</v>
      </c>
      <c r="M20" s="142">
        <v>161</v>
      </c>
      <c r="N20" s="142">
        <v>162.69999999999999</v>
      </c>
      <c r="O20" s="142">
        <v>241.5</v>
      </c>
      <c r="Q20" s="69"/>
      <c r="R20" s="69"/>
      <c r="S20" s="69"/>
      <c r="Z20" s="19"/>
      <c r="AA20" s="19"/>
      <c r="AB20" s="19"/>
      <c r="AC20" s="19"/>
      <c r="AD20" s="19"/>
      <c r="AE20" s="19"/>
      <c r="AF20" s="19"/>
      <c r="AG20" s="19"/>
      <c r="AH20" s="19"/>
      <c r="AI20" s="19"/>
    </row>
    <row r="21" spans="1:35" s="4" customFormat="1" ht="13.2">
      <c r="A21" s="140">
        <v>2</v>
      </c>
      <c r="B21" s="140">
        <v>2</v>
      </c>
      <c r="C21" s="141">
        <v>1</v>
      </c>
      <c r="D21" s="130">
        <v>711000</v>
      </c>
      <c r="E21" s="58" t="s">
        <v>121</v>
      </c>
      <c r="F21" s="152">
        <v>854</v>
      </c>
      <c r="G21" s="152">
        <v>567</v>
      </c>
      <c r="H21" s="152">
        <v>287</v>
      </c>
      <c r="I21" s="152">
        <v>223</v>
      </c>
      <c r="J21" s="152">
        <v>631</v>
      </c>
      <c r="K21" s="142">
        <v>169.6</v>
      </c>
      <c r="L21" s="142">
        <v>219.9</v>
      </c>
      <c r="M21" s="142">
        <v>116.8</v>
      </c>
      <c r="N21" s="142">
        <v>182.8</v>
      </c>
      <c r="O21" s="142">
        <v>165.3</v>
      </c>
      <c r="Q21" s="69"/>
      <c r="R21" s="69"/>
      <c r="S21" s="69"/>
      <c r="Z21" s="19"/>
      <c r="AA21" s="19"/>
      <c r="AB21" s="19"/>
      <c r="AC21" s="19"/>
      <c r="AD21" s="19"/>
      <c r="AE21" s="19"/>
      <c r="AF21" s="19"/>
      <c r="AG21" s="19"/>
      <c r="AH21" s="19"/>
      <c r="AI21" s="19"/>
    </row>
    <row r="22" spans="1:35" s="16" customFormat="1" ht="13.2">
      <c r="A22" s="140">
        <v>2</v>
      </c>
      <c r="B22" s="140">
        <v>2</v>
      </c>
      <c r="C22" s="141">
        <v>1</v>
      </c>
      <c r="D22" s="130">
        <v>314000</v>
      </c>
      <c r="E22" s="58" t="s">
        <v>54</v>
      </c>
      <c r="F22" s="152">
        <v>273</v>
      </c>
      <c r="G22" s="152">
        <v>214</v>
      </c>
      <c r="H22" s="152">
        <v>59</v>
      </c>
      <c r="I22" s="152">
        <v>67</v>
      </c>
      <c r="J22" s="152">
        <v>206</v>
      </c>
      <c r="K22" s="142">
        <v>56.3</v>
      </c>
      <c r="L22" s="142">
        <v>86.4</v>
      </c>
      <c r="M22" s="142">
        <v>24.9</v>
      </c>
      <c r="N22" s="142">
        <v>54.7</v>
      </c>
      <c r="O22" s="142">
        <v>56.9</v>
      </c>
      <c r="Q22" s="39"/>
      <c r="R22" s="39"/>
      <c r="S22" s="39"/>
      <c r="Z22" s="19"/>
      <c r="AA22" s="19"/>
      <c r="AB22" s="19"/>
      <c r="AC22" s="19"/>
      <c r="AD22" s="19"/>
      <c r="AE22" s="19"/>
      <c r="AF22" s="19"/>
      <c r="AG22" s="19"/>
      <c r="AH22" s="19"/>
      <c r="AI22" s="19"/>
    </row>
    <row r="23" spans="1:35" s="16" customFormat="1" ht="13.2">
      <c r="A23" s="140">
        <v>2</v>
      </c>
      <c r="B23" s="140">
        <v>2</v>
      </c>
      <c r="C23" s="141">
        <v>1</v>
      </c>
      <c r="D23" s="130">
        <v>512000</v>
      </c>
      <c r="E23" s="58" t="s">
        <v>95</v>
      </c>
      <c r="F23" s="152">
        <v>248</v>
      </c>
      <c r="G23" s="152">
        <v>172</v>
      </c>
      <c r="H23" s="152">
        <v>76</v>
      </c>
      <c r="I23" s="152">
        <v>44</v>
      </c>
      <c r="J23" s="152">
        <v>204</v>
      </c>
      <c r="K23" s="142">
        <v>151.19999999999999</v>
      </c>
      <c r="L23" s="142">
        <v>201.6</v>
      </c>
      <c r="M23" s="142">
        <v>96.5</v>
      </c>
      <c r="N23" s="142">
        <v>113.7</v>
      </c>
      <c r="O23" s="142">
        <v>162.80000000000001</v>
      </c>
      <c r="P23" s="71"/>
      <c r="Q23" s="39"/>
      <c r="R23" s="39"/>
      <c r="S23" s="39"/>
      <c r="Z23" s="19"/>
      <c r="AA23" s="19"/>
      <c r="AB23" s="19"/>
      <c r="AC23" s="19"/>
      <c r="AD23" s="19"/>
      <c r="AE23" s="19"/>
      <c r="AF23" s="19"/>
      <c r="AG23" s="19"/>
      <c r="AH23" s="19"/>
      <c r="AI23" s="19"/>
    </row>
    <row r="24" spans="1:35" s="16" customFormat="1" ht="13.2">
      <c r="A24" s="140">
        <v>2</v>
      </c>
      <c r="B24" s="140">
        <v>2</v>
      </c>
      <c r="C24" s="141">
        <v>1</v>
      </c>
      <c r="D24" s="130">
        <v>111000</v>
      </c>
      <c r="E24" s="58" t="s">
        <v>15</v>
      </c>
      <c r="F24" s="152">
        <v>456</v>
      </c>
      <c r="G24" s="152">
        <v>335</v>
      </c>
      <c r="H24" s="152">
        <v>121</v>
      </c>
      <c r="I24" s="152">
        <v>63</v>
      </c>
      <c r="J24" s="152">
        <v>393</v>
      </c>
      <c r="K24" s="142">
        <v>58.5</v>
      </c>
      <c r="L24" s="142">
        <v>83.8</v>
      </c>
      <c r="M24" s="142">
        <v>31.9</v>
      </c>
      <c r="N24" s="142">
        <v>29</v>
      </c>
      <c r="O24" s="142">
        <v>70</v>
      </c>
      <c r="P24" s="71"/>
      <c r="Q24" s="39"/>
      <c r="R24" s="39"/>
      <c r="S24" s="39"/>
      <c r="Z24" s="19"/>
      <c r="AA24" s="19"/>
      <c r="AB24" s="19"/>
      <c r="AC24" s="19"/>
      <c r="AD24" s="19"/>
      <c r="AE24" s="19"/>
      <c r="AF24" s="19"/>
      <c r="AG24" s="19"/>
      <c r="AH24" s="19"/>
      <c r="AI24" s="19"/>
    </row>
    <row r="25" spans="1:35" s="16" customFormat="1" ht="13.2">
      <c r="A25" s="140">
        <v>2</v>
      </c>
      <c r="B25" s="140">
        <v>2</v>
      </c>
      <c r="C25" s="141">
        <v>1</v>
      </c>
      <c r="D25" s="130">
        <v>315000</v>
      </c>
      <c r="E25" s="58" t="s">
        <v>55</v>
      </c>
      <c r="F25" s="152">
        <v>1651</v>
      </c>
      <c r="G25" s="152">
        <v>1081</v>
      </c>
      <c r="H25" s="152">
        <v>570</v>
      </c>
      <c r="I25" s="153">
        <v>248</v>
      </c>
      <c r="J25" s="153">
        <v>1403</v>
      </c>
      <c r="K25" s="154">
        <v>115.5</v>
      </c>
      <c r="L25" s="154">
        <v>147.80000000000001</v>
      </c>
      <c r="M25" s="154">
        <v>81.599999999999994</v>
      </c>
      <c r="N25" s="154">
        <v>65.2</v>
      </c>
      <c r="O25" s="154">
        <v>133.6</v>
      </c>
      <c r="P25" s="331"/>
      <c r="Q25" s="47"/>
      <c r="R25" s="39"/>
      <c r="S25" s="39"/>
      <c r="T25" s="332"/>
      <c r="Z25" s="19"/>
      <c r="AA25" s="19"/>
      <c r="AB25" s="19"/>
      <c r="AC25" s="19"/>
      <c r="AD25" s="19"/>
      <c r="AE25" s="19"/>
      <c r="AF25" s="19"/>
      <c r="AG25" s="19"/>
      <c r="AH25" s="19"/>
      <c r="AI25" s="19"/>
    </row>
    <row r="26" spans="1:35" s="16" customFormat="1" ht="13.2">
      <c r="A26" s="140">
        <v>2</v>
      </c>
      <c r="B26" s="140">
        <v>2</v>
      </c>
      <c r="C26" s="141">
        <v>1</v>
      </c>
      <c r="D26" s="130">
        <v>316000</v>
      </c>
      <c r="E26" s="58" t="s">
        <v>56</v>
      </c>
      <c r="F26" s="152">
        <v>234</v>
      </c>
      <c r="G26" s="152">
        <v>173</v>
      </c>
      <c r="H26" s="152">
        <v>61</v>
      </c>
      <c r="I26" s="152">
        <v>67</v>
      </c>
      <c r="J26" s="152">
        <v>167</v>
      </c>
      <c r="K26" s="142">
        <v>99.3</v>
      </c>
      <c r="L26" s="142">
        <v>140.19999999999999</v>
      </c>
      <c r="M26" s="142">
        <v>54.3</v>
      </c>
      <c r="N26" s="142">
        <v>112.1</v>
      </c>
      <c r="O26" s="142">
        <v>94.9</v>
      </c>
      <c r="P26" s="71"/>
      <c r="Q26" s="39"/>
      <c r="R26" s="39"/>
      <c r="S26" s="39"/>
      <c r="Z26" s="19"/>
      <c r="AA26" s="19"/>
      <c r="AB26" s="19"/>
      <c r="AC26" s="19"/>
      <c r="AD26" s="19"/>
      <c r="AE26" s="19"/>
      <c r="AF26" s="19"/>
      <c r="AG26" s="19"/>
      <c r="AH26" s="19"/>
      <c r="AI26" s="19"/>
    </row>
    <row r="27" spans="1:35" s="16" customFormat="1" ht="13.2">
      <c r="A27" s="140">
        <v>2</v>
      </c>
      <c r="B27" s="140">
        <v>3</v>
      </c>
      <c r="C27" s="141">
        <v>1</v>
      </c>
      <c r="D27" s="130">
        <v>515000</v>
      </c>
      <c r="E27" s="58" t="s">
        <v>97</v>
      </c>
      <c r="F27" s="152">
        <v>364</v>
      </c>
      <c r="G27" s="152">
        <v>248</v>
      </c>
      <c r="H27" s="152">
        <v>116</v>
      </c>
      <c r="I27" s="153">
        <v>105</v>
      </c>
      <c r="J27" s="153">
        <v>259</v>
      </c>
      <c r="K27" s="154">
        <v>83.6</v>
      </c>
      <c r="L27" s="154">
        <v>114.8</v>
      </c>
      <c r="M27" s="154">
        <v>52.9</v>
      </c>
      <c r="N27" s="154">
        <v>103.7</v>
      </c>
      <c r="O27" s="154">
        <v>77.5</v>
      </c>
      <c r="P27" s="71"/>
      <c r="Q27" s="39"/>
      <c r="R27" s="39"/>
      <c r="S27" s="39"/>
      <c r="Z27" s="19"/>
      <c r="AA27" s="19"/>
      <c r="AB27" s="19"/>
      <c r="AC27" s="19"/>
      <c r="AD27" s="19"/>
      <c r="AE27" s="19"/>
      <c r="AF27" s="19"/>
      <c r="AG27" s="19"/>
      <c r="AH27" s="19"/>
      <c r="AI27" s="19"/>
    </row>
    <row r="28" spans="1:35" s="16" customFormat="1" ht="13.2">
      <c r="A28" s="140">
        <v>2</v>
      </c>
      <c r="B28" s="140">
        <v>2</v>
      </c>
      <c r="C28" s="141">
        <v>1</v>
      </c>
      <c r="D28" s="130">
        <v>120000</v>
      </c>
      <c r="E28" s="58" t="s">
        <v>22</v>
      </c>
      <c r="F28" s="152">
        <v>53</v>
      </c>
      <c r="G28" s="152">
        <v>37</v>
      </c>
      <c r="H28" s="152">
        <v>16</v>
      </c>
      <c r="I28" s="153">
        <v>8</v>
      </c>
      <c r="J28" s="153">
        <v>45</v>
      </c>
      <c r="K28" s="154">
        <v>33</v>
      </c>
      <c r="L28" s="154">
        <v>44.7</v>
      </c>
      <c r="M28" s="154">
        <v>20.5</v>
      </c>
      <c r="N28" s="154">
        <v>20.399999999999999</v>
      </c>
      <c r="O28" s="154">
        <v>37</v>
      </c>
      <c r="P28" s="71"/>
      <c r="Q28" s="39"/>
      <c r="R28" s="39"/>
      <c r="S28" s="39"/>
      <c r="Z28" s="19"/>
      <c r="AA28" s="19"/>
      <c r="AB28" s="19"/>
      <c r="AC28" s="19"/>
      <c r="AD28" s="19"/>
      <c r="AE28" s="19"/>
      <c r="AF28" s="19"/>
      <c r="AG28" s="19"/>
      <c r="AH28" s="19"/>
      <c r="AI28" s="19"/>
    </row>
    <row r="29" spans="1:35" s="16" customFormat="1" ht="13.2">
      <c r="A29" s="140">
        <v>2</v>
      </c>
      <c r="B29" s="140">
        <v>2</v>
      </c>
      <c r="C29" s="141">
        <v>1</v>
      </c>
      <c r="D29" s="130">
        <v>122000</v>
      </c>
      <c r="E29" s="58" t="s">
        <v>23</v>
      </c>
      <c r="F29" s="152">
        <v>285</v>
      </c>
      <c r="G29" s="152">
        <v>184</v>
      </c>
      <c r="H29" s="152">
        <v>101</v>
      </c>
      <c r="I29" s="153">
        <v>43</v>
      </c>
      <c r="J29" s="153">
        <v>242</v>
      </c>
      <c r="K29" s="154">
        <v>121.7</v>
      </c>
      <c r="L29" s="154">
        <v>150.80000000000001</v>
      </c>
      <c r="M29" s="154">
        <v>90</v>
      </c>
      <c r="N29" s="154">
        <v>75.3</v>
      </c>
      <c r="O29" s="154">
        <v>136.6</v>
      </c>
      <c r="P29" s="71"/>
      <c r="Q29" s="39"/>
      <c r="R29" s="39"/>
      <c r="S29" s="39"/>
      <c r="Z29" s="19"/>
      <c r="AA29" s="19"/>
      <c r="AB29" s="19"/>
      <c r="AC29" s="19"/>
      <c r="AD29" s="19"/>
      <c r="AE29" s="19"/>
      <c r="AF29" s="19"/>
      <c r="AG29" s="19"/>
      <c r="AH29" s="19"/>
      <c r="AI29" s="19"/>
    </row>
    <row r="30" spans="1:35" s="16" customFormat="1" ht="13.2">
      <c r="A30" s="143"/>
      <c r="B30" s="143"/>
      <c r="C30" s="143"/>
      <c r="D30" s="134"/>
      <c r="E30" s="114" t="s">
        <v>217</v>
      </c>
      <c r="F30" s="115">
        <v>5208</v>
      </c>
      <c r="G30" s="115">
        <v>3546</v>
      </c>
      <c r="H30" s="115">
        <v>1662</v>
      </c>
      <c r="I30" s="115">
        <v>985</v>
      </c>
      <c r="J30" s="115">
        <v>4223</v>
      </c>
      <c r="K30" s="302">
        <v>109</v>
      </c>
      <c r="L30" s="302">
        <v>144.30000000000001</v>
      </c>
      <c r="M30" s="302">
        <v>71.599999999999994</v>
      </c>
      <c r="N30" s="302">
        <v>81.400000000000006</v>
      </c>
      <c r="O30" s="302">
        <v>118.4</v>
      </c>
      <c r="P30" s="331"/>
      <c r="Q30" s="47"/>
      <c r="R30" s="47"/>
      <c r="S30" s="39"/>
      <c r="T30" s="332"/>
      <c r="Z30" s="19"/>
      <c r="AA30" s="19"/>
      <c r="AB30" s="19"/>
      <c r="AC30" s="19"/>
      <c r="AD30" s="19"/>
      <c r="AE30" s="19"/>
      <c r="AF30" s="19"/>
      <c r="AG30" s="19"/>
      <c r="AH30" s="19"/>
      <c r="AI30" s="19"/>
    </row>
    <row r="31" spans="1:35" s="16" customFormat="1" ht="13.2">
      <c r="A31" s="140">
        <v>3</v>
      </c>
      <c r="B31" s="140">
        <v>4</v>
      </c>
      <c r="C31" s="141">
        <v>2</v>
      </c>
      <c r="D31" s="130">
        <v>334000</v>
      </c>
      <c r="E31" s="135" t="s">
        <v>258</v>
      </c>
      <c r="F31" s="152">
        <v>69</v>
      </c>
      <c r="G31" s="152">
        <v>52</v>
      </c>
      <c r="H31" s="152">
        <v>17</v>
      </c>
      <c r="I31" s="152">
        <v>7</v>
      </c>
      <c r="J31" s="152">
        <v>62</v>
      </c>
      <c r="K31" s="154">
        <v>69.7</v>
      </c>
      <c r="L31" s="154">
        <v>100.1</v>
      </c>
      <c r="M31" s="154">
        <v>36.200000000000003</v>
      </c>
      <c r="N31" s="154">
        <v>31.3</v>
      </c>
      <c r="O31" s="154">
        <v>80.900000000000006</v>
      </c>
      <c r="P31" s="71"/>
      <c r="Q31" s="39"/>
      <c r="R31" s="39"/>
      <c r="S31" s="39"/>
      <c r="Z31" s="19"/>
      <c r="AA31" s="19"/>
      <c r="AB31" s="19"/>
      <c r="AC31" s="19"/>
      <c r="AD31" s="19"/>
      <c r="AE31" s="19"/>
      <c r="AF31" s="19"/>
      <c r="AG31" s="19"/>
      <c r="AH31" s="19"/>
      <c r="AI31" s="19"/>
    </row>
    <row r="32" spans="1:35" s="16" customFormat="1" ht="13.2">
      <c r="A32" s="140">
        <v>3</v>
      </c>
      <c r="B32" s="140">
        <v>4</v>
      </c>
      <c r="C32" s="141">
        <v>2</v>
      </c>
      <c r="D32" s="130">
        <v>554000</v>
      </c>
      <c r="E32" s="58" t="s">
        <v>265</v>
      </c>
      <c r="F32" s="152">
        <v>96</v>
      </c>
      <c r="G32" s="152">
        <v>71</v>
      </c>
      <c r="H32" s="152">
        <v>25</v>
      </c>
      <c r="I32" s="153">
        <v>13</v>
      </c>
      <c r="J32" s="153">
        <v>83</v>
      </c>
      <c r="K32" s="142">
        <v>33.5</v>
      </c>
      <c r="L32" s="142">
        <v>47.5</v>
      </c>
      <c r="M32" s="142">
        <v>18.2</v>
      </c>
      <c r="N32" s="142">
        <v>19.3</v>
      </c>
      <c r="O32" s="142">
        <v>37.9</v>
      </c>
      <c r="P32" s="71"/>
      <c r="Q32" s="39"/>
      <c r="R32" s="39"/>
      <c r="S32" s="39"/>
      <c r="Z32" s="19"/>
      <c r="AA32" s="19"/>
      <c r="AB32" s="19"/>
      <c r="AC32" s="19"/>
      <c r="AD32" s="19"/>
      <c r="AE32" s="19"/>
      <c r="AF32" s="19"/>
      <c r="AG32" s="19"/>
      <c r="AH32" s="19"/>
      <c r="AI32" s="19"/>
    </row>
    <row r="33" spans="1:35" s="16" customFormat="1" ht="13.2">
      <c r="A33" s="140">
        <v>3</v>
      </c>
      <c r="B33" s="140">
        <v>4</v>
      </c>
      <c r="C33" s="141">
        <v>2</v>
      </c>
      <c r="D33" s="130">
        <v>558000</v>
      </c>
      <c r="E33" s="58" t="s">
        <v>266</v>
      </c>
      <c r="F33" s="152">
        <v>121</v>
      </c>
      <c r="G33" s="152">
        <v>95</v>
      </c>
      <c r="H33" s="152">
        <v>26</v>
      </c>
      <c r="I33" s="153">
        <v>34</v>
      </c>
      <c r="J33" s="153">
        <v>87</v>
      </c>
      <c r="K33" s="154">
        <v>54.4</v>
      </c>
      <c r="L33" s="154">
        <v>82</v>
      </c>
      <c r="M33" s="154">
        <v>24.4</v>
      </c>
      <c r="N33" s="154">
        <v>67.8</v>
      </c>
      <c r="O33" s="154">
        <v>50.5</v>
      </c>
      <c r="P33" s="71"/>
      <c r="Q33" s="39"/>
      <c r="R33" s="39"/>
      <c r="S33" s="39"/>
      <c r="Z33" s="19"/>
      <c r="AA33" s="19"/>
      <c r="AB33" s="19"/>
      <c r="AC33" s="19"/>
      <c r="AD33" s="19"/>
      <c r="AE33" s="19"/>
      <c r="AF33" s="19"/>
      <c r="AG33" s="19"/>
      <c r="AH33" s="19"/>
      <c r="AI33" s="19"/>
    </row>
    <row r="34" spans="1:35" s="16" customFormat="1" ht="13.2">
      <c r="A34" s="140">
        <v>3</v>
      </c>
      <c r="B34" s="140">
        <v>4</v>
      </c>
      <c r="C34" s="141">
        <v>2</v>
      </c>
      <c r="D34" s="130">
        <v>358000</v>
      </c>
      <c r="E34" s="58" t="s">
        <v>259</v>
      </c>
      <c r="F34" s="152">
        <v>298</v>
      </c>
      <c r="G34" s="152">
        <v>192</v>
      </c>
      <c r="H34" s="152">
        <v>106</v>
      </c>
      <c r="I34" s="153">
        <v>52</v>
      </c>
      <c r="J34" s="153">
        <v>246</v>
      </c>
      <c r="K34" s="154">
        <v>116.8</v>
      </c>
      <c r="L34" s="154">
        <v>143.6</v>
      </c>
      <c r="M34" s="154">
        <v>87.3</v>
      </c>
      <c r="N34" s="154">
        <v>87.7</v>
      </c>
      <c r="O34" s="154">
        <v>125.6</v>
      </c>
      <c r="P34" s="71"/>
      <c r="Q34" s="39"/>
      <c r="R34" s="39"/>
      <c r="S34" s="39"/>
      <c r="Z34" s="19"/>
      <c r="AA34" s="19"/>
      <c r="AB34" s="19"/>
      <c r="AC34" s="19"/>
      <c r="AD34" s="19"/>
      <c r="AE34" s="19"/>
      <c r="AF34" s="19"/>
      <c r="AG34" s="19"/>
      <c r="AH34" s="19"/>
      <c r="AI34" s="19"/>
    </row>
    <row r="35" spans="1:35" s="16" customFormat="1" ht="13.2">
      <c r="A35" s="140">
        <v>3</v>
      </c>
      <c r="B35" s="140">
        <v>4</v>
      </c>
      <c r="C35" s="141">
        <v>2</v>
      </c>
      <c r="D35" s="130">
        <v>366000</v>
      </c>
      <c r="E35" s="58" t="s">
        <v>260</v>
      </c>
      <c r="F35" s="152">
        <v>202</v>
      </c>
      <c r="G35" s="152">
        <v>125</v>
      </c>
      <c r="H35" s="152">
        <v>77</v>
      </c>
      <c r="I35" s="153">
        <v>28</v>
      </c>
      <c r="J35" s="153">
        <v>174</v>
      </c>
      <c r="K35" s="154">
        <v>70.3</v>
      </c>
      <c r="L35" s="154">
        <v>84.1</v>
      </c>
      <c r="M35" s="154">
        <v>55.5</v>
      </c>
      <c r="N35" s="154">
        <v>41.7</v>
      </c>
      <c r="O35" s="154">
        <v>79</v>
      </c>
      <c r="P35" s="71"/>
      <c r="Q35" s="39"/>
      <c r="R35" s="39"/>
      <c r="S35" s="39"/>
      <c r="Z35" s="19"/>
      <c r="AA35" s="19"/>
      <c r="AB35" s="19"/>
      <c r="AC35" s="19"/>
      <c r="AD35" s="19"/>
      <c r="AE35" s="19"/>
      <c r="AF35" s="19"/>
      <c r="AG35" s="19"/>
      <c r="AH35" s="19"/>
      <c r="AI35" s="19"/>
    </row>
    <row r="36" spans="1:35" s="16" customFormat="1" ht="13.2">
      <c r="A36" s="140">
        <v>3</v>
      </c>
      <c r="B36" s="140">
        <v>4</v>
      </c>
      <c r="C36" s="141">
        <v>2</v>
      </c>
      <c r="D36" s="130">
        <v>754000</v>
      </c>
      <c r="E36" s="58" t="s">
        <v>269</v>
      </c>
      <c r="F36" s="152">
        <v>229</v>
      </c>
      <c r="G36" s="152">
        <v>177</v>
      </c>
      <c r="H36" s="152">
        <v>52</v>
      </c>
      <c r="I36" s="153">
        <v>50</v>
      </c>
      <c r="J36" s="153">
        <v>179</v>
      </c>
      <c r="K36" s="154">
        <v>72.7</v>
      </c>
      <c r="L36" s="154">
        <v>108.2</v>
      </c>
      <c r="M36" s="154">
        <v>34.299999999999997</v>
      </c>
      <c r="N36" s="154">
        <v>67.3</v>
      </c>
      <c r="O36" s="154">
        <v>74.400000000000006</v>
      </c>
      <c r="P36" s="71"/>
      <c r="Q36" s="39"/>
      <c r="R36" s="39"/>
      <c r="S36" s="39"/>
      <c r="Z36" s="19"/>
      <c r="AA36" s="19"/>
      <c r="AB36" s="19"/>
      <c r="AC36" s="19"/>
      <c r="AD36" s="19"/>
      <c r="AE36" s="19"/>
      <c r="AF36" s="19"/>
      <c r="AG36" s="19"/>
      <c r="AH36" s="19"/>
      <c r="AI36" s="19"/>
    </row>
    <row r="37" spans="1:35" s="16" customFormat="1" ht="13.2">
      <c r="A37" s="140">
        <v>3</v>
      </c>
      <c r="B37" s="140">
        <v>3</v>
      </c>
      <c r="C37" s="141">
        <v>2</v>
      </c>
      <c r="D37" s="130">
        <v>370000</v>
      </c>
      <c r="E37" s="58" t="s">
        <v>261</v>
      </c>
      <c r="F37" s="152">
        <v>83</v>
      </c>
      <c r="G37" s="152">
        <v>71</v>
      </c>
      <c r="H37" s="152">
        <v>12</v>
      </c>
      <c r="I37" s="153">
        <v>13</v>
      </c>
      <c r="J37" s="153">
        <v>70</v>
      </c>
      <c r="K37" s="154">
        <v>53.6</v>
      </c>
      <c r="L37" s="154">
        <v>87.3</v>
      </c>
      <c r="M37" s="154">
        <v>16.3</v>
      </c>
      <c r="N37" s="154">
        <v>37.200000000000003</v>
      </c>
      <c r="O37" s="154">
        <v>58.4</v>
      </c>
      <c r="P37" s="71"/>
      <c r="Q37" s="39"/>
      <c r="R37" s="39"/>
      <c r="S37" s="39"/>
      <c r="Z37" s="19"/>
      <c r="AA37" s="19"/>
      <c r="AB37" s="19"/>
      <c r="AC37" s="19"/>
      <c r="AD37" s="19"/>
      <c r="AE37" s="19"/>
      <c r="AF37" s="19"/>
      <c r="AG37" s="19"/>
      <c r="AH37" s="19"/>
      <c r="AI37" s="19"/>
    </row>
    <row r="38" spans="1:35" s="16" customFormat="1" ht="13.2">
      <c r="A38" s="140">
        <v>3</v>
      </c>
      <c r="B38" s="140">
        <v>4</v>
      </c>
      <c r="C38" s="141">
        <v>2</v>
      </c>
      <c r="D38" s="130">
        <v>758000</v>
      </c>
      <c r="E38" s="58" t="s">
        <v>271</v>
      </c>
      <c r="F38" s="152">
        <v>86</v>
      </c>
      <c r="G38" s="152">
        <v>57</v>
      </c>
      <c r="H38" s="152">
        <v>29</v>
      </c>
      <c r="I38" s="153">
        <v>17</v>
      </c>
      <c r="J38" s="153">
        <v>69</v>
      </c>
      <c r="K38" s="154">
        <v>57.3</v>
      </c>
      <c r="L38" s="154">
        <v>72.900000000000006</v>
      </c>
      <c r="M38" s="154">
        <v>40.299999999999997</v>
      </c>
      <c r="N38" s="154">
        <v>48.1</v>
      </c>
      <c r="O38" s="154">
        <v>60.1</v>
      </c>
      <c r="P38" s="71"/>
      <c r="Q38" s="39"/>
      <c r="R38" s="39"/>
      <c r="S38" s="39"/>
      <c r="Z38" s="19"/>
      <c r="AA38" s="19"/>
      <c r="AB38" s="19"/>
      <c r="AC38" s="19"/>
      <c r="AD38" s="19"/>
      <c r="AE38" s="19"/>
      <c r="AF38" s="19"/>
      <c r="AG38" s="19"/>
      <c r="AH38" s="19"/>
      <c r="AI38" s="19"/>
    </row>
    <row r="39" spans="1:35" s="16" customFormat="1" ht="13.2">
      <c r="A39" s="140">
        <v>3</v>
      </c>
      <c r="B39" s="140">
        <v>4</v>
      </c>
      <c r="C39" s="141">
        <v>2</v>
      </c>
      <c r="D39" s="130">
        <v>958000</v>
      </c>
      <c r="E39" s="58" t="s">
        <v>276</v>
      </c>
      <c r="F39" s="152">
        <v>41</v>
      </c>
      <c r="G39" s="152">
        <v>37</v>
      </c>
      <c r="H39" s="152">
        <v>4</v>
      </c>
      <c r="I39" s="153">
        <v>0</v>
      </c>
      <c r="J39" s="153">
        <v>41</v>
      </c>
      <c r="K39" s="154">
        <v>19.8</v>
      </c>
      <c r="L39" s="154">
        <v>34</v>
      </c>
      <c r="M39" s="154">
        <v>4.0999999999999996</v>
      </c>
      <c r="N39" s="154">
        <v>0</v>
      </c>
      <c r="O39" s="154">
        <v>25.4</v>
      </c>
      <c r="P39" s="71"/>
      <c r="Q39" s="39"/>
      <c r="R39" s="39"/>
      <c r="S39" s="39"/>
      <c r="Z39" s="19"/>
      <c r="AA39" s="19"/>
      <c r="AB39" s="19"/>
      <c r="AC39" s="19"/>
      <c r="AD39" s="19"/>
      <c r="AE39" s="19"/>
      <c r="AF39" s="19"/>
      <c r="AG39" s="19"/>
      <c r="AH39" s="19"/>
      <c r="AI39" s="19"/>
    </row>
    <row r="40" spans="1:35" s="16" customFormat="1" ht="13.2">
      <c r="A40" s="140">
        <v>3</v>
      </c>
      <c r="B40" s="140">
        <v>4</v>
      </c>
      <c r="C40" s="141">
        <v>2</v>
      </c>
      <c r="D40" s="130">
        <v>762000</v>
      </c>
      <c r="E40" s="58" t="s">
        <v>272</v>
      </c>
      <c r="F40" s="152">
        <v>151</v>
      </c>
      <c r="G40" s="152">
        <v>96</v>
      </c>
      <c r="H40" s="152">
        <v>55</v>
      </c>
      <c r="I40" s="153">
        <v>26</v>
      </c>
      <c r="J40" s="153">
        <v>125</v>
      </c>
      <c r="K40" s="154">
        <v>68.3</v>
      </c>
      <c r="L40" s="154">
        <v>83.9</v>
      </c>
      <c r="M40" s="154">
        <v>51.6</v>
      </c>
      <c r="N40" s="154">
        <v>51.9</v>
      </c>
      <c r="O40" s="154">
        <v>73.099999999999994</v>
      </c>
      <c r="P40" s="71"/>
      <c r="Q40" s="39"/>
      <c r="R40" s="39"/>
      <c r="S40" s="39"/>
      <c r="Z40" s="19"/>
      <c r="AA40" s="19"/>
      <c r="AB40" s="19"/>
      <c r="AC40" s="19"/>
      <c r="AD40" s="19"/>
      <c r="AE40" s="19"/>
      <c r="AF40" s="19"/>
      <c r="AG40" s="19"/>
      <c r="AH40" s="19"/>
      <c r="AI40" s="19"/>
    </row>
    <row r="41" spans="1:35" s="16" customFormat="1" ht="13.2">
      <c r="A41" s="140">
        <v>3</v>
      </c>
      <c r="B41" s="140">
        <v>4</v>
      </c>
      <c r="C41" s="141">
        <v>2</v>
      </c>
      <c r="D41" s="130">
        <v>154000</v>
      </c>
      <c r="E41" s="58" t="s">
        <v>253</v>
      </c>
      <c r="F41" s="152">
        <v>291</v>
      </c>
      <c r="G41" s="152">
        <v>233</v>
      </c>
      <c r="H41" s="152">
        <v>58</v>
      </c>
      <c r="I41" s="153">
        <v>75</v>
      </c>
      <c r="J41" s="153">
        <v>216</v>
      </c>
      <c r="K41" s="154">
        <v>144.69999999999999</v>
      </c>
      <c r="L41" s="154">
        <v>221.3</v>
      </c>
      <c r="M41" s="154">
        <v>60.6</v>
      </c>
      <c r="N41" s="154">
        <v>158.1</v>
      </c>
      <c r="O41" s="154">
        <v>140.6</v>
      </c>
      <c r="P41" s="71"/>
      <c r="Q41" s="39"/>
      <c r="R41" s="39"/>
      <c r="S41" s="39"/>
      <c r="Z41" s="19"/>
      <c r="AA41" s="19"/>
      <c r="AB41" s="19"/>
      <c r="AC41" s="19"/>
      <c r="AD41" s="19"/>
      <c r="AE41" s="19"/>
      <c r="AF41" s="19"/>
      <c r="AG41" s="19"/>
      <c r="AH41" s="19"/>
      <c r="AI41" s="19"/>
    </row>
    <row r="42" spans="1:35" s="16" customFormat="1" ht="13.2">
      <c r="A42" s="140">
        <v>3</v>
      </c>
      <c r="B42" s="140">
        <v>4</v>
      </c>
      <c r="C42" s="141">
        <v>2</v>
      </c>
      <c r="D42" s="130">
        <v>766000</v>
      </c>
      <c r="E42" s="58" t="s">
        <v>273</v>
      </c>
      <c r="F42" s="152">
        <v>83</v>
      </c>
      <c r="G42" s="152">
        <v>55</v>
      </c>
      <c r="H42" s="152">
        <v>28</v>
      </c>
      <c r="I42" s="153">
        <v>22</v>
      </c>
      <c r="J42" s="153">
        <v>61</v>
      </c>
      <c r="K42" s="154">
        <v>35.6</v>
      </c>
      <c r="L42" s="154">
        <v>45.4</v>
      </c>
      <c r="M42" s="154">
        <v>25</v>
      </c>
      <c r="N42" s="154">
        <v>40.1</v>
      </c>
      <c r="O42" s="154">
        <v>34.200000000000003</v>
      </c>
      <c r="P42" s="71"/>
      <c r="Q42" s="39"/>
      <c r="R42" s="39"/>
      <c r="S42" s="39"/>
      <c r="Z42" s="19"/>
      <c r="AA42" s="19"/>
      <c r="AB42" s="19"/>
      <c r="AC42" s="19"/>
      <c r="AD42" s="19"/>
      <c r="AE42" s="19"/>
      <c r="AF42" s="19"/>
      <c r="AG42" s="19"/>
      <c r="AH42" s="19"/>
      <c r="AI42" s="19"/>
    </row>
    <row r="43" spans="1:35" s="16" customFormat="1" ht="13.2">
      <c r="A43" s="140">
        <v>3</v>
      </c>
      <c r="B43" s="140">
        <v>4</v>
      </c>
      <c r="C43" s="141">
        <v>2</v>
      </c>
      <c r="D43" s="130">
        <v>962000</v>
      </c>
      <c r="E43" s="58" t="s">
        <v>277</v>
      </c>
      <c r="F43" s="152">
        <v>6</v>
      </c>
      <c r="G43" s="152">
        <v>2</v>
      </c>
      <c r="H43" s="152">
        <v>4</v>
      </c>
      <c r="I43" s="153">
        <v>2</v>
      </c>
      <c r="J43" s="153">
        <v>4</v>
      </c>
      <c r="K43" s="154">
        <v>3.8</v>
      </c>
      <c r="L43" s="154">
        <v>2.4</v>
      </c>
      <c r="M43" s="154">
        <v>5.3</v>
      </c>
      <c r="N43" s="154">
        <v>5.5</v>
      </c>
      <c r="O43" s="154">
        <v>3.3</v>
      </c>
      <c r="P43" s="71"/>
      <c r="Q43" s="39"/>
      <c r="R43" s="39"/>
      <c r="S43" s="39"/>
      <c r="Z43" s="19"/>
      <c r="AA43" s="19"/>
      <c r="AB43" s="19"/>
      <c r="AC43" s="19"/>
      <c r="AD43" s="19"/>
      <c r="AE43" s="19"/>
      <c r="AF43" s="19"/>
      <c r="AG43" s="19"/>
      <c r="AH43" s="19"/>
      <c r="AI43" s="19"/>
    </row>
    <row r="44" spans="1:35" s="16" customFormat="1" ht="13.2">
      <c r="A44" s="140">
        <v>3</v>
      </c>
      <c r="B44" s="140">
        <v>4</v>
      </c>
      <c r="C44" s="141">
        <v>2</v>
      </c>
      <c r="D44" s="130">
        <v>770000</v>
      </c>
      <c r="E44" s="58" t="s">
        <v>274</v>
      </c>
      <c r="F44" s="152">
        <v>73</v>
      </c>
      <c r="G44" s="152">
        <v>57</v>
      </c>
      <c r="H44" s="152">
        <v>16</v>
      </c>
      <c r="I44" s="153">
        <v>9</v>
      </c>
      <c r="J44" s="153">
        <v>64</v>
      </c>
      <c r="K44" s="154">
        <v>31.1</v>
      </c>
      <c r="L44" s="154">
        <v>47.2</v>
      </c>
      <c r="M44" s="154">
        <v>14.1</v>
      </c>
      <c r="N44" s="154">
        <v>16.399999999999999</v>
      </c>
      <c r="O44" s="154">
        <v>35.6</v>
      </c>
      <c r="P44" s="71"/>
      <c r="Q44" s="39"/>
      <c r="R44" s="39"/>
      <c r="S44" s="39"/>
      <c r="Z44" s="19"/>
      <c r="AA44" s="19"/>
      <c r="AB44" s="19"/>
      <c r="AC44" s="19"/>
      <c r="AD44" s="19"/>
      <c r="AE44" s="19"/>
      <c r="AF44" s="19"/>
      <c r="AG44" s="19"/>
      <c r="AH44" s="19"/>
      <c r="AI44" s="19"/>
    </row>
    <row r="45" spans="1:35" s="16" customFormat="1" ht="13.2">
      <c r="A45" s="140">
        <v>3</v>
      </c>
      <c r="B45" s="140">
        <v>4</v>
      </c>
      <c r="C45" s="141">
        <v>2</v>
      </c>
      <c r="D45" s="130">
        <v>162000</v>
      </c>
      <c r="E45" s="58" t="s">
        <v>254</v>
      </c>
      <c r="F45" s="152">
        <v>74</v>
      </c>
      <c r="G45" s="152">
        <v>61</v>
      </c>
      <c r="H45" s="152">
        <v>13</v>
      </c>
      <c r="I45" s="153">
        <v>7</v>
      </c>
      <c r="J45" s="153">
        <v>67</v>
      </c>
      <c r="K45" s="154">
        <v>75.400000000000006</v>
      </c>
      <c r="L45" s="154">
        <v>118.9</v>
      </c>
      <c r="M45" s="154">
        <v>27.8</v>
      </c>
      <c r="N45" s="154">
        <v>28.7</v>
      </c>
      <c r="O45" s="154">
        <v>90.9</v>
      </c>
      <c r="P45" s="71"/>
      <c r="Q45" s="39"/>
      <c r="R45" s="39"/>
      <c r="S45" s="39"/>
      <c r="Z45" s="19"/>
      <c r="AA45" s="19"/>
      <c r="AB45" s="19"/>
      <c r="AC45" s="19"/>
      <c r="AD45" s="19"/>
      <c r="AE45" s="19"/>
      <c r="AF45" s="19"/>
      <c r="AG45" s="19"/>
      <c r="AH45" s="19"/>
      <c r="AI45" s="19"/>
    </row>
    <row r="46" spans="1:35" s="16" customFormat="1" ht="13.2">
      <c r="A46" s="140">
        <v>3</v>
      </c>
      <c r="B46" s="140">
        <v>4</v>
      </c>
      <c r="C46" s="141">
        <v>2</v>
      </c>
      <c r="D46" s="130">
        <v>374000</v>
      </c>
      <c r="E46" s="58" t="s">
        <v>262</v>
      </c>
      <c r="F46" s="152">
        <v>310</v>
      </c>
      <c r="G46" s="152">
        <v>212</v>
      </c>
      <c r="H46" s="152">
        <v>98</v>
      </c>
      <c r="I46" s="153">
        <v>52</v>
      </c>
      <c r="J46" s="153">
        <v>258</v>
      </c>
      <c r="K46" s="154">
        <v>125.4</v>
      </c>
      <c r="L46" s="154">
        <v>168</v>
      </c>
      <c r="M46" s="154">
        <v>81</v>
      </c>
      <c r="N46" s="154">
        <v>88.6</v>
      </c>
      <c r="O46" s="154">
        <v>136.9</v>
      </c>
      <c r="P46" s="71"/>
      <c r="Q46" s="39"/>
      <c r="R46" s="39"/>
      <c r="S46" s="39"/>
      <c r="Z46" s="19"/>
      <c r="AA46" s="19"/>
      <c r="AB46" s="19"/>
      <c r="AC46" s="19"/>
      <c r="AD46" s="19"/>
      <c r="AE46" s="19"/>
      <c r="AF46" s="19"/>
      <c r="AG46" s="19"/>
      <c r="AH46" s="19"/>
      <c r="AI46" s="19"/>
    </row>
    <row r="47" spans="1:35" s="16" customFormat="1" ht="13.2">
      <c r="A47" s="140">
        <v>3</v>
      </c>
      <c r="B47" s="140">
        <v>4</v>
      </c>
      <c r="C47" s="141">
        <v>2</v>
      </c>
      <c r="D47" s="130">
        <v>966000</v>
      </c>
      <c r="E47" s="58" t="s">
        <v>278</v>
      </c>
      <c r="F47" s="152">
        <v>93</v>
      </c>
      <c r="G47" s="152">
        <v>71</v>
      </c>
      <c r="H47" s="152">
        <v>22</v>
      </c>
      <c r="I47" s="153">
        <v>27</v>
      </c>
      <c r="J47" s="153">
        <v>66</v>
      </c>
      <c r="K47" s="154">
        <v>44.2</v>
      </c>
      <c r="L47" s="154">
        <v>63.8</v>
      </c>
      <c r="M47" s="154">
        <v>22.2</v>
      </c>
      <c r="N47" s="154">
        <v>56.5</v>
      </c>
      <c r="O47" s="154">
        <v>40.6</v>
      </c>
      <c r="P47" s="71"/>
      <c r="Q47" s="39"/>
      <c r="R47" s="39"/>
      <c r="S47" s="39"/>
      <c r="Z47" s="19"/>
      <c r="AA47" s="19"/>
      <c r="AB47" s="19"/>
      <c r="AC47" s="19"/>
      <c r="AD47" s="19"/>
      <c r="AE47" s="19"/>
      <c r="AF47" s="19"/>
      <c r="AG47" s="19"/>
      <c r="AH47" s="19"/>
      <c r="AI47" s="19"/>
    </row>
    <row r="48" spans="1:35" s="16" customFormat="1" ht="13.2">
      <c r="A48" s="140">
        <v>3</v>
      </c>
      <c r="B48" s="140">
        <v>4</v>
      </c>
      <c r="C48" s="141">
        <v>2</v>
      </c>
      <c r="D48" s="130">
        <v>774000</v>
      </c>
      <c r="E48" s="58" t="s">
        <v>275</v>
      </c>
      <c r="F48" s="152">
        <v>213</v>
      </c>
      <c r="G48" s="152">
        <v>164</v>
      </c>
      <c r="H48" s="152">
        <v>49</v>
      </c>
      <c r="I48" s="153">
        <v>44</v>
      </c>
      <c r="J48" s="153">
        <v>169</v>
      </c>
      <c r="K48" s="154">
        <v>81.2</v>
      </c>
      <c r="L48" s="154">
        <v>118.9</v>
      </c>
      <c r="M48" s="154">
        <v>39.4</v>
      </c>
      <c r="N48" s="154">
        <v>70.099999999999994</v>
      </c>
      <c r="O48" s="154">
        <v>84.7</v>
      </c>
      <c r="P48" s="71"/>
      <c r="Q48" s="39"/>
      <c r="R48" s="39"/>
      <c r="S48" s="39"/>
      <c r="Z48" s="19"/>
      <c r="AA48" s="19"/>
      <c r="AB48" s="19"/>
      <c r="AC48" s="19"/>
      <c r="AD48" s="19"/>
      <c r="AE48" s="19"/>
      <c r="AF48" s="19"/>
      <c r="AG48" s="19"/>
      <c r="AH48" s="19"/>
      <c r="AI48" s="19"/>
    </row>
    <row r="49" spans="1:35" s="16" customFormat="1" ht="13.2">
      <c r="A49" s="140">
        <v>3</v>
      </c>
      <c r="B49" s="140">
        <v>4</v>
      </c>
      <c r="C49" s="141">
        <v>2</v>
      </c>
      <c r="D49" s="130">
        <v>378000</v>
      </c>
      <c r="E49" s="58" t="s">
        <v>263</v>
      </c>
      <c r="F49" s="152">
        <v>15</v>
      </c>
      <c r="G49" s="152">
        <v>9</v>
      </c>
      <c r="H49" s="152">
        <v>6</v>
      </c>
      <c r="I49" s="153">
        <v>2</v>
      </c>
      <c r="J49" s="153">
        <v>13</v>
      </c>
      <c r="K49" s="154">
        <v>18</v>
      </c>
      <c r="L49" s="154">
        <v>21</v>
      </c>
      <c r="M49" s="154">
        <v>14.9</v>
      </c>
      <c r="N49" s="154">
        <v>10.199999999999999</v>
      </c>
      <c r="O49" s="154">
        <v>20.5</v>
      </c>
      <c r="P49" s="71"/>
      <c r="Q49" s="39"/>
      <c r="R49" s="39"/>
      <c r="S49" s="39"/>
      <c r="Z49" s="19"/>
      <c r="AA49" s="19"/>
      <c r="AB49" s="19"/>
      <c r="AC49" s="19"/>
      <c r="AD49" s="19"/>
      <c r="AE49" s="19"/>
      <c r="AF49" s="19"/>
      <c r="AG49" s="19"/>
      <c r="AH49" s="19"/>
      <c r="AI49" s="19"/>
    </row>
    <row r="50" spans="1:35" s="16" customFormat="1" ht="13.2">
      <c r="A50" s="140">
        <v>3</v>
      </c>
      <c r="B50" s="140">
        <v>4</v>
      </c>
      <c r="C50" s="141">
        <v>2</v>
      </c>
      <c r="D50" s="130">
        <v>382000</v>
      </c>
      <c r="E50" s="58" t="s">
        <v>264</v>
      </c>
      <c r="F50" s="152">
        <v>72</v>
      </c>
      <c r="G50" s="152">
        <v>59</v>
      </c>
      <c r="H50" s="152">
        <v>13</v>
      </c>
      <c r="I50" s="153">
        <v>8</v>
      </c>
      <c r="J50" s="153">
        <v>64</v>
      </c>
      <c r="K50" s="154">
        <v>31.6</v>
      </c>
      <c r="L50" s="154">
        <v>50.1</v>
      </c>
      <c r="M50" s="154">
        <v>11.8</v>
      </c>
      <c r="N50" s="154">
        <v>14.5</v>
      </c>
      <c r="O50" s="154">
        <v>37.1</v>
      </c>
      <c r="P50" s="71"/>
      <c r="Q50" s="39"/>
      <c r="R50" s="39"/>
      <c r="S50" s="39"/>
      <c r="Z50" s="19"/>
      <c r="AA50" s="19"/>
      <c r="AB50" s="19"/>
      <c r="AC50" s="19"/>
      <c r="AD50" s="19"/>
      <c r="AE50" s="19"/>
      <c r="AF50" s="19"/>
      <c r="AG50" s="19"/>
      <c r="AH50" s="19"/>
      <c r="AI50" s="19"/>
    </row>
    <row r="51" spans="1:35" s="16" customFormat="1" ht="13.2">
      <c r="A51" s="140">
        <v>3</v>
      </c>
      <c r="B51" s="140">
        <v>4</v>
      </c>
      <c r="C51" s="141">
        <v>2</v>
      </c>
      <c r="D51" s="130">
        <v>970000</v>
      </c>
      <c r="E51" s="58" t="s">
        <v>279</v>
      </c>
      <c r="F51" s="152">
        <v>177</v>
      </c>
      <c r="G51" s="152">
        <v>135</v>
      </c>
      <c r="H51" s="152">
        <v>42</v>
      </c>
      <c r="I51" s="153">
        <v>65</v>
      </c>
      <c r="J51" s="153">
        <v>112</v>
      </c>
      <c r="K51" s="154">
        <v>68.2</v>
      </c>
      <c r="L51" s="154">
        <v>98.7</v>
      </c>
      <c r="M51" s="154">
        <v>34.200000000000003</v>
      </c>
      <c r="N51" s="154">
        <v>107.6</v>
      </c>
      <c r="O51" s="154">
        <v>56.2</v>
      </c>
      <c r="P51" s="71"/>
      <c r="Q51" s="39"/>
      <c r="R51" s="39"/>
      <c r="S51" s="39"/>
      <c r="Z51" s="19"/>
      <c r="AA51" s="19"/>
      <c r="AB51" s="19"/>
      <c r="AC51" s="19"/>
      <c r="AD51" s="19"/>
      <c r="AE51" s="19"/>
      <c r="AF51" s="19"/>
      <c r="AG51" s="19"/>
      <c r="AH51" s="19"/>
      <c r="AI51" s="19"/>
    </row>
    <row r="52" spans="1:35" s="16" customFormat="1" ht="13.2">
      <c r="A52" s="140">
        <v>3</v>
      </c>
      <c r="B52" s="140">
        <v>4</v>
      </c>
      <c r="C52" s="141">
        <v>2</v>
      </c>
      <c r="D52" s="130">
        <v>974000</v>
      </c>
      <c r="E52" s="58" t="s">
        <v>280</v>
      </c>
      <c r="F52" s="155">
        <v>181</v>
      </c>
      <c r="G52" s="152">
        <v>147</v>
      </c>
      <c r="H52" s="152">
        <v>34</v>
      </c>
      <c r="I52" s="153">
        <v>50</v>
      </c>
      <c r="J52" s="153">
        <v>131</v>
      </c>
      <c r="K52" s="154">
        <v>70.3</v>
      </c>
      <c r="L52" s="154">
        <v>107.8</v>
      </c>
      <c r="M52" s="154">
        <v>28.1</v>
      </c>
      <c r="N52" s="154">
        <v>86</v>
      </c>
      <c r="O52" s="154">
        <v>65.8</v>
      </c>
      <c r="P52" s="71"/>
      <c r="Q52" s="39"/>
      <c r="R52" s="39"/>
      <c r="S52" s="39"/>
      <c r="Z52" s="19"/>
      <c r="AA52" s="19"/>
      <c r="AB52" s="19"/>
      <c r="AC52" s="19"/>
      <c r="AD52" s="19"/>
      <c r="AE52" s="19"/>
      <c r="AF52" s="19"/>
      <c r="AG52" s="19"/>
      <c r="AH52" s="19"/>
      <c r="AI52" s="19"/>
    </row>
    <row r="53" spans="1:35" s="16" customFormat="1" ht="13.2">
      <c r="A53" s="140">
        <v>3</v>
      </c>
      <c r="B53" s="140">
        <v>4</v>
      </c>
      <c r="C53" s="141">
        <v>2</v>
      </c>
      <c r="D53" s="130">
        <v>566000</v>
      </c>
      <c r="E53" s="58" t="s">
        <v>267</v>
      </c>
      <c r="F53" s="152">
        <v>133</v>
      </c>
      <c r="G53" s="152">
        <v>97</v>
      </c>
      <c r="H53" s="152">
        <v>36</v>
      </c>
      <c r="I53" s="153">
        <v>15</v>
      </c>
      <c r="J53" s="153">
        <v>118</v>
      </c>
      <c r="K53" s="154">
        <v>32</v>
      </c>
      <c r="L53" s="154">
        <v>44.4</v>
      </c>
      <c r="M53" s="154">
        <v>18.2</v>
      </c>
      <c r="N53" s="154">
        <v>15.9</v>
      </c>
      <c r="O53" s="154">
        <v>36.700000000000003</v>
      </c>
      <c r="P53" s="71"/>
      <c r="Q53" s="39"/>
      <c r="R53" s="39"/>
      <c r="S53" s="39"/>
      <c r="Z53" s="19"/>
      <c r="AA53" s="19"/>
      <c r="AB53" s="19"/>
      <c r="AC53" s="19"/>
      <c r="AD53" s="19"/>
      <c r="AE53" s="19"/>
      <c r="AF53" s="19"/>
      <c r="AG53" s="19"/>
      <c r="AH53" s="19"/>
      <c r="AI53" s="19"/>
    </row>
    <row r="54" spans="1:35" s="16" customFormat="1" ht="13.2">
      <c r="A54" s="140">
        <v>3</v>
      </c>
      <c r="B54" s="140">
        <v>3</v>
      </c>
      <c r="C54" s="141">
        <v>2</v>
      </c>
      <c r="D54" s="130">
        <v>978000</v>
      </c>
      <c r="E54" s="81" t="s">
        <v>281</v>
      </c>
      <c r="F54" s="152">
        <v>103</v>
      </c>
      <c r="G54" s="152">
        <v>85</v>
      </c>
      <c r="H54" s="152">
        <v>18</v>
      </c>
      <c r="I54" s="153">
        <v>28</v>
      </c>
      <c r="J54" s="153">
        <v>75</v>
      </c>
      <c r="K54" s="154">
        <v>122.9</v>
      </c>
      <c r="L54" s="154">
        <v>196.9</v>
      </c>
      <c r="M54" s="154">
        <v>44.3</v>
      </c>
      <c r="N54" s="154">
        <v>147.1</v>
      </c>
      <c r="O54" s="154">
        <v>115.7</v>
      </c>
      <c r="P54" s="71"/>
      <c r="Q54" s="39"/>
      <c r="R54" s="39"/>
      <c r="S54" s="39"/>
      <c r="Z54" s="19"/>
      <c r="AA54" s="19"/>
      <c r="AB54" s="19"/>
      <c r="AC54" s="19"/>
      <c r="AD54" s="19"/>
      <c r="AE54" s="19"/>
      <c r="AF54" s="19"/>
      <c r="AG54" s="19"/>
      <c r="AH54" s="19"/>
      <c r="AI54" s="19"/>
    </row>
    <row r="55" spans="1:35" s="16" customFormat="1" ht="13.2">
      <c r="A55" s="140">
        <v>3</v>
      </c>
      <c r="B55" s="140">
        <v>4</v>
      </c>
      <c r="C55" s="141">
        <v>2</v>
      </c>
      <c r="D55" s="130">
        <v>166000</v>
      </c>
      <c r="E55" s="58" t="s">
        <v>255</v>
      </c>
      <c r="F55" s="152">
        <v>104</v>
      </c>
      <c r="G55" s="152">
        <v>87</v>
      </c>
      <c r="H55" s="152">
        <v>17</v>
      </c>
      <c r="I55" s="153">
        <v>23</v>
      </c>
      <c r="J55" s="153">
        <v>81</v>
      </c>
      <c r="K55" s="154">
        <v>75.3</v>
      </c>
      <c r="L55" s="154">
        <v>121.8</v>
      </c>
      <c r="M55" s="154">
        <v>25.5</v>
      </c>
      <c r="N55" s="154">
        <v>72.599999999999994</v>
      </c>
      <c r="O55" s="154">
        <v>76.099999999999994</v>
      </c>
      <c r="P55" s="71"/>
      <c r="Q55" s="39"/>
      <c r="R55" s="39"/>
      <c r="S55" s="39"/>
      <c r="Z55" s="19"/>
      <c r="AA55" s="19"/>
      <c r="AB55" s="19"/>
      <c r="AC55" s="19"/>
      <c r="AD55" s="19"/>
      <c r="AE55" s="19"/>
      <c r="AF55" s="19"/>
      <c r="AG55" s="19"/>
      <c r="AH55" s="19"/>
      <c r="AI55" s="19"/>
    </row>
    <row r="56" spans="1:35" s="16" customFormat="1" ht="13.2">
      <c r="A56" s="140">
        <v>3</v>
      </c>
      <c r="B56" s="140">
        <v>4</v>
      </c>
      <c r="C56" s="141">
        <v>2</v>
      </c>
      <c r="D56" s="130">
        <v>570000</v>
      </c>
      <c r="E56" s="58" t="s">
        <v>268</v>
      </c>
      <c r="F56" s="152">
        <v>8</v>
      </c>
      <c r="G56" s="152">
        <v>4</v>
      </c>
      <c r="H56" s="152">
        <v>4</v>
      </c>
      <c r="I56" s="153">
        <v>0</v>
      </c>
      <c r="J56" s="153">
        <v>8</v>
      </c>
      <c r="K56" s="154">
        <v>3.1</v>
      </c>
      <c r="L56" s="154">
        <v>2.9</v>
      </c>
      <c r="M56" s="154">
        <v>3.2</v>
      </c>
      <c r="N56" s="154">
        <v>0</v>
      </c>
      <c r="O56" s="154">
        <v>4</v>
      </c>
      <c r="P56" s="71"/>
      <c r="Q56" s="39"/>
      <c r="R56" s="39"/>
      <c r="S56" s="39"/>
      <c r="Z56" s="19"/>
      <c r="AA56" s="19"/>
      <c r="AB56" s="19"/>
      <c r="AC56" s="19"/>
      <c r="AD56" s="19"/>
      <c r="AE56" s="19"/>
      <c r="AF56" s="19"/>
      <c r="AG56" s="19"/>
      <c r="AH56" s="19"/>
      <c r="AI56" s="19"/>
    </row>
    <row r="57" spans="1:35" s="16" customFormat="1" ht="13.2">
      <c r="A57" s="140">
        <v>3</v>
      </c>
      <c r="B57" s="140">
        <v>4</v>
      </c>
      <c r="C57" s="141">
        <v>2</v>
      </c>
      <c r="D57" s="130">
        <v>170000</v>
      </c>
      <c r="E57" s="58" t="s">
        <v>257</v>
      </c>
      <c r="F57" s="152">
        <v>273</v>
      </c>
      <c r="G57" s="152">
        <v>192</v>
      </c>
      <c r="H57" s="152">
        <v>81</v>
      </c>
      <c r="I57" s="153">
        <v>49</v>
      </c>
      <c r="J57" s="153">
        <v>224</v>
      </c>
      <c r="K57" s="154">
        <v>155</v>
      </c>
      <c r="L57" s="154">
        <v>210.5</v>
      </c>
      <c r="M57" s="154">
        <v>95.4</v>
      </c>
      <c r="N57" s="154">
        <v>122.8</v>
      </c>
      <c r="O57" s="154">
        <v>164.4</v>
      </c>
      <c r="P57" s="71"/>
      <c r="Q57" s="39"/>
      <c r="R57" s="39"/>
      <c r="S57" s="39"/>
      <c r="Z57" s="19"/>
      <c r="AA57" s="19"/>
      <c r="AB57" s="19"/>
      <c r="AC57" s="19"/>
      <c r="AD57" s="19"/>
      <c r="AE57" s="19"/>
      <c r="AF57" s="19"/>
      <c r="AG57" s="19"/>
      <c r="AH57" s="19"/>
      <c r="AI57" s="19"/>
    </row>
    <row r="58" spans="1:35" s="16" customFormat="1" ht="13.2">
      <c r="A58" s="143"/>
      <c r="B58" s="143"/>
      <c r="C58" s="143"/>
      <c r="D58" s="134"/>
      <c r="E58" s="114" t="s">
        <v>211</v>
      </c>
      <c r="F58" s="115">
        <v>3585</v>
      </c>
      <c r="G58" s="115">
        <v>2643</v>
      </c>
      <c r="H58" s="115">
        <v>942</v>
      </c>
      <c r="I58" s="115">
        <v>718</v>
      </c>
      <c r="J58" s="115">
        <v>2867</v>
      </c>
      <c r="K58" s="302">
        <v>62.4</v>
      </c>
      <c r="L58" s="302">
        <v>88.2</v>
      </c>
      <c r="M58" s="302">
        <v>34.299999999999997</v>
      </c>
      <c r="N58" s="302">
        <v>53.9</v>
      </c>
      <c r="O58" s="302">
        <v>64.900000000000006</v>
      </c>
      <c r="P58" s="331"/>
      <c r="Q58" s="47"/>
      <c r="R58" s="39"/>
      <c r="S58" s="39"/>
      <c r="T58" s="332"/>
      <c r="Z58" s="19"/>
      <c r="AA58" s="19"/>
      <c r="AB58" s="19"/>
      <c r="AC58" s="19"/>
      <c r="AD58" s="19"/>
      <c r="AE58" s="19"/>
      <c r="AF58" s="19"/>
      <c r="AG58" s="19"/>
      <c r="AH58" s="19"/>
      <c r="AI58" s="19"/>
    </row>
    <row r="59" spans="1:35" s="16" customFormat="1" ht="13.2">
      <c r="A59" s="140">
        <v>4</v>
      </c>
      <c r="B59" s="140">
        <v>2</v>
      </c>
      <c r="C59" s="141">
        <v>3</v>
      </c>
      <c r="D59" s="130">
        <v>334004</v>
      </c>
      <c r="E59" s="58" t="s">
        <v>57</v>
      </c>
      <c r="F59" s="152">
        <v>68</v>
      </c>
      <c r="G59" s="152">
        <v>46</v>
      </c>
      <c r="H59" s="152">
        <v>22</v>
      </c>
      <c r="I59" s="153">
        <v>4</v>
      </c>
      <c r="J59" s="153">
        <v>64</v>
      </c>
      <c r="K59" s="156">
        <v>95.5</v>
      </c>
      <c r="L59" s="156">
        <v>122.5</v>
      </c>
      <c r="M59" s="156">
        <v>65.3</v>
      </c>
      <c r="N59" s="156">
        <v>24.4</v>
      </c>
      <c r="O59" s="156">
        <v>116.7</v>
      </c>
      <c r="P59" s="71"/>
      <c r="Q59" s="39"/>
      <c r="R59" s="39"/>
      <c r="S59" s="39"/>
      <c r="Z59" s="19"/>
      <c r="AA59" s="19"/>
      <c r="AB59" s="19"/>
      <c r="AC59" s="19"/>
      <c r="AD59" s="19"/>
      <c r="AE59" s="19"/>
      <c r="AF59" s="19"/>
      <c r="AG59" s="19"/>
      <c r="AH59" s="19"/>
      <c r="AI59" s="19"/>
    </row>
    <row r="60" spans="1:35" s="16" customFormat="1" ht="13.2">
      <c r="A60" s="140">
        <v>4</v>
      </c>
      <c r="B60" s="140">
        <v>2</v>
      </c>
      <c r="C60" s="141">
        <v>3</v>
      </c>
      <c r="D60" s="130">
        <v>962004</v>
      </c>
      <c r="E60" s="58" t="s">
        <v>150</v>
      </c>
      <c r="F60" s="152">
        <v>5</v>
      </c>
      <c r="G60" s="152">
        <v>5</v>
      </c>
      <c r="H60" s="152">
        <v>0</v>
      </c>
      <c r="I60" s="152">
        <v>2</v>
      </c>
      <c r="J60" s="152">
        <v>3</v>
      </c>
      <c r="K60" s="156">
        <v>20.7</v>
      </c>
      <c r="L60" s="156">
        <v>40.200000000000003</v>
      </c>
      <c r="M60" s="156">
        <v>0</v>
      </c>
      <c r="N60" s="156">
        <v>38.799999999999997</v>
      </c>
      <c r="O60" s="156">
        <v>15.8</v>
      </c>
      <c r="P60" s="71"/>
      <c r="Q60" s="39"/>
      <c r="R60" s="39"/>
      <c r="S60" s="39"/>
      <c r="Z60" s="19"/>
      <c r="AA60" s="19"/>
      <c r="AB60" s="19"/>
      <c r="AC60" s="19"/>
      <c r="AD60" s="19"/>
      <c r="AE60" s="19"/>
      <c r="AF60" s="19"/>
      <c r="AG60" s="19"/>
      <c r="AH60" s="19"/>
      <c r="AI60" s="19"/>
    </row>
    <row r="61" spans="1:35" s="16" customFormat="1" ht="13.2">
      <c r="A61" s="140">
        <v>4</v>
      </c>
      <c r="B61" s="140">
        <v>1</v>
      </c>
      <c r="C61" s="141">
        <v>3</v>
      </c>
      <c r="D61" s="130">
        <v>978004</v>
      </c>
      <c r="E61" s="58" t="s">
        <v>161</v>
      </c>
      <c r="F61" s="152">
        <v>22</v>
      </c>
      <c r="G61" s="152">
        <v>19</v>
      </c>
      <c r="H61" s="152">
        <v>3</v>
      </c>
      <c r="I61" s="153">
        <v>9</v>
      </c>
      <c r="J61" s="153">
        <v>13</v>
      </c>
      <c r="K61" s="156">
        <v>29.6</v>
      </c>
      <c r="L61" s="156">
        <v>48.5</v>
      </c>
      <c r="M61" s="156">
        <v>8.5</v>
      </c>
      <c r="N61" s="156">
        <v>51.8</v>
      </c>
      <c r="O61" s="156">
        <v>22.8</v>
      </c>
      <c r="P61" s="71"/>
      <c r="Q61" s="39"/>
      <c r="R61" s="39"/>
      <c r="S61" s="39"/>
      <c r="Z61" s="19"/>
      <c r="AA61" s="19"/>
      <c r="AB61" s="19"/>
      <c r="AC61" s="19"/>
      <c r="AD61" s="19"/>
      <c r="AE61" s="19"/>
      <c r="AF61" s="19"/>
      <c r="AG61" s="19"/>
      <c r="AH61" s="19"/>
      <c r="AI61" s="19"/>
    </row>
    <row r="62" spans="1:35" s="16" customFormat="1" ht="13.2">
      <c r="A62" s="140">
        <v>4</v>
      </c>
      <c r="B62" s="140">
        <v>2</v>
      </c>
      <c r="C62" s="141">
        <v>3</v>
      </c>
      <c r="D62" s="130">
        <v>562008</v>
      </c>
      <c r="E62" s="58" t="s">
        <v>105</v>
      </c>
      <c r="F62" s="152">
        <v>65</v>
      </c>
      <c r="G62" s="152">
        <v>47</v>
      </c>
      <c r="H62" s="152">
        <v>18</v>
      </c>
      <c r="I62" s="153">
        <v>16</v>
      </c>
      <c r="J62" s="153">
        <v>49</v>
      </c>
      <c r="K62" s="156">
        <v>137.1</v>
      </c>
      <c r="L62" s="156">
        <v>192.8</v>
      </c>
      <c r="M62" s="156">
        <v>78.2</v>
      </c>
      <c r="N62" s="156">
        <v>137.5</v>
      </c>
      <c r="O62" s="156">
        <v>137</v>
      </c>
      <c r="P62" s="71"/>
      <c r="Q62" s="39"/>
      <c r="R62" s="39"/>
      <c r="S62" s="39"/>
      <c r="Z62" s="19"/>
      <c r="AA62" s="19"/>
      <c r="AB62" s="19"/>
      <c r="AC62" s="19"/>
      <c r="AD62" s="19"/>
      <c r="AE62" s="19"/>
      <c r="AF62" s="19"/>
      <c r="AG62" s="19"/>
      <c r="AH62" s="19"/>
      <c r="AI62" s="19"/>
    </row>
    <row r="63" spans="1:35" s="16" customFormat="1" ht="13.2">
      <c r="A63" s="140">
        <v>4</v>
      </c>
      <c r="B63" s="140">
        <v>2</v>
      </c>
      <c r="C63" s="141">
        <v>3</v>
      </c>
      <c r="D63" s="130">
        <v>158004</v>
      </c>
      <c r="E63" s="58" t="s">
        <v>30</v>
      </c>
      <c r="F63" s="152">
        <v>17</v>
      </c>
      <c r="G63" s="152">
        <v>12</v>
      </c>
      <c r="H63" s="152">
        <v>5</v>
      </c>
      <c r="I63" s="153">
        <v>6</v>
      </c>
      <c r="J63" s="153">
        <v>11</v>
      </c>
      <c r="K63" s="156">
        <v>26.9</v>
      </c>
      <c r="L63" s="156">
        <v>36.9</v>
      </c>
      <c r="M63" s="156">
        <v>16.3</v>
      </c>
      <c r="N63" s="156">
        <v>38.200000000000003</v>
      </c>
      <c r="O63" s="156">
        <v>23.1</v>
      </c>
      <c r="P63" s="71"/>
      <c r="Q63" s="39"/>
      <c r="R63" s="39"/>
      <c r="S63" s="39"/>
      <c r="Z63" s="19"/>
      <c r="AA63" s="19"/>
      <c r="AB63" s="19"/>
      <c r="AC63" s="19"/>
      <c r="AD63" s="19"/>
      <c r="AE63" s="19"/>
      <c r="AF63" s="19"/>
      <c r="AG63" s="19"/>
      <c r="AH63" s="19"/>
      <c r="AI63" s="19"/>
    </row>
    <row r="64" spans="1:35" s="16" customFormat="1" ht="13.2">
      <c r="A64" s="140">
        <v>4</v>
      </c>
      <c r="B64" s="140">
        <v>2</v>
      </c>
      <c r="C64" s="141">
        <v>3</v>
      </c>
      <c r="D64" s="130">
        <v>954012</v>
      </c>
      <c r="E64" s="58" t="s">
        <v>140</v>
      </c>
      <c r="F64" s="152">
        <v>59</v>
      </c>
      <c r="G64" s="152">
        <v>42</v>
      </c>
      <c r="H64" s="152">
        <v>17</v>
      </c>
      <c r="I64" s="153">
        <v>18</v>
      </c>
      <c r="J64" s="153">
        <v>41</v>
      </c>
      <c r="K64" s="156">
        <v>142</v>
      </c>
      <c r="L64" s="156">
        <v>196.1</v>
      </c>
      <c r="M64" s="156">
        <v>84.5</v>
      </c>
      <c r="N64" s="156">
        <v>187.1</v>
      </c>
      <c r="O64" s="156">
        <v>128.4</v>
      </c>
      <c r="P64" s="71"/>
      <c r="Q64" s="39"/>
      <c r="R64" s="39"/>
      <c r="S64" s="39"/>
      <c r="Z64" s="19"/>
      <c r="AA64" s="19"/>
      <c r="AB64" s="19"/>
      <c r="AC64" s="19"/>
      <c r="AD64" s="19"/>
      <c r="AE64" s="19"/>
      <c r="AF64" s="19"/>
      <c r="AG64" s="19"/>
      <c r="AH64" s="19"/>
      <c r="AI64" s="19"/>
    </row>
    <row r="65" spans="1:35" s="16" customFormat="1" ht="13.2">
      <c r="A65" s="140">
        <v>4</v>
      </c>
      <c r="B65" s="140">
        <v>2</v>
      </c>
      <c r="C65" s="144">
        <v>3</v>
      </c>
      <c r="D65" s="130">
        <v>370016</v>
      </c>
      <c r="E65" s="58" t="s">
        <v>73</v>
      </c>
      <c r="F65" s="152">
        <v>71</v>
      </c>
      <c r="G65" s="152">
        <v>52</v>
      </c>
      <c r="H65" s="152">
        <v>19</v>
      </c>
      <c r="I65" s="153">
        <v>6</v>
      </c>
      <c r="J65" s="153">
        <v>65</v>
      </c>
      <c r="K65" s="156">
        <v>116.7</v>
      </c>
      <c r="L65" s="156">
        <v>165</v>
      </c>
      <c r="M65" s="156">
        <v>64.8</v>
      </c>
      <c r="N65" s="156">
        <v>42.9</v>
      </c>
      <c r="O65" s="156">
        <v>138.69999999999999</v>
      </c>
      <c r="P65" s="71"/>
      <c r="Q65" s="39"/>
      <c r="R65" s="39"/>
      <c r="S65" s="39"/>
      <c r="Z65" s="19"/>
      <c r="AA65" s="19"/>
      <c r="AB65" s="19"/>
      <c r="AC65" s="19"/>
      <c r="AD65" s="19"/>
      <c r="AE65" s="19"/>
      <c r="AF65" s="19"/>
      <c r="AG65" s="19"/>
      <c r="AH65" s="19"/>
      <c r="AI65" s="19"/>
    </row>
    <row r="66" spans="1:35" s="16" customFormat="1" ht="13.2">
      <c r="A66" s="140">
        <v>4</v>
      </c>
      <c r="B66" s="140">
        <v>2</v>
      </c>
      <c r="C66" s="141">
        <v>3</v>
      </c>
      <c r="D66" s="130">
        <v>962016</v>
      </c>
      <c r="E66" s="58" t="s">
        <v>151</v>
      </c>
      <c r="F66" s="152">
        <v>3</v>
      </c>
      <c r="G66" s="152">
        <v>1</v>
      </c>
      <c r="H66" s="152">
        <v>2</v>
      </c>
      <c r="I66" s="153">
        <v>1</v>
      </c>
      <c r="J66" s="153">
        <v>2</v>
      </c>
      <c r="K66" s="156">
        <v>6.1</v>
      </c>
      <c r="L66" s="156">
        <v>3.9</v>
      </c>
      <c r="M66" s="156">
        <v>8.4</v>
      </c>
      <c r="N66" s="156">
        <v>8.3000000000000007</v>
      </c>
      <c r="O66" s="156">
        <v>5.4</v>
      </c>
      <c r="P66" s="71"/>
      <c r="Q66" s="39"/>
      <c r="R66" s="39"/>
      <c r="S66" s="39"/>
      <c r="Z66" s="19"/>
      <c r="AA66" s="19"/>
      <c r="AB66" s="19"/>
      <c r="AC66" s="19"/>
      <c r="AD66" s="19"/>
      <c r="AE66" s="19"/>
      <c r="AF66" s="19"/>
      <c r="AG66" s="19"/>
      <c r="AH66" s="19"/>
      <c r="AI66" s="19"/>
    </row>
    <row r="67" spans="1:35" s="16" customFormat="1" ht="13.2">
      <c r="A67" s="140">
        <v>4</v>
      </c>
      <c r="B67" s="140">
        <v>2</v>
      </c>
      <c r="C67" s="141">
        <v>3</v>
      </c>
      <c r="D67" s="130">
        <v>370020</v>
      </c>
      <c r="E67" s="58" t="s">
        <v>74</v>
      </c>
      <c r="F67" s="152">
        <v>40</v>
      </c>
      <c r="G67" s="152">
        <v>28</v>
      </c>
      <c r="H67" s="152">
        <v>12</v>
      </c>
      <c r="I67" s="153">
        <v>8</v>
      </c>
      <c r="J67" s="153">
        <v>32</v>
      </c>
      <c r="K67" s="156">
        <v>62.8</v>
      </c>
      <c r="L67" s="156">
        <v>83.4</v>
      </c>
      <c r="M67" s="156">
        <v>39.9</v>
      </c>
      <c r="N67" s="156">
        <v>52.8</v>
      </c>
      <c r="O67" s="156">
        <v>65.900000000000006</v>
      </c>
      <c r="P67" s="71"/>
      <c r="Q67" s="39"/>
      <c r="R67" s="39"/>
      <c r="S67" s="39"/>
      <c r="Z67" s="19"/>
      <c r="AA67" s="19"/>
      <c r="AB67" s="19"/>
      <c r="AC67" s="19"/>
      <c r="AD67" s="19"/>
      <c r="AE67" s="19"/>
      <c r="AF67" s="19"/>
      <c r="AG67" s="19"/>
      <c r="AH67" s="19"/>
      <c r="AI67" s="19"/>
    </row>
    <row r="68" spans="1:35" s="16" customFormat="1" ht="13.2">
      <c r="A68" s="140">
        <v>4</v>
      </c>
      <c r="B68" s="140">
        <v>2</v>
      </c>
      <c r="C68" s="144">
        <v>3</v>
      </c>
      <c r="D68" s="130">
        <v>978020</v>
      </c>
      <c r="E68" s="58" t="s">
        <v>162</v>
      </c>
      <c r="F68" s="152">
        <v>87</v>
      </c>
      <c r="G68" s="152">
        <v>60</v>
      </c>
      <c r="H68" s="152">
        <v>27</v>
      </c>
      <c r="I68" s="153">
        <v>19</v>
      </c>
      <c r="J68" s="153">
        <v>68</v>
      </c>
      <c r="K68" s="156">
        <v>142.9</v>
      </c>
      <c r="L68" s="156">
        <v>184.4</v>
      </c>
      <c r="M68" s="156">
        <v>95.3</v>
      </c>
      <c r="N68" s="156">
        <v>132.6</v>
      </c>
      <c r="O68" s="156">
        <v>146.1</v>
      </c>
      <c r="P68" s="71"/>
      <c r="Q68" s="39"/>
      <c r="R68" s="39"/>
      <c r="S68" s="39"/>
      <c r="Z68" s="19"/>
      <c r="AA68" s="19"/>
      <c r="AB68" s="19"/>
      <c r="AC68" s="19"/>
      <c r="AD68" s="19"/>
      <c r="AE68" s="19"/>
      <c r="AF68" s="19"/>
      <c r="AG68" s="19"/>
      <c r="AH68" s="19"/>
      <c r="AI68" s="19"/>
    </row>
    <row r="69" spans="1:35" s="16" customFormat="1" ht="13.2">
      <c r="A69" s="140">
        <v>4</v>
      </c>
      <c r="B69" s="140">
        <v>2</v>
      </c>
      <c r="C69" s="141">
        <v>3</v>
      </c>
      <c r="D69" s="130">
        <v>170020</v>
      </c>
      <c r="E69" s="58" t="s">
        <v>49</v>
      </c>
      <c r="F69" s="152">
        <v>48</v>
      </c>
      <c r="G69" s="152">
        <v>36</v>
      </c>
      <c r="H69" s="152">
        <v>12</v>
      </c>
      <c r="I69" s="153">
        <v>10</v>
      </c>
      <c r="J69" s="153">
        <v>38</v>
      </c>
      <c r="K69" s="156">
        <v>89.7</v>
      </c>
      <c r="L69" s="156">
        <v>129.19999999999999</v>
      </c>
      <c r="M69" s="156">
        <v>46.7</v>
      </c>
      <c r="N69" s="156">
        <v>77.3</v>
      </c>
      <c r="O69" s="156">
        <v>93.6</v>
      </c>
      <c r="P69" s="71"/>
      <c r="Q69" s="39"/>
      <c r="R69" s="39"/>
      <c r="S69" s="39"/>
      <c r="Z69" s="19"/>
      <c r="AA69" s="19"/>
      <c r="AB69" s="19"/>
      <c r="AC69" s="19"/>
      <c r="AD69" s="19"/>
      <c r="AE69" s="19"/>
      <c r="AF69" s="19"/>
      <c r="AG69" s="19"/>
      <c r="AH69" s="19"/>
      <c r="AI69" s="19"/>
    </row>
    <row r="70" spans="1:35" s="16" customFormat="1" ht="13.2">
      <c r="A70" s="140">
        <v>4</v>
      </c>
      <c r="B70" s="140">
        <v>2</v>
      </c>
      <c r="C70" s="141">
        <v>3</v>
      </c>
      <c r="D70" s="130">
        <v>154036</v>
      </c>
      <c r="E70" s="58" t="s">
        <v>29</v>
      </c>
      <c r="F70" s="152">
        <v>16</v>
      </c>
      <c r="G70" s="152">
        <v>13</v>
      </c>
      <c r="H70" s="152">
        <v>3</v>
      </c>
      <c r="I70" s="153">
        <v>3</v>
      </c>
      <c r="J70" s="153">
        <v>13</v>
      </c>
      <c r="K70" s="156">
        <v>21.4</v>
      </c>
      <c r="L70" s="156">
        <v>33.5</v>
      </c>
      <c r="M70" s="156">
        <v>8.3000000000000007</v>
      </c>
      <c r="N70" s="156">
        <v>17.600000000000001</v>
      </c>
      <c r="O70" s="156">
        <v>22.5</v>
      </c>
      <c r="P70" s="71"/>
      <c r="Q70" s="39"/>
      <c r="R70" s="39"/>
      <c r="S70" s="39"/>
      <c r="Z70" s="19"/>
      <c r="AA70" s="19"/>
      <c r="AB70" s="19"/>
      <c r="AC70" s="19"/>
      <c r="AD70" s="19"/>
      <c r="AE70" s="19"/>
      <c r="AF70" s="19"/>
      <c r="AG70" s="19"/>
      <c r="AH70" s="19"/>
      <c r="AI70" s="19"/>
    </row>
    <row r="71" spans="1:35" s="16" customFormat="1" ht="13.2">
      <c r="A71" s="140">
        <v>4</v>
      </c>
      <c r="B71" s="140">
        <v>1</v>
      </c>
      <c r="C71" s="141">
        <v>3</v>
      </c>
      <c r="D71" s="130">
        <v>158026</v>
      </c>
      <c r="E71" s="58" t="s">
        <v>36</v>
      </c>
      <c r="F71" s="152">
        <v>39</v>
      </c>
      <c r="G71" s="152">
        <v>24</v>
      </c>
      <c r="H71" s="152">
        <v>15</v>
      </c>
      <c r="I71" s="153">
        <v>7</v>
      </c>
      <c r="J71" s="153">
        <v>32</v>
      </c>
      <c r="K71" s="156">
        <v>64.2</v>
      </c>
      <c r="L71" s="156">
        <v>78.7</v>
      </c>
      <c r="M71" s="156">
        <v>49.5</v>
      </c>
      <c r="N71" s="156">
        <v>45.5</v>
      </c>
      <c r="O71" s="156">
        <v>70.5</v>
      </c>
      <c r="P71" s="71"/>
      <c r="Q71" s="39"/>
      <c r="R71" s="39"/>
      <c r="S71" s="39"/>
      <c r="Z71" s="19"/>
      <c r="AA71" s="19"/>
      <c r="AB71" s="19"/>
      <c r="AC71" s="19"/>
      <c r="AD71" s="19"/>
      <c r="AE71" s="19"/>
      <c r="AF71" s="19"/>
      <c r="AG71" s="19"/>
      <c r="AH71" s="19"/>
      <c r="AI71" s="19"/>
    </row>
    <row r="72" spans="1:35" s="16" customFormat="1" ht="13.2">
      <c r="A72" s="140">
        <v>4</v>
      </c>
      <c r="B72" s="140">
        <v>1</v>
      </c>
      <c r="C72" s="141">
        <v>3</v>
      </c>
      <c r="D72" s="130">
        <v>562028</v>
      </c>
      <c r="E72" s="58" t="s">
        <v>111</v>
      </c>
      <c r="F72" s="152">
        <v>97</v>
      </c>
      <c r="G72" s="152">
        <v>73</v>
      </c>
      <c r="H72" s="152">
        <v>24</v>
      </c>
      <c r="I72" s="153">
        <v>36</v>
      </c>
      <c r="J72" s="153">
        <v>61</v>
      </c>
      <c r="K72" s="156">
        <v>210</v>
      </c>
      <c r="L72" s="156">
        <v>301.5</v>
      </c>
      <c r="M72" s="156">
        <v>109.2</v>
      </c>
      <c r="N72" s="156">
        <v>343.5</v>
      </c>
      <c r="O72" s="156">
        <v>170.8</v>
      </c>
      <c r="P72" s="71"/>
      <c r="Q72" s="39"/>
      <c r="R72" s="39"/>
      <c r="S72" s="39"/>
      <c r="Z72" s="19"/>
      <c r="AA72" s="19"/>
      <c r="AB72" s="19"/>
      <c r="AC72" s="19"/>
      <c r="AD72" s="19"/>
      <c r="AE72" s="19"/>
      <c r="AF72" s="19"/>
      <c r="AG72" s="19"/>
      <c r="AH72" s="19"/>
      <c r="AI72" s="19"/>
    </row>
    <row r="73" spans="1:35" s="16" customFormat="1" ht="13.2">
      <c r="A73" s="140">
        <v>4</v>
      </c>
      <c r="B73" s="140">
        <v>2</v>
      </c>
      <c r="C73" s="141">
        <v>3</v>
      </c>
      <c r="D73" s="130">
        <v>954024</v>
      </c>
      <c r="E73" s="58" t="s">
        <v>143</v>
      </c>
      <c r="F73" s="152">
        <v>79</v>
      </c>
      <c r="G73" s="152">
        <v>63</v>
      </c>
      <c r="H73" s="152">
        <v>16</v>
      </c>
      <c r="I73" s="153">
        <v>25</v>
      </c>
      <c r="J73" s="153">
        <v>54</v>
      </c>
      <c r="K73" s="156">
        <v>204.9</v>
      </c>
      <c r="L73" s="156">
        <v>309.7</v>
      </c>
      <c r="M73" s="156">
        <v>87.9</v>
      </c>
      <c r="N73" s="156">
        <v>255.1</v>
      </c>
      <c r="O73" s="156">
        <v>187.8</v>
      </c>
      <c r="P73" s="71"/>
      <c r="Q73" s="39"/>
      <c r="R73" s="39"/>
      <c r="S73" s="39"/>
      <c r="Z73" s="19"/>
      <c r="AA73" s="19"/>
      <c r="AB73" s="19"/>
      <c r="AC73" s="19"/>
      <c r="AD73" s="19"/>
      <c r="AE73" s="19"/>
      <c r="AF73" s="19"/>
      <c r="AG73" s="19"/>
      <c r="AH73" s="19"/>
      <c r="AI73" s="19"/>
    </row>
    <row r="74" spans="1:35" s="16" customFormat="1" ht="13.2">
      <c r="A74" s="140">
        <v>4</v>
      </c>
      <c r="B74" s="140">
        <v>2</v>
      </c>
      <c r="C74" s="141">
        <v>3</v>
      </c>
      <c r="D74" s="130">
        <v>978032</v>
      </c>
      <c r="E74" s="58" t="s">
        <v>165</v>
      </c>
      <c r="F74" s="152">
        <v>29</v>
      </c>
      <c r="G74" s="152">
        <v>21</v>
      </c>
      <c r="H74" s="152">
        <v>8</v>
      </c>
      <c r="I74" s="153">
        <v>10</v>
      </c>
      <c r="J74" s="153">
        <v>19</v>
      </c>
      <c r="K74" s="156">
        <v>73.099999999999994</v>
      </c>
      <c r="L74" s="156">
        <v>103.9</v>
      </c>
      <c r="M74" s="156">
        <v>41.1</v>
      </c>
      <c r="N74" s="156">
        <v>106.5</v>
      </c>
      <c r="O74" s="156">
        <v>62.7</v>
      </c>
      <c r="P74" s="71"/>
      <c r="Q74" s="39"/>
      <c r="R74" s="39"/>
      <c r="S74" s="39"/>
      <c r="Z74" s="19"/>
      <c r="AA74" s="19"/>
      <c r="AB74" s="19"/>
      <c r="AC74" s="19"/>
      <c r="AD74" s="19"/>
      <c r="AE74" s="19"/>
      <c r="AF74" s="19"/>
      <c r="AG74" s="19"/>
      <c r="AH74" s="19"/>
      <c r="AI74" s="19"/>
    </row>
    <row r="75" spans="1:35" s="16" customFormat="1" ht="13.2">
      <c r="A75" s="140">
        <v>4</v>
      </c>
      <c r="B75" s="140">
        <v>2</v>
      </c>
      <c r="C75" s="141">
        <v>3</v>
      </c>
      <c r="D75" s="130">
        <v>382060</v>
      </c>
      <c r="E75" s="58" t="s">
        <v>93</v>
      </c>
      <c r="F75" s="152">
        <v>29</v>
      </c>
      <c r="G75" s="152">
        <v>23</v>
      </c>
      <c r="H75" s="152">
        <v>6</v>
      </c>
      <c r="I75" s="153">
        <v>6</v>
      </c>
      <c r="J75" s="153">
        <v>23</v>
      </c>
      <c r="K75" s="156">
        <v>47.6</v>
      </c>
      <c r="L75" s="156">
        <v>70.599999999999994</v>
      </c>
      <c r="M75" s="156">
        <v>21.2</v>
      </c>
      <c r="N75" s="156">
        <v>40.200000000000003</v>
      </c>
      <c r="O75" s="156">
        <v>50</v>
      </c>
      <c r="P75" s="71"/>
      <c r="Q75" s="39"/>
      <c r="R75" s="39"/>
      <c r="S75" s="39"/>
      <c r="Z75" s="19"/>
      <c r="AA75" s="19"/>
      <c r="AB75" s="19"/>
      <c r="AC75" s="19"/>
      <c r="AD75" s="19"/>
      <c r="AE75" s="19"/>
      <c r="AF75" s="19"/>
      <c r="AG75" s="19"/>
      <c r="AH75" s="19"/>
      <c r="AI75" s="19"/>
    </row>
    <row r="76" spans="1:35" s="16" customFormat="1" ht="13.2">
      <c r="A76" s="140">
        <v>4</v>
      </c>
      <c r="B76" s="140">
        <v>2</v>
      </c>
      <c r="C76" s="141">
        <v>3</v>
      </c>
      <c r="D76" s="130">
        <v>962060</v>
      </c>
      <c r="E76" s="58" t="s">
        <v>156</v>
      </c>
      <c r="F76" s="152">
        <v>10</v>
      </c>
      <c r="G76" s="152">
        <v>10</v>
      </c>
      <c r="H76" s="152">
        <v>0</v>
      </c>
      <c r="I76" s="153">
        <v>3</v>
      </c>
      <c r="J76" s="153">
        <v>7</v>
      </c>
      <c r="K76" s="156">
        <v>35</v>
      </c>
      <c r="L76" s="156">
        <v>67.8</v>
      </c>
      <c r="M76" s="156">
        <v>0</v>
      </c>
      <c r="N76" s="156">
        <v>42.8</v>
      </c>
      <c r="O76" s="156">
        <v>32.4</v>
      </c>
      <c r="P76" s="71"/>
      <c r="Q76" s="39"/>
      <c r="R76" s="39"/>
      <c r="S76" s="39"/>
      <c r="Z76" s="19"/>
      <c r="AA76" s="19"/>
      <c r="AB76" s="19"/>
      <c r="AC76" s="19"/>
      <c r="AD76" s="19"/>
      <c r="AE76" s="19"/>
      <c r="AF76" s="19"/>
      <c r="AG76" s="19"/>
      <c r="AH76" s="19"/>
      <c r="AI76" s="19"/>
    </row>
    <row r="77" spans="1:35" s="16" customFormat="1" ht="13.2">
      <c r="A77" s="140">
        <v>4</v>
      </c>
      <c r="B77" s="140">
        <v>2</v>
      </c>
      <c r="C77" s="141">
        <v>3</v>
      </c>
      <c r="D77" s="130">
        <v>362040</v>
      </c>
      <c r="E77" s="58" t="s">
        <v>70</v>
      </c>
      <c r="F77" s="152">
        <v>34</v>
      </c>
      <c r="G77" s="152">
        <v>27</v>
      </c>
      <c r="H77" s="152">
        <v>7</v>
      </c>
      <c r="I77" s="153">
        <v>7</v>
      </c>
      <c r="J77" s="153">
        <v>27</v>
      </c>
      <c r="K77" s="156">
        <v>61.9</v>
      </c>
      <c r="L77" s="156">
        <v>96.6</v>
      </c>
      <c r="M77" s="156">
        <v>25.9</v>
      </c>
      <c r="N77" s="156">
        <v>54.3</v>
      </c>
      <c r="O77" s="156">
        <v>64.2</v>
      </c>
      <c r="P77" s="71"/>
      <c r="Q77" s="39"/>
      <c r="R77" s="39"/>
      <c r="S77" s="39"/>
      <c r="Z77" s="19"/>
      <c r="AA77" s="19"/>
      <c r="AB77" s="19"/>
      <c r="AC77" s="19"/>
      <c r="AD77" s="19"/>
      <c r="AE77" s="19"/>
      <c r="AF77" s="19"/>
      <c r="AG77" s="19"/>
      <c r="AH77" s="19"/>
      <c r="AI77" s="19"/>
    </row>
    <row r="78" spans="1:35" s="16" customFormat="1" ht="13.2">
      <c r="A78" s="143"/>
      <c r="B78" s="143"/>
      <c r="C78" s="143"/>
      <c r="D78" s="134"/>
      <c r="E78" s="114" t="s">
        <v>212</v>
      </c>
      <c r="F78" s="115">
        <v>818</v>
      </c>
      <c r="G78" s="115">
        <v>602</v>
      </c>
      <c r="H78" s="115">
        <v>216</v>
      </c>
      <c r="I78" s="115">
        <v>196</v>
      </c>
      <c r="J78" s="115">
        <v>622</v>
      </c>
      <c r="K78" s="302">
        <v>80.599999999999994</v>
      </c>
      <c r="L78" s="302">
        <v>114.1</v>
      </c>
      <c r="M78" s="302">
        <v>44.4</v>
      </c>
      <c r="N78" s="302">
        <v>81.3</v>
      </c>
      <c r="O78" s="302">
        <v>80.400000000000006</v>
      </c>
      <c r="P78" s="71"/>
      <c r="Q78" s="39"/>
      <c r="R78" s="39"/>
      <c r="S78" s="39"/>
      <c r="Z78" s="19"/>
      <c r="AA78" s="19"/>
      <c r="AB78" s="19"/>
      <c r="AC78" s="19"/>
      <c r="AD78" s="19"/>
      <c r="AE78" s="19"/>
      <c r="AF78" s="19"/>
      <c r="AG78" s="19"/>
      <c r="AH78" s="19"/>
      <c r="AI78" s="19"/>
    </row>
    <row r="79" spans="1:35" s="16" customFormat="1" ht="13.2">
      <c r="A79" s="140">
        <v>5</v>
      </c>
      <c r="B79" s="140">
        <v>3</v>
      </c>
      <c r="C79" s="141">
        <v>3</v>
      </c>
      <c r="D79" s="130">
        <v>770004</v>
      </c>
      <c r="E79" s="58" t="s">
        <v>130</v>
      </c>
      <c r="F79" s="152">
        <v>26</v>
      </c>
      <c r="G79" s="152">
        <v>20</v>
      </c>
      <c r="H79" s="152">
        <v>6</v>
      </c>
      <c r="I79" s="153">
        <v>4</v>
      </c>
      <c r="J79" s="153">
        <v>22</v>
      </c>
      <c r="K79" s="156">
        <v>36.1</v>
      </c>
      <c r="L79" s="156">
        <v>52.2</v>
      </c>
      <c r="M79" s="156">
        <v>17.8</v>
      </c>
      <c r="N79" s="156">
        <v>22.7</v>
      </c>
      <c r="O79" s="156">
        <v>40.4</v>
      </c>
      <c r="P79" s="71"/>
      <c r="Q79" s="39"/>
      <c r="R79" s="39"/>
      <c r="S79" s="39"/>
      <c r="Z79" s="19"/>
      <c r="AA79" s="19"/>
      <c r="AB79" s="19"/>
      <c r="AC79" s="19"/>
      <c r="AD79" s="19"/>
      <c r="AE79" s="19"/>
      <c r="AF79" s="19"/>
      <c r="AG79" s="19"/>
      <c r="AH79" s="19"/>
      <c r="AI79" s="19"/>
    </row>
    <row r="80" spans="1:35" s="16" customFormat="1" ht="13.2">
      <c r="A80" s="140">
        <v>5</v>
      </c>
      <c r="B80" s="140">
        <v>3</v>
      </c>
      <c r="C80" s="141">
        <v>3</v>
      </c>
      <c r="D80" s="130">
        <v>570008</v>
      </c>
      <c r="E80" s="58" t="s">
        <v>119</v>
      </c>
      <c r="F80" s="152">
        <v>45</v>
      </c>
      <c r="G80" s="152">
        <v>34</v>
      </c>
      <c r="H80" s="152">
        <v>11</v>
      </c>
      <c r="I80" s="153">
        <v>18</v>
      </c>
      <c r="J80" s="153">
        <v>27</v>
      </c>
      <c r="K80" s="156">
        <v>80.099999999999994</v>
      </c>
      <c r="L80" s="156">
        <v>116.8</v>
      </c>
      <c r="M80" s="156">
        <v>40.6</v>
      </c>
      <c r="N80" s="156">
        <v>138.69999999999999</v>
      </c>
      <c r="O80" s="156">
        <v>62.5</v>
      </c>
      <c r="P80" s="71"/>
      <c r="Q80" s="39"/>
      <c r="R80" s="39"/>
      <c r="S80" s="39"/>
      <c r="Z80" s="19"/>
      <c r="AA80" s="19"/>
      <c r="AB80" s="19"/>
      <c r="AC80" s="19"/>
      <c r="AD80" s="19"/>
      <c r="AE80" s="19"/>
      <c r="AF80" s="19"/>
      <c r="AG80" s="19"/>
      <c r="AH80" s="19"/>
      <c r="AI80" s="19"/>
    </row>
    <row r="81" spans="1:35" s="16" customFormat="1" ht="13.2">
      <c r="A81" s="140">
        <v>5</v>
      </c>
      <c r="B81" s="140">
        <v>3</v>
      </c>
      <c r="C81" s="141">
        <v>3</v>
      </c>
      <c r="D81" s="130">
        <v>362004</v>
      </c>
      <c r="E81" s="58" t="s">
        <v>239</v>
      </c>
      <c r="F81" s="152">
        <v>31</v>
      </c>
      <c r="G81" s="152">
        <v>25</v>
      </c>
      <c r="H81" s="152">
        <v>6</v>
      </c>
      <c r="I81" s="153">
        <v>1</v>
      </c>
      <c r="J81" s="153">
        <v>30</v>
      </c>
      <c r="K81" s="156">
        <v>90.6</v>
      </c>
      <c r="L81" s="156">
        <v>136.19999999999999</v>
      </c>
      <c r="M81" s="156">
        <v>37.799999999999997</v>
      </c>
      <c r="N81" s="156">
        <v>12.5</v>
      </c>
      <c r="O81" s="156">
        <v>114.2</v>
      </c>
      <c r="P81" s="71"/>
      <c r="Q81" s="39"/>
      <c r="R81" s="39"/>
      <c r="S81" s="39"/>
      <c r="Z81" s="19"/>
      <c r="AA81" s="19"/>
      <c r="AB81" s="19"/>
      <c r="AC81" s="19"/>
      <c r="AD81" s="19"/>
      <c r="AE81" s="19"/>
      <c r="AF81" s="19"/>
      <c r="AG81" s="19"/>
      <c r="AH81" s="19"/>
      <c r="AI81" s="19"/>
    </row>
    <row r="82" spans="1:35" s="16" customFormat="1" ht="13.2">
      <c r="A82" s="140">
        <v>5</v>
      </c>
      <c r="B82" s="140">
        <v>3</v>
      </c>
      <c r="C82" s="141">
        <v>3</v>
      </c>
      <c r="D82" s="130">
        <v>362012</v>
      </c>
      <c r="E82" s="58" t="s">
        <v>64</v>
      </c>
      <c r="F82" s="152">
        <v>62</v>
      </c>
      <c r="G82" s="152">
        <v>44</v>
      </c>
      <c r="H82" s="152">
        <v>18</v>
      </c>
      <c r="I82" s="153">
        <v>3</v>
      </c>
      <c r="J82" s="153">
        <v>59</v>
      </c>
      <c r="K82" s="156">
        <v>96.6</v>
      </c>
      <c r="L82" s="156">
        <v>134.30000000000001</v>
      </c>
      <c r="M82" s="156">
        <v>57.4</v>
      </c>
      <c r="N82" s="156">
        <v>18.5</v>
      </c>
      <c r="O82" s="156">
        <v>123.1</v>
      </c>
      <c r="P82" s="71"/>
      <c r="Q82" s="39"/>
      <c r="R82" s="39"/>
      <c r="S82" s="39"/>
      <c r="Z82" s="19"/>
      <c r="AA82" s="19"/>
      <c r="AB82" s="19"/>
      <c r="AC82" s="19"/>
      <c r="AD82" s="19"/>
      <c r="AE82" s="19"/>
      <c r="AF82" s="19"/>
      <c r="AG82" s="19"/>
      <c r="AH82" s="19"/>
      <c r="AI82" s="19"/>
    </row>
    <row r="83" spans="1:35" s="16" customFormat="1" ht="13.2">
      <c r="A83" s="140">
        <v>5</v>
      </c>
      <c r="B83" s="140">
        <v>3</v>
      </c>
      <c r="C83" s="145">
        <v>3</v>
      </c>
      <c r="D83" s="130">
        <v>362016</v>
      </c>
      <c r="E83" s="58" t="s">
        <v>240</v>
      </c>
      <c r="F83" s="152">
        <v>35</v>
      </c>
      <c r="G83" s="152">
        <v>20</v>
      </c>
      <c r="H83" s="152">
        <v>15</v>
      </c>
      <c r="I83" s="153">
        <v>7</v>
      </c>
      <c r="J83" s="153">
        <v>28</v>
      </c>
      <c r="K83" s="156">
        <v>109</v>
      </c>
      <c r="L83" s="156">
        <v>123.5</v>
      </c>
      <c r="M83" s="156">
        <v>94.3</v>
      </c>
      <c r="N83" s="156">
        <v>94</v>
      </c>
      <c r="O83" s="156">
        <v>113.6</v>
      </c>
      <c r="P83" s="71"/>
      <c r="Q83" s="39"/>
      <c r="R83" s="39"/>
      <c r="S83" s="39"/>
      <c r="Z83" s="19"/>
      <c r="AA83" s="19"/>
      <c r="AB83" s="19"/>
      <c r="AC83" s="19"/>
      <c r="AD83" s="19"/>
      <c r="AE83" s="19"/>
      <c r="AF83" s="19"/>
      <c r="AG83" s="19"/>
      <c r="AH83" s="19"/>
      <c r="AI83" s="19"/>
    </row>
    <row r="84" spans="1:35" s="16" customFormat="1" ht="13.2">
      <c r="A84" s="140">
        <v>5</v>
      </c>
      <c r="B84" s="140">
        <v>3</v>
      </c>
      <c r="C84" s="141">
        <v>3</v>
      </c>
      <c r="D84" s="130">
        <v>154008</v>
      </c>
      <c r="E84" s="58" t="s">
        <v>25</v>
      </c>
      <c r="F84" s="152">
        <v>75</v>
      </c>
      <c r="G84" s="152">
        <v>65</v>
      </c>
      <c r="H84" s="152">
        <v>10</v>
      </c>
      <c r="I84" s="153">
        <v>18</v>
      </c>
      <c r="J84" s="153">
        <v>57</v>
      </c>
      <c r="K84" s="156">
        <v>162</v>
      </c>
      <c r="L84" s="156">
        <v>268.60000000000002</v>
      </c>
      <c r="M84" s="156">
        <v>45.2</v>
      </c>
      <c r="N84" s="156">
        <v>160</v>
      </c>
      <c r="O84" s="156">
        <v>162.6</v>
      </c>
      <c r="P84" s="71"/>
      <c r="Q84" s="39"/>
      <c r="R84" s="39"/>
      <c r="S84" s="39"/>
      <c r="Z84" s="19"/>
      <c r="AA84" s="19"/>
      <c r="AB84" s="19"/>
      <c r="AC84" s="19"/>
      <c r="AD84" s="19"/>
      <c r="AE84" s="19"/>
      <c r="AF84" s="19"/>
      <c r="AG84" s="19"/>
      <c r="AH84" s="19"/>
      <c r="AI84" s="19"/>
    </row>
    <row r="85" spans="1:35" s="16" customFormat="1" ht="13.2">
      <c r="A85" s="140">
        <v>5</v>
      </c>
      <c r="B85" s="140">
        <v>3</v>
      </c>
      <c r="C85" s="141">
        <v>3</v>
      </c>
      <c r="D85" s="130">
        <v>954008</v>
      </c>
      <c r="E85" s="58" t="s">
        <v>139</v>
      </c>
      <c r="F85" s="152">
        <v>145</v>
      </c>
      <c r="G85" s="152">
        <v>100</v>
      </c>
      <c r="H85" s="152">
        <v>45</v>
      </c>
      <c r="I85" s="153">
        <v>50</v>
      </c>
      <c r="J85" s="153">
        <v>95</v>
      </c>
      <c r="K85" s="156">
        <v>262.60000000000002</v>
      </c>
      <c r="L85" s="156">
        <v>347.1</v>
      </c>
      <c r="M85" s="156">
        <v>170.4</v>
      </c>
      <c r="N85" s="156">
        <v>392.2</v>
      </c>
      <c r="O85" s="156">
        <v>223.7</v>
      </c>
      <c r="P85" s="71"/>
      <c r="Q85" s="39"/>
      <c r="R85" s="39"/>
      <c r="S85" s="39"/>
      <c r="Z85" s="19"/>
      <c r="AA85" s="19"/>
      <c r="AB85" s="19"/>
      <c r="AC85" s="19"/>
      <c r="AD85" s="19"/>
      <c r="AE85" s="19"/>
      <c r="AF85" s="19"/>
      <c r="AG85" s="19"/>
      <c r="AH85" s="19"/>
      <c r="AI85" s="19"/>
    </row>
    <row r="86" spans="1:35" s="16" customFormat="1" ht="13.2">
      <c r="A86" s="140">
        <v>5</v>
      </c>
      <c r="B86" s="140">
        <v>3</v>
      </c>
      <c r="C86" s="141">
        <v>3</v>
      </c>
      <c r="D86" s="130">
        <v>362020</v>
      </c>
      <c r="E86" s="58" t="s">
        <v>65</v>
      </c>
      <c r="F86" s="152">
        <v>70</v>
      </c>
      <c r="G86" s="152">
        <v>53</v>
      </c>
      <c r="H86" s="152">
        <v>17</v>
      </c>
      <c r="I86" s="153">
        <v>8</v>
      </c>
      <c r="J86" s="153">
        <v>62</v>
      </c>
      <c r="K86" s="156">
        <v>97.8</v>
      </c>
      <c r="L86" s="156">
        <v>141.69999999999999</v>
      </c>
      <c r="M86" s="156">
        <v>49.8</v>
      </c>
      <c r="N86" s="156">
        <v>47.3</v>
      </c>
      <c r="O86" s="156">
        <v>113.5</v>
      </c>
      <c r="P86" s="71"/>
      <c r="Q86" s="39"/>
      <c r="R86" s="39"/>
      <c r="S86" s="39"/>
      <c r="Z86" s="19"/>
      <c r="AA86" s="19"/>
      <c r="AB86" s="19"/>
      <c r="AC86" s="19"/>
      <c r="AD86" s="19"/>
      <c r="AE86" s="19"/>
      <c r="AF86" s="19"/>
      <c r="AG86" s="19"/>
      <c r="AH86" s="19"/>
      <c r="AI86" s="19"/>
    </row>
    <row r="87" spans="1:35" s="16" customFormat="1" ht="13.2">
      <c r="A87" s="140">
        <v>5</v>
      </c>
      <c r="B87" s="140">
        <v>3</v>
      </c>
      <c r="C87" s="141">
        <v>3</v>
      </c>
      <c r="D87" s="130">
        <v>370012</v>
      </c>
      <c r="E87" s="58" t="s">
        <v>72</v>
      </c>
      <c r="F87" s="152">
        <v>39</v>
      </c>
      <c r="G87" s="152">
        <v>27</v>
      </c>
      <c r="H87" s="152">
        <v>12</v>
      </c>
      <c r="I87" s="153">
        <v>5</v>
      </c>
      <c r="J87" s="153">
        <v>34</v>
      </c>
      <c r="K87" s="156">
        <v>88.5</v>
      </c>
      <c r="L87" s="156">
        <v>111.6</v>
      </c>
      <c r="M87" s="156">
        <v>60.4</v>
      </c>
      <c r="N87" s="156">
        <v>52.9</v>
      </c>
      <c r="O87" s="156">
        <v>98.2</v>
      </c>
      <c r="P87" s="71"/>
      <c r="Q87" s="39"/>
      <c r="R87" s="39"/>
      <c r="S87" s="39"/>
      <c r="Z87" s="19"/>
      <c r="AA87" s="19"/>
      <c r="AB87" s="19"/>
      <c r="AC87" s="19"/>
      <c r="AD87" s="19"/>
      <c r="AE87" s="19"/>
      <c r="AF87" s="19"/>
      <c r="AG87" s="19"/>
      <c r="AH87" s="19"/>
      <c r="AI87" s="19"/>
    </row>
    <row r="88" spans="1:35" s="16" customFormat="1" ht="13.2">
      <c r="A88" s="140">
        <v>5</v>
      </c>
      <c r="B88" s="140">
        <v>3</v>
      </c>
      <c r="C88" s="141">
        <v>3</v>
      </c>
      <c r="D88" s="130">
        <v>154012</v>
      </c>
      <c r="E88" s="58" t="s">
        <v>26</v>
      </c>
      <c r="F88" s="152">
        <v>69</v>
      </c>
      <c r="G88" s="152">
        <v>44</v>
      </c>
      <c r="H88" s="152">
        <v>25</v>
      </c>
      <c r="I88" s="153">
        <v>17</v>
      </c>
      <c r="J88" s="153">
        <v>52</v>
      </c>
      <c r="K88" s="156">
        <v>141.69999999999999</v>
      </c>
      <c r="L88" s="156">
        <v>175.2</v>
      </c>
      <c r="M88" s="156">
        <v>105.9</v>
      </c>
      <c r="N88" s="156">
        <v>151.69999999999999</v>
      </c>
      <c r="O88" s="156">
        <v>138.69999999999999</v>
      </c>
      <c r="P88" s="71"/>
      <c r="Q88" s="39"/>
      <c r="R88" s="39"/>
      <c r="S88" s="39"/>
      <c r="Z88" s="19"/>
      <c r="AA88" s="19"/>
      <c r="AB88" s="19"/>
      <c r="AC88" s="19"/>
      <c r="AD88" s="19"/>
      <c r="AE88" s="19"/>
      <c r="AF88" s="19"/>
      <c r="AG88" s="19"/>
      <c r="AH88" s="19"/>
      <c r="AI88" s="19"/>
    </row>
    <row r="89" spans="1:35" s="16" customFormat="1" ht="13.2">
      <c r="A89" s="140">
        <v>5</v>
      </c>
      <c r="B89" s="140">
        <v>3</v>
      </c>
      <c r="C89" s="141">
        <v>3</v>
      </c>
      <c r="D89" s="130">
        <v>154016</v>
      </c>
      <c r="E89" s="58" t="s">
        <v>27</v>
      </c>
      <c r="F89" s="152">
        <v>39</v>
      </c>
      <c r="G89" s="152">
        <v>28</v>
      </c>
      <c r="H89" s="152">
        <v>11</v>
      </c>
      <c r="I89" s="153">
        <v>5</v>
      </c>
      <c r="J89" s="153">
        <v>34</v>
      </c>
      <c r="K89" s="156">
        <v>75.5</v>
      </c>
      <c r="L89" s="156">
        <v>104.4</v>
      </c>
      <c r="M89" s="156">
        <v>44.3</v>
      </c>
      <c r="N89" s="156">
        <v>42.8</v>
      </c>
      <c r="O89" s="156">
        <v>85.1</v>
      </c>
      <c r="P89" s="71"/>
      <c r="Q89" s="39"/>
      <c r="R89" s="39"/>
      <c r="S89" s="39"/>
      <c r="Z89" s="19"/>
      <c r="AA89" s="19"/>
      <c r="AB89" s="19"/>
      <c r="AC89" s="19"/>
      <c r="AD89" s="19"/>
      <c r="AE89" s="19"/>
      <c r="AF89" s="19"/>
      <c r="AG89" s="19"/>
      <c r="AH89" s="19"/>
      <c r="AI89" s="19"/>
    </row>
    <row r="90" spans="1:35" s="16" customFormat="1" ht="13.2">
      <c r="A90" s="140">
        <v>5</v>
      </c>
      <c r="B90" s="140">
        <v>3</v>
      </c>
      <c r="C90" s="141">
        <v>3</v>
      </c>
      <c r="D90" s="130">
        <v>566012</v>
      </c>
      <c r="E90" s="58" t="s">
        <v>115</v>
      </c>
      <c r="F90" s="152">
        <v>20</v>
      </c>
      <c r="G90" s="152">
        <v>15</v>
      </c>
      <c r="H90" s="152">
        <v>5</v>
      </c>
      <c r="I90" s="153">
        <v>3</v>
      </c>
      <c r="J90" s="153">
        <v>17</v>
      </c>
      <c r="K90" s="156">
        <v>34.6</v>
      </c>
      <c r="L90" s="156">
        <v>50.7</v>
      </c>
      <c r="M90" s="156">
        <v>17.7</v>
      </c>
      <c r="N90" s="156">
        <v>20.399999999999999</v>
      </c>
      <c r="O90" s="156">
        <v>39.5</v>
      </c>
      <c r="P90" s="71"/>
      <c r="Q90" s="39"/>
      <c r="R90" s="39"/>
      <c r="S90" s="39"/>
      <c r="Z90" s="19"/>
      <c r="AA90" s="19"/>
      <c r="AB90" s="19"/>
      <c r="AC90" s="19"/>
      <c r="AD90" s="19"/>
      <c r="AE90" s="19"/>
      <c r="AF90" s="19"/>
      <c r="AG90" s="19"/>
      <c r="AH90" s="19"/>
      <c r="AI90" s="19"/>
    </row>
    <row r="91" spans="1:35" s="16" customFormat="1" ht="13.2">
      <c r="A91" s="140">
        <v>5</v>
      </c>
      <c r="B91" s="140">
        <v>3</v>
      </c>
      <c r="C91" s="141">
        <v>3</v>
      </c>
      <c r="D91" s="130">
        <v>554020</v>
      </c>
      <c r="E91" s="58" t="s">
        <v>101</v>
      </c>
      <c r="F91" s="152">
        <v>40</v>
      </c>
      <c r="G91" s="152">
        <v>28</v>
      </c>
      <c r="H91" s="152">
        <v>12</v>
      </c>
      <c r="I91" s="153">
        <v>0</v>
      </c>
      <c r="J91" s="153">
        <v>40</v>
      </c>
      <c r="K91" s="156">
        <v>49.1</v>
      </c>
      <c r="L91" s="156">
        <v>66.5</v>
      </c>
      <c r="M91" s="156">
        <v>30.5</v>
      </c>
      <c r="N91" s="156">
        <v>0</v>
      </c>
      <c r="O91" s="156">
        <v>65.3</v>
      </c>
      <c r="P91" s="71"/>
      <c r="Q91" s="39"/>
      <c r="R91" s="39"/>
      <c r="S91" s="39"/>
      <c r="Z91" s="19"/>
      <c r="AA91" s="19"/>
      <c r="AB91" s="19"/>
      <c r="AC91" s="19"/>
      <c r="AD91" s="19"/>
      <c r="AE91" s="19"/>
      <c r="AF91" s="19"/>
      <c r="AG91" s="19"/>
      <c r="AH91" s="19"/>
      <c r="AI91" s="19"/>
    </row>
    <row r="92" spans="1:35" s="16" customFormat="1" ht="13.2">
      <c r="A92" s="140">
        <v>5</v>
      </c>
      <c r="B92" s="140">
        <v>3</v>
      </c>
      <c r="C92" s="141">
        <v>3</v>
      </c>
      <c r="D92" s="130">
        <v>374012</v>
      </c>
      <c r="E92" s="58" t="s">
        <v>75</v>
      </c>
      <c r="F92" s="152">
        <v>42</v>
      </c>
      <c r="G92" s="152">
        <v>22</v>
      </c>
      <c r="H92" s="152">
        <v>20</v>
      </c>
      <c r="I92" s="153">
        <v>3</v>
      </c>
      <c r="J92" s="153">
        <v>39</v>
      </c>
      <c r="K92" s="156">
        <v>55.5</v>
      </c>
      <c r="L92" s="156">
        <v>56.4</v>
      </c>
      <c r="M92" s="156">
        <v>54.7</v>
      </c>
      <c r="N92" s="156">
        <v>16.8</v>
      </c>
      <c r="O92" s="156">
        <v>67.5</v>
      </c>
      <c r="P92" s="71"/>
      <c r="Q92" s="39"/>
      <c r="R92" s="39"/>
      <c r="S92" s="39"/>
      <c r="Z92" s="19"/>
      <c r="AA92" s="19"/>
      <c r="AB92" s="19"/>
      <c r="AC92" s="19"/>
      <c r="AD92" s="19"/>
      <c r="AE92" s="19"/>
      <c r="AF92" s="19"/>
      <c r="AG92" s="19"/>
      <c r="AH92" s="19"/>
      <c r="AI92" s="19"/>
    </row>
    <row r="93" spans="1:35" s="16" customFormat="1" ht="13.2">
      <c r="A93" s="140">
        <v>5</v>
      </c>
      <c r="B93" s="140">
        <v>3</v>
      </c>
      <c r="C93" s="141">
        <v>3</v>
      </c>
      <c r="D93" s="130">
        <v>158008</v>
      </c>
      <c r="E93" s="58" t="s">
        <v>31</v>
      </c>
      <c r="F93" s="152">
        <v>61</v>
      </c>
      <c r="G93" s="152">
        <v>41</v>
      </c>
      <c r="H93" s="152">
        <v>20</v>
      </c>
      <c r="I93" s="153">
        <v>13</v>
      </c>
      <c r="J93" s="153">
        <v>48</v>
      </c>
      <c r="K93" s="156">
        <v>139</v>
      </c>
      <c r="L93" s="156">
        <v>185.9</v>
      </c>
      <c r="M93" s="156">
        <v>91.6</v>
      </c>
      <c r="N93" s="156">
        <v>116.4</v>
      </c>
      <c r="O93" s="156">
        <v>146.69999999999999</v>
      </c>
      <c r="P93" s="71"/>
      <c r="Q93" s="39"/>
      <c r="R93" s="39"/>
      <c r="S93" s="39"/>
      <c r="Z93" s="19"/>
      <c r="AA93" s="19"/>
      <c r="AB93" s="19"/>
      <c r="AC93" s="19"/>
      <c r="AD93" s="19"/>
      <c r="AE93" s="19"/>
      <c r="AF93" s="19"/>
      <c r="AG93" s="19"/>
      <c r="AH93" s="19"/>
      <c r="AI93" s="19"/>
    </row>
    <row r="94" spans="1:35" s="16" customFormat="1" ht="13.2">
      <c r="A94" s="140">
        <v>5</v>
      </c>
      <c r="B94" s="140">
        <v>3</v>
      </c>
      <c r="C94" s="141">
        <v>3</v>
      </c>
      <c r="D94" s="130">
        <v>158012</v>
      </c>
      <c r="E94" s="58" t="s">
        <v>32</v>
      </c>
      <c r="F94" s="152">
        <v>27</v>
      </c>
      <c r="G94" s="152">
        <v>23</v>
      </c>
      <c r="H94" s="152">
        <v>4</v>
      </c>
      <c r="I94" s="153">
        <v>11</v>
      </c>
      <c r="J94" s="153">
        <v>16</v>
      </c>
      <c r="K94" s="156">
        <v>74</v>
      </c>
      <c r="L94" s="156">
        <v>120.3</v>
      </c>
      <c r="M94" s="156">
        <v>23</v>
      </c>
      <c r="N94" s="156">
        <v>120.4</v>
      </c>
      <c r="O94" s="156">
        <v>58.5</v>
      </c>
      <c r="P94" s="71"/>
      <c r="Q94" s="39"/>
      <c r="R94" s="39"/>
      <c r="S94" s="39"/>
      <c r="Z94" s="19"/>
      <c r="AA94" s="19"/>
      <c r="AB94" s="19"/>
      <c r="AC94" s="19"/>
      <c r="AD94" s="19"/>
      <c r="AE94" s="19"/>
      <c r="AF94" s="19"/>
      <c r="AG94" s="19"/>
      <c r="AH94" s="19"/>
      <c r="AI94" s="19"/>
    </row>
    <row r="95" spans="1:35" s="16" customFormat="1" ht="13.2">
      <c r="A95" s="140">
        <v>5</v>
      </c>
      <c r="B95" s="140">
        <v>3</v>
      </c>
      <c r="C95" s="141">
        <v>3</v>
      </c>
      <c r="D95" s="130">
        <v>334016</v>
      </c>
      <c r="E95" s="58" t="s">
        <v>59</v>
      </c>
      <c r="F95" s="152">
        <v>122</v>
      </c>
      <c r="G95" s="152">
        <v>88</v>
      </c>
      <c r="H95" s="152">
        <v>34</v>
      </c>
      <c r="I95" s="153">
        <v>6</v>
      </c>
      <c r="J95" s="153">
        <v>116</v>
      </c>
      <c r="K95" s="156">
        <v>186.3</v>
      </c>
      <c r="L95" s="156">
        <v>257.3</v>
      </c>
      <c r="M95" s="156">
        <v>108.7</v>
      </c>
      <c r="N95" s="156">
        <v>39.5</v>
      </c>
      <c r="O95" s="156">
        <v>230.6</v>
      </c>
      <c r="P95" s="71"/>
      <c r="Q95" s="39"/>
      <c r="R95" s="39"/>
      <c r="S95" s="39"/>
      <c r="Z95" s="19"/>
      <c r="AA95" s="19"/>
      <c r="AB95" s="19"/>
      <c r="AC95" s="19"/>
      <c r="AD95" s="19"/>
      <c r="AE95" s="19"/>
      <c r="AF95" s="19"/>
      <c r="AG95" s="19"/>
      <c r="AH95" s="19"/>
      <c r="AI95" s="19"/>
    </row>
    <row r="96" spans="1:35" s="16" customFormat="1" ht="13.2">
      <c r="A96" s="140">
        <v>5</v>
      </c>
      <c r="B96" s="140">
        <v>3</v>
      </c>
      <c r="C96" s="141">
        <v>3</v>
      </c>
      <c r="D96" s="130">
        <v>166012</v>
      </c>
      <c r="E96" s="58" t="s">
        <v>45</v>
      </c>
      <c r="F96" s="152">
        <v>31</v>
      </c>
      <c r="G96" s="152">
        <v>28</v>
      </c>
      <c r="H96" s="152">
        <v>3</v>
      </c>
      <c r="I96" s="153">
        <v>7</v>
      </c>
      <c r="J96" s="153">
        <v>24</v>
      </c>
      <c r="K96" s="156">
        <v>60.9</v>
      </c>
      <c r="L96" s="156">
        <v>106.3</v>
      </c>
      <c r="M96" s="156">
        <v>12.2</v>
      </c>
      <c r="N96" s="156">
        <v>58.9</v>
      </c>
      <c r="O96" s="156">
        <v>61.5</v>
      </c>
      <c r="P96" s="71"/>
      <c r="Q96" s="39"/>
      <c r="R96" s="39"/>
      <c r="S96" s="39"/>
      <c r="Z96" s="19"/>
      <c r="AA96" s="19"/>
      <c r="AB96" s="19"/>
      <c r="AC96" s="19"/>
      <c r="AD96" s="19"/>
      <c r="AE96" s="19"/>
      <c r="AF96" s="19"/>
      <c r="AG96" s="19"/>
      <c r="AH96" s="19"/>
      <c r="AI96" s="19"/>
    </row>
    <row r="97" spans="1:35" s="16" customFormat="1" ht="13.2">
      <c r="A97" s="140">
        <v>5</v>
      </c>
      <c r="B97" s="140">
        <v>3</v>
      </c>
      <c r="C97" s="141">
        <v>3</v>
      </c>
      <c r="D97" s="130">
        <v>766040</v>
      </c>
      <c r="E97" s="58" t="s">
        <v>128</v>
      </c>
      <c r="F97" s="152">
        <v>28</v>
      </c>
      <c r="G97" s="152">
        <v>21</v>
      </c>
      <c r="H97" s="152">
        <v>7</v>
      </c>
      <c r="I97" s="153">
        <v>14</v>
      </c>
      <c r="J97" s="153">
        <v>14</v>
      </c>
      <c r="K97" s="156">
        <v>47.1</v>
      </c>
      <c r="L97" s="156">
        <v>68</v>
      </c>
      <c r="M97" s="156">
        <v>24.5</v>
      </c>
      <c r="N97" s="156">
        <v>88.9</v>
      </c>
      <c r="O97" s="156">
        <v>32</v>
      </c>
      <c r="P97" s="71"/>
      <c r="Q97" s="39"/>
      <c r="R97" s="39"/>
      <c r="S97" s="39"/>
      <c r="Z97" s="19"/>
      <c r="AA97" s="19"/>
      <c r="AB97" s="19"/>
      <c r="AC97" s="19"/>
      <c r="AD97" s="19"/>
      <c r="AE97" s="19"/>
      <c r="AF97" s="19"/>
      <c r="AG97" s="19"/>
      <c r="AH97" s="19"/>
      <c r="AI97" s="19"/>
    </row>
    <row r="98" spans="1:35" s="16" customFormat="1" ht="13.2">
      <c r="A98" s="140">
        <v>5</v>
      </c>
      <c r="B98" s="140">
        <v>3</v>
      </c>
      <c r="C98" s="141">
        <v>3</v>
      </c>
      <c r="D98" s="130">
        <v>766044</v>
      </c>
      <c r="E98" s="58" t="s">
        <v>129</v>
      </c>
      <c r="F98" s="152">
        <v>41</v>
      </c>
      <c r="G98" s="152">
        <v>32</v>
      </c>
      <c r="H98" s="152">
        <v>9</v>
      </c>
      <c r="I98" s="153">
        <v>12</v>
      </c>
      <c r="J98" s="153">
        <v>29</v>
      </c>
      <c r="K98" s="156">
        <v>65.900000000000006</v>
      </c>
      <c r="L98" s="156">
        <v>99.1</v>
      </c>
      <c r="M98" s="156">
        <v>30.1</v>
      </c>
      <c r="N98" s="156">
        <v>82.4</v>
      </c>
      <c r="O98" s="156">
        <v>60.8</v>
      </c>
      <c r="P98" s="71"/>
      <c r="Q98" s="39"/>
      <c r="R98" s="39"/>
      <c r="S98" s="39"/>
      <c r="Z98" s="19"/>
      <c r="AA98" s="19"/>
      <c r="AB98" s="19"/>
      <c r="AC98" s="19"/>
      <c r="AD98" s="19"/>
      <c r="AE98" s="19"/>
      <c r="AF98" s="19"/>
      <c r="AG98" s="19"/>
      <c r="AH98" s="19"/>
      <c r="AI98" s="19"/>
    </row>
    <row r="99" spans="1:35" s="16" customFormat="1" ht="13.2">
      <c r="A99" s="140">
        <v>5</v>
      </c>
      <c r="B99" s="140">
        <v>3</v>
      </c>
      <c r="C99" s="141">
        <v>3</v>
      </c>
      <c r="D99" s="130">
        <v>758024</v>
      </c>
      <c r="E99" s="58" t="s">
        <v>125</v>
      </c>
      <c r="F99" s="152">
        <v>63</v>
      </c>
      <c r="G99" s="152">
        <v>36</v>
      </c>
      <c r="H99" s="152">
        <v>27</v>
      </c>
      <c r="I99" s="153">
        <v>24</v>
      </c>
      <c r="J99" s="153">
        <v>39</v>
      </c>
      <c r="K99" s="156">
        <v>105.8</v>
      </c>
      <c r="L99" s="156">
        <v>117.5</v>
      </c>
      <c r="M99" s="156">
        <v>93.5</v>
      </c>
      <c r="N99" s="156">
        <v>169.6</v>
      </c>
      <c r="O99" s="156">
        <v>85.9</v>
      </c>
      <c r="P99" s="71"/>
      <c r="Q99" s="39"/>
      <c r="R99" s="39"/>
      <c r="S99" s="39"/>
      <c r="Z99" s="19"/>
      <c r="AA99" s="19"/>
      <c r="AB99" s="19"/>
      <c r="AC99" s="19"/>
      <c r="AD99" s="19"/>
      <c r="AE99" s="19"/>
      <c r="AF99" s="19"/>
      <c r="AG99" s="19"/>
      <c r="AH99" s="19"/>
      <c r="AI99" s="19"/>
    </row>
    <row r="100" spans="1:35" s="16" customFormat="1" ht="13.2">
      <c r="A100" s="140">
        <v>5</v>
      </c>
      <c r="B100" s="140">
        <v>3</v>
      </c>
      <c r="C100" s="141">
        <v>3</v>
      </c>
      <c r="D100" s="130">
        <v>382032</v>
      </c>
      <c r="E100" s="58" t="s">
        <v>89</v>
      </c>
      <c r="F100" s="152">
        <v>23</v>
      </c>
      <c r="G100" s="152">
        <v>17</v>
      </c>
      <c r="H100" s="152">
        <v>6</v>
      </c>
      <c r="I100" s="153">
        <v>3</v>
      </c>
      <c r="J100" s="153">
        <v>20</v>
      </c>
      <c r="K100" s="156">
        <v>63.7</v>
      </c>
      <c r="L100" s="156">
        <v>90.5</v>
      </c>
      <c r="M100" s="156">
        <v>34.700000000000003</v>
      </c>
      <c r="N100" s="156">
        <v>32.700000000000003</v>
      </c>
      <c r="O100" s="156">
        <v>74.3</v>
      </c>
      <c r="P100" s="71"/>
      <c r="Q100" s="39"/>
      <c r="R100" s="39"/>
      <c r="S100" s="39"/>
      <c r="Z100" s="19"/>
      <c r="AA100" s="19"/>
      <c r="AB100" s="19"/>
      <c r="AC100" s="19"/>
      <c r="AD100" s="19"/>
      <c r="AE100" s="19"/>
      <c r="AF100" s="19"/>
      <c r="AG100" s="19"/>
      <c r="AH100" s="19"/>
      <c r="AI100" s="19"/>
    </row>
    <row r="101" spans="1:35" s="16" customFormat="1" ht="13.2">
      <c r="A101" s="140">
        <v>5</v>
      </c>
      <c r="B101" s="140">
        <v>3</v>
      </c>
      <c r="C101" s="141">
        <v>3</v>
      </c>
      <c r="D101" s="130">
        <v>158024</v>
      </c>
      <c r="E101" s="58" t="s">
        <v>35</v>
      </c>
      <c r="F101" s="152">
        <v>38</v>
      </c>
      <c r="G101" s="152">
        <v>28</v>
      </c>
      <c r="H101" s="152">
        <v>10</v>
      </c>
      <c r="I101" s="153">
        <v>6</v>
      </c>
      <c r="J101" s="153">
        <v>32</v>
      </c>
      <c r="K101" s="156">
        <v>65.5</v>
      </c>
      <c r="L101" s="156">
        <v>92.7</v>
      </c>
      <c r="M101" s="156">
        <v>36</v>
      </c>
      <c r="N101" s="156">
        <v>41.4</v>
      </c>
      <c r="O101" s="156">
        <v>73.5</v>
      </c>
      <c r="P101" s="71"/>
      <c r="Q101" s="39"/>
      <c r="R101" s="39"/>
      <c r="S101" s="39"/>
      <c r="Z101" s="19"/>
      <c r="AA101" s="19"/>
      <c r="AB101" s="19"/>
      <c r="AC101" s="19"/>
      <c r="AD101" s="19"/>
      <c r="AE101" s="19"/>
      <c r="AF101" s="19"/>
      <c r="AG101" s="19"/>
      <c r="AH101" s="19"/>
      <c r="AI101" s="19"/>
    </row>
    <row r="102" spans="1:35" s="16" customFormat="1" ht="13.2">
      <c r="A102" s="140">
        <v>5</v>
      </c>
      <c r="B102" s="140">
        <v>3</v>
      </c>
      <c r="C102" s="141">
        <v>3</v>
      </c>
      <c r="D102" s="130">
        <v>166016</v>
      </c>
      <c r="E102" s="58" t="s">
        <v>256</v>
      </c>
      <c r="F102" s="152">
        <v>70</v>
      </c>
      <c r="G102" s="152">
        <v>57</v>
      </c>
      <c r="H102" s="152">
        <v>13</v>
      </c>
      <c r="I102" s="153">
        <v>19</v>
      </c>
      <c r="J102" s="153">
        <v>51</v>
      </c>
      <c r="K102" s="156">
        <v>115.5</v>
      </c>
      <c r="L102" s="156">
        <v>180.4</v>
      </c>
      <c r="M102" s="156">
        <v>44.8</v>
      </c>
      <c r="N102" s="156">
        <v>135.5</v>
      </c>
      <c r="O102" s="156">
        <v>109.4</v>
      </c>
      <c r="P102" s="71"/>
      <c r="Q102" s="39"/>
      <c r="R102" s="39"/>
      <c r="S102" s="39"/>
      <c r="Z102" s="19"/>
      <c r="AA102" s="19"/>
      <c r="AB102" s="19"/>
      <c r="AC102" s="19"/>
      <c r="AD102" s="19"/>
      <c r="AE102" s="19"/>
      <c r="AF102" s="19"/>
      <c r="AG102" s="19"/>
      <c r="AH102" s="19"/>
      <c r="AI102" s="19"/>
    </row>
    <row r="103" spans="1:35" s="16" customFormat="1" ht="13.2">
      <c r="A103" s="140">
        <v>5</v>
      </c>
      <c r="B103" s="140">
        <v>3</v>
      </c>
      <c r="C103" s="141">
        <v>3</v>
      </c>
      <c r="D103" s="130">
        <v>978028</v>
      </c>
      <c r="E103" s="58" t="s">
        <v>164</v>
      </c>
      <c r="F103" s="152">
        <v>118</v>
      </c>
      <c r="G103" s="152">
        <v>94</v>
      </c>
      <c r="H103" s="152">
        <v>24</v>
      </c>
      <c r="I103" s="153">
        <v>31</v>
      </c>
      <c r="J103" s="153">
        <v>87</v>
      </c>
      <c r="K103" s="156">
        <v>185.5</v>
      </c>
      <c r="L103" s="156">
        <v>285.5</v>
      </c>
      <c r="M103" s="156">
        <v>78.2</v>
      </c>
      <c r="N103" s="156">
        <v>207.5</v>
      </c>
      <c r="O103" s="156">
        <v>178.7</v>
      </c>
      <c r="P103" s="71"/>
      <c r="Q103" s="39"/>
      <c r="R103" s="39"/>
      <c r="S103" s="39"/>
      <c r="Z103" s="19"/>
      <c r="AA103" s="19"/>
      <c r="AB103" s="19"/>
      <c r="AC103" s="19"/>
      <c r="AD103" s="19"/>
      <c r="AE103" s="19"/>
      <c r="AF103" s="19"/>
      <c r="AG103" s="19"/>
      <c r="AH103" s="19"/>
      <c r="AI103" s="19"/>
    </row>
    <row r="104" spans="1:35" s="16" customFormat="1" ht="13.2">
      <c r="A104" s="140">
        <v>5</v>
      </c>
      <c r="B104" s="140">
        <v>3</v>
      </c>
      <c r="C104" s="141">
        <v>3</v>
      </c>
      <c r="D104" s="130">
        <v>974040</v>
      </c>
      <c r="E104" s="58" t="s">
        <v>159</v>
      </c>
      <c r="F104" s="152">
        <v>58</v>
      </c>
      <c r="G104" s="152">
        <v>40</v>
      </c>
      <c r="H104" s="152">
        <v>18</v>
      </c>
      <c r="I104" s="153">
        <v>10</v>
      </c>
      <c r="J104" s="153">
        <v>48</v>
      </c>
      <c r="K104" s="156">
        <v>81.7</v>
      </c>
      <c r="L104" s="156">
        <v>111.4</v>
      </c>
      <c r="M104" s="156">
        <v>51.3</v>
      </c>
      <c r="N104" s="156">
        <v>56.4</v>
      </c>
      <c r="O104" s="156">
        <v>90.1</v>
      </c>
      <c r="P104" s="71"/>
      <c r="Q104" s="39"/>
      <c r="R104" s="39"/>
      <c r="S104" s="39"/>
      <c r="Z104" s="19"/>
      <c r="AA104" s="19"/>
      <c r="AB104" s="19"/>
      <c r="AC104" s="19"/>
      <c r="AD104" s="19"/>
      <c r="AE104" s="19"/>
      <c r="AF104" s="19"/>
      <c r="AG104" s="19"/>
      <c r="AH104" s="19"/>
      <c r="AI104" s="19"/>
    </row>
    <row r="105" spans="1:35" s="16" customFormat="1" ht="13.2">
      <c r="A105" s="140">
        <v>5</v>
      </c>
      <c r="B105" s="140">
        <v>3</v>
      </c>
      <c r="C105" s="141">
        <v>3</v>
      </c>
      <c r="D105" s="130">
        <v>170044</v>
      </c>
      <c r="E105" s="58" t="s">
        <v>52</v>
      </c>
      <c r="F105" s="152">
        <v>69</v>
      </c>
      <c r="G105" s="152">
        <v>55</v>
      </c>
      <c r="H105" s="152">
        <v>14</v>
      </c>
      <c r="I105" s="153">
        <v>16</v>
      </c>
      <c r="J105" s="153">
        <v>53</v>
      </c>
      <c r="K105" s="156">
        <v>137.69999999999999</v>
      </c>
      <c r="L105" s="156">
        <v>212</v>
      </c>
      <c r="M105" s="156">
        <v>57.9</v>
      </c>
      <c r="N105" s="156">
        <v>139.5</v>
      </c>
      <c r="O105" s="156">
        <v>137.19999999999999</v>
      </c>
      <c r="P105" s="71"/>
      <c r="Q105" s="39"/>
      <c r="R105" s="39"/>
      <c r="S105" s="39"/>
      <c r="Z105" s="19"/>
      <c r="AA105" s="19"/>
      <c r="AB105" s="19"/>
      <c r="AC105" s="19"/>
      <c r="AD105" s="19"/>
      <c r="AE105" s="19"/>
      <c r="AF105" s="19"/>
      <c r="AG105" s="19"/>
      <c r="AH105" s="19"/>
      <c r="AI105" s="19"/>
    </row>
    <row r="106" spans="1:35" s="16" customFormat="1" ht="13.2">
      <c r="A106" s="140">
        <v>5</v>
      </c>
      <c r="B106" s="140">
        <v>3</v>
      </c>
      <c r="C106" s="141">
        <v>3</v>
      </c>
      <c r="D106" s="130">
        <v>562036</v>
      </c>
      <c r="E106" s="58" t="s">
        <v>113</v>
      </c>
      <c r="F106" s="152">
        <v>32</v>
      </c>
      <c r="G106" s="152">
        <v>24</v>
      </c>
      <c r="H106" s="152">
        <v>8</v>
      </c>
      <c r="I106" s="153">
        <v>12</v>
      </c>
      <c r="J106" s="153">
        <v>20</v>
      </c>
      <c r="K106" s="156">
        <v>83.6</v>
      </c>
      <c r="L106" s="156">
        <v>119</v>
      </c>
      <c r="M106" s="156">
        <v>44.2</v>
      </c>
      <c r="N106" s="156">
        <v>132.19999999999999</v>
      </c>
      <c r="O106" s="156">
        <v>68.5</v>
      </c>
      <c r="P106" s="71"/>
      <c r="Q106" s="39"/>
      <c r="R106" s="39"/>
      <c r="S106" s="39"/>
      <c r="Z106" s="19"/>
      <c r="AA106" s="19"/>
      <c r="AB106" s="19"/>
      <c r="AC106" s="19"/>
      <c r="AD106" s="19"/>
      <c r="AE106" s="19"/>
      <c r="AF106" s="19"/>
      <c r="AG106" s="19"/>
      <c r="AH106" s="19"/>
      <c r="AI106" s="19"/>
    </row>
    <row r="107" spans="1:35" s="16" customFormat="1" ht="13.2">
      <c r="A107" s="140">
        <v>5</v>
      </c>
      <c r="B107" s="140">
        <v>3</v>
      </c>
      <c r="C107" s="141">
        <v>3</v>
      </c>
      <c r="D107" s="130">
        <v>978040</v>
      </c>
      <c r="E107" s="58" t="s">
        <v>167</v>
      </c>
      <c r="F107" s="152">
        <v>47</v>
      </c>
      <c r="G107" s="152">
        <v>30</v>
      </c>
      <c r="H107" s="152">
        <v>17</v>
      </c>
      <c r="I107" s="153">
        <v>9</v>
      </c>
      <c r="J107" s="153">
        <v>38</v>
      </c>
      <c r="K107" s="156">
        <v>109.5</v>
      </c>
      <c r="L107" s="156">
        <v>134.30000000000001</v>
      </c>
      <c r="M107" s="156">
        <v>82.6</v>
      </c>
      <c r="N107" s="156">
        <v>92.5</v>
      </c>
      <c r="O107" s="156">
        <v>114.5</v>
      </c>
      <c r="P107" s="71"/>
      <c r="Q107" s="39"/>
      <c r="R107" s="39"/>
      <c r="S107" s="39"/>
      <c r="Z107" s="19"/>
      <c r="AA107" s="19"/>
      <c r="AB107" s="19"/>
      <c r="AC107" s="19"/>
      <c r="AD107" s="19"/>
      <c r="AE107" s="19"/>
      <c r="AF107" s="19"/>
      <c r="AG107" s="19"/>
      <c r="AH107" s="19"/>
      <c r="AI107" s="19"/>
    </row>
    <row r="108" spans="1:35" s="16" customFormat="1" ht="13.2">
      <c r="A108" s="140">
        <v>5</v>
      </c>
      <c r="B108" s="140">
        <v>3</v>
      </c>
      <c r="C108" s="141">
        <v>3</v>
      </c>
      <c r="D108" s="130">
        <v>158036</v>
      </c>
      <c r="E108" s="58" t="s">
        <v>39</v>
      </c>
      <c r="F108" s="152">
        <v>9</v>
      </c>
      <c r="G108" s="152">
        <v>4</v>
      </c>
      <c r="H108" s="152">
        <v>5</v>
      </c>
      <c r="I108" s="153">
        <v>2</v>
      </c>
      <c r="J108" s="153">
        <v>7</v>
      </c>
      <c r="K108" s="156">
        <v>30.4</v>
      </c>
      <c r="L108" s="156">
        <v>26.2</v>
      </c>
      <c r="M108" s="156">
        <v>34.700000000000003</v>
      </c>
      <c r="N108" s="156">
        <v>26.5</v>
      </c>
      <c r="O108" s="156">
        <v>31.7</v>
      </c>
      <c r="P108" s="71"/>
      <c r="Q108" s="39"/>
      <c r="R108" s="39"/>
      <c r="S108" s="39"/>
      <c r="Z108" s="19"/>
      <c r="AA108" s="19"/>
      <c r="AB108" s="19"/>
      <c r="AC108" s="19"/>
      <c r="AD108" s="19"/>
      <c r="AE108" s="19"/>
      <c r="AF108" s="19"/>
      <c r="AG108" s="19"/>
      <c r="AH108" s="19"/>
      <c r="AI108" s="19"/>
    </row>
    <row r="109" spans="1:35" s="16" customFormat="1" ht="13.2">
      <c r="A109" s="140">
        <v>5</v>
      </c>
      <c r="B109" s="140">
        <v>3</v>
      </c>
      <c r="C109" s="141">
        <v>3</v>
      </c>
      <c r="D109" s="130">
        <v>334036</v>
      </c>
      <c r="E109" s="58" t="s">
        <v>61</v>
      </c>
      <c r="F109" s="152">
        <v>133</v>
      </c>
      <c r="G109" s="152">
        <v>89</v>
      </c>
      <c r="H109" s="152">
        <v>44</v>
      </c>
      <c r="I109" s="153">
        <v>23</v>
      </c>
      <c r="J109" s="153">
        <v>110</v>
      </c>
      <c r="K109" s="156">
        <v>233.5</v>
      </c>
      <c r="L109" s="156">
        <v>298.89999999999998</v>
      </c>
      <c r="M109" s="156">
        <v>161.9</v>
      </c>
      <c r="N109" s="156">
        <v>166.4</v>
      </c>
      <c r="O109" s="156">
        <v>255</v>
      </c>
      <c r="P109" s="71"/>
      <c r="Q109" s="39"/>
      <c r="R109" s="39"/>
      <c r="S109" s="39"/>
      <c r="Z109" s="19"/>
      <c r="AA109" s="19"/>
      <c r="AB109" s="19"/>
      <c r="AC109" s="19"/>
      <c r="AD109" s="19"/>
      <c r="AE109" s="19"/>
      <c r="AF109" s="19"/>
      <c r="AG109" s="19"/>
      <c r="AH109" s="19"/>
      <c r="AI109" s="19"/>
    </row>
    <row r="110" spans="1:35" s="16" customFormat="1" ht="13.2">
      <c r="A110" s="143"/>
      <c r="B110" s="143"/>
      <c r="C110" s="143"/>
      <c r="D110" s="150"/>
      <c r="E110" s="137" t="s">
        <v>213</v>
      </c>
      <c r="F110" s="115">
        <v>1708</v>
      </c>
      <c r="G110" s="115">
        <v>1232</v>
      </c>
      <c r="H110" s="115">
        <v>476</v>
      </c>
      <c r="I110" s="115">
        <v>360</v>
      </c>
      <c r="J110" s="115">
        <v>1348</v>
      </c>
      <c r="K110" s="302">
        <v>101.9</v>
      </c>
      <c r="L110" s="302">
        <v>141.5</v>
      </c>
      <c r="M110" s="302">
        <v>59.1</v>
      </c>
      <c r="N110" s="302">
        <v>89.5</v>
      </c>
      <c r="O110" s="302">
        <v>105.8</v>
      </c>
      <c r="P110" s="331"/>
      <c r="Q110" s="47"/>
      <c r="R110" s="39"/>
      <c r="S110" s="39"/>
      <c r="T110" s="332"/>
      <c r="Z110" s="19"/>
      <c r="AA110" s="19"/>
      <c r="AB110" s="19"/>
      <c r="AC110" s="19"/>
      <c r="AD110" s="19"/>
      <c r="AE110" s="19"/>
      <c r="AF110" s="19"/>
      <c r="AG110" s="19"/>
      <c r="AH110" s="19"/>
      <c r="AI110" s="19"/>
    </row>
    <row r="111" spans="1:35" s="16" customFormat="1" ht="13.2">
      <c r="A111" s="140">
        <v>6</v>
      </c>
      <c r="B111" s="140">
        <v>4</v>
      </c>
      <c r="C111" s="141">
        <v>3</v>
      </c>
      <c r="D111" s="130">
        <v>554004</v>
      </c>
      <c r="E111" s="58" t="s">
        <v>98</v>
      </c>
      <c r="F111" s="152">
        <v>26</v>
      </c>
      <c r="G111" s="152">
        <v>19</v>
      </c>
      <c r="H111" s="152">
        <v>7</v>
      </c>
      <c r="I111" s="153">
        <v>10</v>
      </c>
      <c r="J111" s="153">
        <v>16</v>
      </c>
      <c r="K111" s="156">
        <v>36.5</v>
      </c>
      <c r="L111" s="156">
        <v>51.3</v>
      </c>
      <c r="M111" s="156">
        <v>20.5</v>
      </c>
      <c r="N111" s="156">
        <v>59.1</v>
      </c>
      <c r="O111" s="156">
        <v>29.5</v>
      </c>
      <c r="P111" s="71"/>
      <c r="Q111" s="39"/>
      <c r="R111" s="39"/>
      <c r="S111" s="39"/>
      <c r="Z111" s="19"/>
      <c r="AA111" s="19"/>
      <c r="AB111" s="19"/>
      <c r="AC111" s="19"/>
      <c r="AD111" s="19"/>
      <c r="AE111" s="19"/>
      <c r="AF111" s="19"/>
      <c r="AG111" s="19"/>
      <c r="AH111" s="19"/>
      <c r="AI111" s="19"/>
    </row>
    <row r="112" spans="1:35" s="16" customFormat="1" ht="13.2">
      <c r="A112" s="140">
        <v>6</v>
      </c>
      <c r="B112" s="140">
        <v>4</v>
      </c>
      <c r="C112" s="141">
        <v>3</v>
      </c>
      <c r="D112" s="130">
        <v>382008</v>
      </c>
      <c r="E112" s="58" t="s">
        <v>84</v>
      </c>
      <c r="F112" s="152">
        <v>18</v>
      </c>
      <c r="G112" s="152">
        <v>14</v>
      </c>
      <c r="H112" s="152">
        <v>4</v>
      </c>
      <c r="I112" s="153">
        <v>2</v>
      </c>
      <c r="J112" s="153">
        <v>16</v>
      </c>
      <c r="K112" s="156">
        <v>45.5</v>
      </c>
      <c r="L112" s="156">
        <v>66.900000000000006</v>
      </c>
      <c r="M112" s="156">
        <v>21.5</v>
      </c>
      <c r="N112" s="156">
        <v>23</v>
      </c>
      <c r="O112" s="156">
        <v>51.8</v>
      </c>
      <c r="P112" s="71"/>
      <c r="Q112" s="39"/>
      <c r="R112" s="39"/>
      <c r="S112" s="39"/>
      <c r="Z112" s="19"/>
      <c r="AA112" s="19"/>
      <c r="AB112" s="19"/>
      <c r="AC112" s="19"/>
      <c r="AD112" s="19"/>
      <c r="AE112" s="19"/>
      <c r="AF112" s="19"/>
      <c r="AG112" s="19"/>
      <c r="AH112" s="19"/>
      <c r="AI112" s="19"/>
    </row>
    <row r="113" spans="1:35" s="16" customFormat="1" ht="13.2">
      <c r="A113" s="140">
        <v>6</v>
      </c>
      <c r="B113" s="140">
        <v>4</v>
      </c>
      <c r="C113" s="145">
        <v>3</v>
      </c>
      <c r="D113" s="130">
        <v>554012</v>
      </c>
      <c r="E113" s="58" t="s">
        <v>100</v>
      </c>
      <c r="F113" s="152">
        <v>39</v>
      </c>
      <c r="G113" s="152">
        <v>28</v>
      </c>
      <c r="H113" s="152">
        <v>11</v>
      </c>
      <c r="I113" s="153">
        <v>7</v>
      </c>
      <c r="J113" s="153">
        <v>32</v>
      </c>
      <c r="K113" s="156">
        <v>56.9</v>
      </c>
      <c r="L113" s="156">
        <v>78.8</v>
      </c>
      <c r="M113" s="156">
        <v>33.299999999999997</v>
      </c>
      <c r="N113" s="156">
        <v>45.2</v>
      </c>
      <c r="O113" s="156">
        <v>60.2</v>
      </c>
      <c r="P113" s="71"/>
      <c r="Q113" s="39"/>
      <c r="R113" s="39"/>
      <c r="S113" s="39"/>
      <c r="Z113" s="19"/>
      <c r="AA113" s="19"/>
      <c r="AB113" s="19"/>
      <c r="AC113" s="19"/>
      <c r="AD113" s="19"/>
      <c r="AE113" s="19"/>
      <c r="AF113" s="19"/>
      <c r="AG113" s="19"/>
      <c r="AH113" s="19"/>
      <c r="AI113" s="19"/>
    </row>
    <row r="114" spans="1:35" s="16" customFormat="1" ht="13.2">
      <c r="A114" s="140">
        <v>6</v>
      </c>
      <c r="B114" s="140">
        <v>4</v>
      </c>
      <c r="C114" s="141">
        <v>3</v>
      </c>
      <c r="D114" s="130">
        <v>382012</v>
      </c>
      <c r="E114" s="58" t="s">
        <v>85</v>
      </c>
      <c r="F114" s="152">
        <v>59</v>
      </c>
      <c r="G114" s="152">
        <v>45</v>
      </c>
      <c r="H114" s="152">
        <v>14</v>
      </c>
      <c r="I114" s="153">
        <v>13</v>
      </c>
      <c r="J114" s="153">
        <v>46</v>
      </c>
      <c r="K114" s="156">
        <v>81.5</v>
      </c>
      <c r="L114" s="156">
        <v>118.7</v>
      </c>
      <c r="M114" s="156">
        <v>40.6</v>
      </c>
      <c r="N114" s="156">
        <v>74.5</v>
      </c>
      <c r="O114" s="156">
        <v>83.7</v>
      </c>
      <c r="P114" s="71"/>
      <c r="Q114" s="39"/>
      <c r="R114" s="39"/>
      <c r="S114" s="39"/>
      <c r="Z114" s="19"/>
      <c r="AA114" s="19"/>
      <c r="AB114" s="19"/>
      <c r="AC114" s="19"/>
      <c r="AD114" s="19"/>
      <c r="AE114" s="19"/>
      <c r="AF114" s="19"/>
      <c r="AG114" s="19"/>
      <c r="AH114" s="19"/>
      <c r="AI114" s="19"/>
    </row>
    <row r="115" spans="1:35" s="16" customFormat="1" ht="13.2">
      <c r="A115" s="140">
        <v>6</v>
      </c>
      <c r="B115" s="140">
        <v>4</v>
      </c>
      <c r="C115" s="141">
        <v>3</v>
      </c>
      <c r="D115" s="130">
        <v>758004</v>
      </c>
      <c r="E115" s="58" t="s">
        <v>123</v>
      </c>
      <c r="F115" s="152">
        <v>18</v>
      </c>
      <c r="G115" s="152">
        <v>17</v>
      </c>
      <c r="H115" s="152">
        <v>1</v>
      </c>
      <c r="I115" s="153">
        <v>6</v>
      </c>
      <c r="J115" s="153">
        <v>12</v>
      </c>
      <c r="K115" s="156">
        <v>26.1</v>
      </c>
      <c r="L115" s="156">
        <v>47.9</v>
      </c>
      <c r="M115" s="156">
        <v>3</v>
      </c>
      <c r="N115" s="156">
        <v>37.700000000000003</v>
      </c>
      <c r="O115" s="156">
        <v>22.6</v>
      </c>
      <c r="P115" s="71"/>
      <c r="Q115" s="39"/>
      <c r="R115" s="39"/>
      <c r="S115" s="39"/>
      <c r="Z115" s="19"/>
      <c r="AA115" s="19"/>
      <c r="AB115" s="19"/>
      <c r="AC115" s="19"/>
      <c r="AD115" s="19"/>
      <c r="AE115" s="19"/>
      <c r="AF115" s="19"/>
      <c r="AG115" s="19"/>
      <c r="AH115" s="19"/>
      <c r="AI115" s="19"/>
    </row>
    <row r="116" spans="1:35" s="16" customFormat="1" ht="13.2">
      <c r="A116" s="140">
        <v>6</v>
      </c>
      <c r="B116" s="140">
        <v>4</v>
      </c>
      <c r="C116" s="141">
        <v>3</v>
      </c>
      <c r="D116" s="130">
        <v>558012</v>
      </c>
      <c r="E116" s="58" t="s">
        <v>102</v>
      </c>
      <c r="F116" s="152">
        <v>31</v>
      </c>
      <c r="G116" s="152">
        <v>27</v>
      </c>
      <c r="H116" s="152">
        <v>4</v>
      </c>
      <c r="I116" s="153">
        <v>9</v>
      </c>
      <c r="J116" s="153">
        <v>22</v>
      </c>
      <c r="K116" s="156">
        <v>55.3</v>
      </c>
      <c r="L116" s="156">
        <v>92.3</v>
      </c>
      <c r="M116" s="156">
        <v>14.9</v>
      </c>
      <c r="N116" s="156">
        <v>70.5</v>
      </c>
      <c r="O116" s="156">
        <v>50.8</v>
      </c>
      <c r="P116" s="71"/>
      <c r="Q116" s="39"/>
      <c r="R116" s="39"/>
      <c r="S116" s="39"/>
      <c r="Z116" s="19"/>
      <c r="AA116" s="19"/>
      <c r="AB116" s="19"/>
      <c r="AC116" s="19"/>
      <c r="AD116" s="19"/>
      <c r="AE116" s="19"/>
      <c r="AF116" s="19"/>
      <c r="AG116" s="19"/>
      <c r="AH116" s="19"/>
      <c r="AI116" s="19"/>
    </row>
    <row r="117" spans="1:35" s="16" customFormat="1" ht="13.2">
      <c r="A117" s="140">
        <v>6</v>
      </c>
      <c r="B117" s="140">
        <v>4</v>
      </c>
      <c r="C117" s="141">
        <v>3</v>
      </c>
      <c r="D117" s="130">
        <v>558016</v>
      </c>
      <c r="E117" s="58" t="s">
        <v>103</v>
      </c>
      <c r="F117" s="152">
        <v>43</v>
      </c>
      <c r="G117" s="152">
        <v>34</v>
      </c>
      <c r="H117" s="152">
        <v>9</v>
      </c>
      <c r="I117" s="153">
        <v>15</v>
      </c>
      <c r="J117" s="153">
        <v>28</v>
      </c>
      <c r="K117" s="156">
        <v>59.4</v>
      </c>
      <c r="L117" s="156">
        <v>91.5</v>
      </c>
      <c r="M117" s="156">
        <v>25.5</v>
      </c>
      <c r="N117" s="156">
        <v>92.8</v>
      </c>
      <c r="O117" s="156">
        <v>49.8</v>
      </c>
      <c r="P117" s="71"/>
      <c r="Q117" s="39"/>
      <c r="R117" s="39"/>
      <c r="S117" s="39"/>
      <c r="Z117" s="19"/>
      <c r="AA117" s="19"/>
      <c r="AB117" s="19"/>
      <c r="AC117" s="19"/>
      <c r="AD117" s="19"/>
      <c r="AE117" s="19"/>
      <c r="AF117" s="19"/>
      <c r="AG117" s="19"/>
      <c r="AH117" s="19"/>
      <c r="AI117" s="19"/>
    </row>
    <row r="118" spans="1:35" s="16" customFormat="1" ht="13.2">
      <c r="A118" s="140">
        <v>6</v>
      </c>
      <c r="B118" s="140">
        <v>4</v>
      </c>
      <c r="C118" s="141">
        <v>3</v>
      </c>
      <c r="D118" s="130">
        <v>566008</v>
      </c>
      <c r="E118" s="58" t="s">
        <v>114</v>
      </c>
      <c r="F118" s="152">
        <v>50</v>
      </c>
      <c r="G118" s="152">
        <v>44</v>
      </c>
      <c r="H118" s="152">
        <v>6</v>
      </c>
      <c r="I118" s="153">
        <v>14</v>
      </c>
      <c r="J118" s="153">
        <v>36</v>
      </c>
      <c r="K118" s="156">
        <v>84.9</v>
      </c>
      <c r="L118" s="156">
        <v>149.6</v>
      </c>
      <c r="M118" s="156">
        <v>20.399999999999999</v>
      </c>
      <c r="N118" s="156">
        <v>110</v>
      </c>
      <c r="O118" s="156">
        <v>78</v>
      </c>
      <c r="P118" s="71"/>
      <c r="Q118" s="39"/>
      <c r="R118" s="39"/>
      <c r="S118" s="39"/>
      <c r="Z118" s="19"/>
      <c r="AA118" s="19"/>
      <c r="AB118" s="19"/>
      <c r="AC118" s="19"/>
      <c r="AD118" s="19"/>
      <c r="AE118" s="19"/>
      <c r="AF118" s="19"/>
      <c r="AG118" s="19"/>
      <c r="AH118" s="19"/>
      <c r="AI118" s="19"/>
    </row>
    <row r="119" spans="1:35" s="16" customFormat="1" ht="13.2">
      <c r="A119" s="140">
        <v>6</v>
      </c>
      <c r="B119" s="140">
        <v>4</v>
      </c>
      <c r="C119" s="141">
        <v>3</v>
      </c>
      <c r="D119" s="130">
        <v>370004</v>
      </c>
      <c r="E119" s="58" t="s">
        <v>71</v>
      </c>
      <c r="F119" s="152">
        <v>71</v>
      </c>
      <c r="G119" s="152">
        <v>57</v>
      </c>
      <c r="H119" s="152">
        <v>14</v>
      </c>
      <c r="I119" s="153">
        <v>16</v>
      </c>
      <c r="J119" s="153">
        <v>55</v>
      </c>
      <c r="K119" s="156">
        <v>114.3</v>
      </c>
      <c r="L119" s="156">
        <v>179</v>
      </c>
      <c r="M119" s="156">
        <v>46.2</v>
      </c>
      <c r="N119" s="156">
        <v>103.2</v>
      </c>
      <c r="O119" s="156">
        <v>117.9</v>
      </c>
      <c r="P119" s="71"/>
      <c r="Q119" s="39"/>
      <c r="R119" s="39"/>
      <c r="S119" s="39"/>
      <c r="Z119" s="19"/>
      <c r="AA119" s="19"/>
      <c r="AB119" s="19"/>
      <c r="AC119" s="19"/>
      <c r="AD119" s="19"/>
      <c r="AE119" s="19"/>
      <c r="AF119" s="19"/>
      <c r="AG119" s="19"/>
      <c r="AH119" s="19"/>
      <c r="AI119" s="19"/>
    </row>
    <row r="120" spans="1:35" s="16" customFormat="1" ht="13.2">
      <c r="A120" s="140">
        <v>6</v>
      </c>
      <c r="B120" s="140">
        <v>4</v>
      </c>
      <c r="C120" s="141">
        <v>3</v>
      </c>
      <c r="D120" s="130">
        <v>562016</v>
      </c>
      <c r="E120" s="58" t="s">
        <v>108</v>
      </c>
      <c r="F120" s="152">
        <v>80</v>
      </c>
      <c r="G120" s="152">
        <v>46</v>
      </c>
      <c r="H120" s="152">
        <v>34</v>
      </c>
      <c r="I120" s="153">
        <v>30</v>
      </c>
      <c r="J120" s="153">
        <v>50</v>
      </c>
      <c r="K120" s="156">
        <v>143.4</v>
      </c>
      <c r="L120" s="156">
        <v>159.69999999999999</v>
      </c>
      <c r="M120" s="156">
        <v>126</v>
      </c>
      <c r="N120" s="156">
        <v>237.3</v>
      </c>
      <c r="O120" s="156">
        <v>115.9</v>
      </c>
      <c r="P120" s="71"/>
      <c r="Q120" s="39"/>
      <c r="R120" s="39"/>
      <c r="S120" s="39"/>
      <c r="Z120" s="19"/>
      <c r="AA120" s="19"/>
      <c r="AB120" s="19"/>
      <c r="AC120" s="19"/>
      <c r="AD120" s="19"/>
      <c r="AE120" s="19"/>
      <c r="AF120" s="19"/>
      <c r="AG120" s="19"/>
      <c r="AH120" s="19"/>
      <c r="AI120" s="19"/>
    </row>
    <row r="121" spans="1:35" s="16" customFormat="1" ht="13.2">
      <c r="A121" s="140">
        <v>6</v>
      </c>
      <c r="B121" s="140">
        <v>4</v>
      </c>
      <c r="C121" s="141">
        <v>3</v>
      </c>
      <c r="D121" s="130">
        <v>382020</v>
      </c>
      <c r="E121" s="58" t="s">
        <v>86</v>
      </c>
      <c r="F121" s="152">
        <v>39</v>
      </c>
      <c r="G121" s="152">
        <v>30</v>
      </c>
      <c r="H121" s="152">
        <v>9</v>
      </c>
      <c r="I121" s="153">
        <v>10</v>
      </c>
      <c r="J121" s="153">
        <v>29</v>
      </c>
      <c r="K121" s="156">
        <v>50.5</v>
      </c>
      <c r="L121" s="156">
        <v>74.3</v>
      </c>
      <c r="M121" s="156">
        <v>24.4</v>
      </c>
      <c r="N121" s="156">
        <v>51.8</v>
      </c>
      <c r="O121" s="156">
        <v>50</v>
      </c>
      <c r="P121" s="71"/>
      <c r="Q121" s="39"/>
      <c r="R121" s="39"/>
      <c r="S121" s="39"/>
      <c r="Z121" s="19"/>
      <c r="AA121" s="19"/>
      <c r="AB121" s="19"/>
      <c r="AC121" s="19"/>
      <c r="AD121" s="19"/>
      <c r="AE121" s="19"/>
      <c r="AF121" s="19"/>
      <c r="AG121" s="19"/>
      <c r="AH121" s="19"/>
      <c r="AI121" s="19"/>
    </row>
    <row r="122" spans="1:35" s="16" customFormat="1" ht="13.2">
      <c r="A122" s="140">
        <v>6</v>
      </c>
      <c r="B122" s="140">
        <v>4</v>
      </c>
      <c r="C122" s="141">
        <v>3</v>
      </c>
      <c r="D122" s="130">
        <v>954020</v>
      </c>
      <c r="E122" s="58" t="s">
        <v>142</v>
      </c>
      <c r="F122" s="152">
        <v>36</v>
      </c>
      <c r="G122" s="152">
        <v>24</v>
      </c>
      <c r="H122" s="152">
        <v>12</v>
      </c>
      <c r="I122" s="153">
        <v>11</v>
      </c>
      <c r="J122" s="153">
        <v>25</v>
      </c>
      <c r="K122" s="156">
        <v>121.4</v>
      </c>
      <c r="L122" s="156">
        <v>157.5</v>
      </c>
      <c r="M122" s="156">
        <v>83.2</v>
      </c>
      <c r="N122" s="156">
        <v>156.9</v>
      </c>
      <c r="O122" s="156">
        <v>110.4</v>
      </c>
      <c r="P122" s="71"/>
      <c r="Q122" s="39"/>
      <c r="R122" s="39"/>
      <c r="S122" s="39"/>
      <c r="Z122" s="19"/>
      <c r="AA122" s="19"/>
      <c r="AB122" s="19"/>
      <c r="AC122" s="19"/>
      <c r="AD122" s="19"/>
      <c r="AE122" s="19"/>
      <c r="AF122" s="19"/>
      <c r="AG122" s="19"/>
      <c r="AH122" s="19"/>
      <c r="AI122" s="19"/>
    </row>
    <row r="123" spans="1:35" s="16" customFormat="1" ht="13.2">
      <c r="A123" s="140">
        <v>6</v>
      </c>
      <c r="B123" s="140">
        <v>4</v>
      </c>
      <c r="C123" s="141">
        <v>3</v>
      </c>
      <c r="D123" s="130">
        <v>162016</v>
      </c>
      <c r="E123" s="58" t="s">
        <v>42</v>
      </c>
      <c r="F123" s="152">
        <v>17</v>
      </c>
      <c r="G123" s="152">
        <v>14</v>
      </c>
      <c r="H123" s="152">
        <v>3</v>
      </c>
      <c r="I123" s="153">
        <v>5</v>
      </c>
      <c r="J123" s="153">
        <v>12</v>
      </c>
      <c r="K123" s="156">
        <v>27.9</v>
      </c>
      <c r="L123" s="156">
        <v>43.9</v>
      </c>
      <c r="M123" s="156">
        <v>10.3</v>
      </c>
      <c r="N123" s="156">
        <v>31.1</v>
      </c>
      <c r="O123" s="156">
        <v>26.7</v>
      </c>
      <c r="P123" s="71"/>
      <c r="Q123" s="39"/>
      <c r="R123" s="39"/>
      <c r="S123" s="39"/>
      <c r="Z123" s="19"/>
      <c r="AA123" s="19"/>
      <c r="AB123" s="19"/>
      <c r="AC123" s="19"/>
      <c r="AD123" s="19"/>
      <c r="AE123" s="19"/>
      <c r="AF123" s="19"/>
      <c r="AG123" s="19"/>
      <c r="AH123" s="19"/>
      <c r="AI123" s="19"/>
    </row>
    <row r="124" spans="1:35" s="16" customFormat="1" ht="13.2">
      <c r="A124" s="140">
        <v>6</v>
      </c>
      <c r="B124" s="140">
        <v>4</v>
      </c>
      <c r="C124" s="141">
        <v>3</v>
      </c>
      <c r="D124" s="130">
        <v>154032</v>
      </c>
      <c r="E124" s="58" t="s">
        <v>28</v>
      </c>
      <c r="F124" s="152">
        <v>70</v>
      </c>
      <c r="G124" s="152">
        <v>56</v>
      </c>
      <c r="H124" s="152">
        <v>14</v>
      </c>
      <c r="I124" s="153">
        <v>21</v>
      </c>
      <c r="J124" s="153">
        <v>49</v>
      </c>
      <c r="K124" s="156">
        <v>155.80000000000001</v>
      </c>
      <c r="L124" s="156">
        <v>239.6</v>
      </c>
      <c r="M124" s="156">
        <v>64.900000000000006</v>
      </c>
      <c r="N124" s="156">
        <v>195.9</v>
      </c>
      <c r="O124" s="156">
        <v>143.19999999999999</v>
      </c>
      <c r="P124" s="71"/>
      <c r="Q124" s="39"/>
      <c r="R124" s="39"/>
      <c r="S124" s="39"/>
      <c r="Z124" s="19"/>
      <c r="AA124" s="19"/>
      <c r="AB124" s="19"/>
      <c r="AC124" s="19"/>
      <c r="AD124" s="19"/>
      <c r="AE124" s="19"/>
      <c r="AF124" s="19"/>
      <c r="AG124" s="19"/>
      <c r="AH124" s="19"/>
      <c r="AI124" s="19"/>
    </row>
    <row r="125" spans="1:35" s="16" customFormat="1" ht="13.2">
      <c r="A125" s="140">
        <v>6</v>
      </c>
      <c r="B125" s="140">
        <v>4</v>
      </c>
      <c r="C125" s="141">
        <v>3</v>
      </c>
      <c r="D125" s="130">
        <v>382024</v>
      </c>
      <c r="E125" s="58" t="s">
        <v>87</v>
      </c>
      <c r="F125" s="152">
        <v>22</v>
      </c>
      <c r="G125" s="152">
        <v>18</v>
      </c>
      <c r="H125" s="152">
        <v>4</v>
      </c>
      <c r="I125" s="153">
        <v>2</v>
      </c>
      <c r="J125" s="153">
        <v>20</v>
      </c>
      <c r="K125" s="156">
        <v>33.1</v>
      </c>
      <c r="L125" s="156">
        <v>52.9</v>
      </c>
      <c r="M125" s="156">
        <v>12.3</v>
      </c>
      <c r="N125" s="156">
        <v>12.9</v>
      </c>
      <c r="O125" s="156">
        <v>39.299999999999997</v>
      </c>
      <c r="P125" s="71"/>
      <c r="Q125" s="39"/>
      <c r="R125" s="39"/>
      <c r="S125" s="39"/>
      <c r="Z125" s="19"/>
      <c r="AA125" s="19"/>
      <c r="AB125" s="19"/>
      <c r="AC125" s="19"/>
      <c r="AD125" s="19"/>
      <c r="AE125" s="19"/>
      <c r="AF125" s="19"/>
      <c r="AG125" s="19"/>
      <c r="AH125" s="19"/>
      <c r="AI125" s="19"/>
    </row>
    <row r="126" spans="1:35" s="16" customFormat="1" ht="13.2">
      <c r="A126" s="140">
        <v>6</v>
      </c>
      <c r="B126" s="140">
        <v>4</v>
      </c>
      <c r="C126" s="141">
        <v>3</v>
      </c>
      <c r="D126" s="130">
        <v>378016</v>
      </c>
      <c r="E126" s="58" t="s">
        <v>80</v>
      </c>
      <c r="F126" s="152">
        <v>45</v>
      </c>
      <c r="G126" s="152">
        <v>35</v>
      </c>
      <c r="H126" s="152">
        <v>10</v>
      </c>
      <c r="I126" s="153">
        <v>10</v>
      </c>
      <c r="J126" s="153">
        <v>35</v>
      </c>
      <c r="K126" s="156">
        <v>110.2</v>
      </c>
      <c r="L126" s="156">
        <v>165.1</v>
      </c>
      <c r="M126" s="156">
        <v>50.9</v>
      </c>
      <c r="N126" s="156">
        <v>106.4</v>
      </c>
      <c r="O126" s="156">
        <v>111.3</v>
      </c>
      <c r="P126" s="71"/>
      <c r="Q126" s="39"/>
      <c r="R126" s="39"/>
      <c r="S126" s="39"/>
      <c r="Z126" s="19"/>
      <c r="AA126" s="19"/>
      <c r="AB126" s="19"/>
      <c r="AC126" s="19"/>
      <c r="AD126" s="19"/>
      <c r="AE126" s="19"/>
      <c r="AF126" s="19"/>
      <c r="AG126" s="19"/>
      <c r="AH126" s="19"/>
      <c r="AI126" s="19"/>
    </row>
    <row r="127" spans="1:35" s="16" customFormat="1" ht="13.2">
      <c r="A127" s="140">
        <v>6</v>
      </c>
      <c r="B127" s="140">
        <v>4</v>
      </c>
      <c r="C127" s="141">
        <v>3</v>
      </c>
      <c r="D127" s="130">
        <v>382028</v>
      </c>
      <c r="E127" s="58" t="s">
        <v>88</v>
      </c>
      <c r="F127" s="152">
        <v>44</v>
      </c>
      <c r="G127" s="152">
        <v>24</v>
      </c>
      <c r="H127" s="152">
        <v>20</v>
      </c>
      <c r="I127" s="153">
        <v>12</v>
      </c>
      <c r="J127" s="153">
        <v>32</v>
      </c>
      <c r="K127" s="156">
        <v>90.8</v>
      </c>
      <c r="L127" s="156">
        <v>94.5</v>
      </c>
      <c r="M127" s="156">
        <v>86.8</v>
      </c>
      <c r="N127" s="156">
        <v>101.2</v>
      </c>
      <c r="O127" s="156">
        <v>87.4</v>
      </c>
      <c r="P127" s="71"/>
      <c r="Q127" s="39"/>
      <c r="R127" s="39"/>
      <c r="S127" s="39"/>
      <c r="Z127" s="19"/>
      <c r="AA127" s="19"/>
      <c r="AB127" s="19"/>
      <c r="AC127" s="19"/>
      <c r="AD127" s="19"/>
      <c r="AE127" s="19"/>
      <c r="AF127" s="19"/>
      <c r="AG127" s="19"/>
      <c r="AH127" s="19"/>
      <c r="AI127" s="19"/>
    </row>
    <row r="128" spans="1:35" s="16" customFormat="1" ht="13.2">
      <c r="A128" s="140">
        <v>6</v>
      </c>
      <c r="B128" s="140">
        <v>4</v>
      </c>
      <c r="C128" s="141">
        <v>3</v>
      </c>
      <c r="D128" s="130">
        <v>382044</v>
      </c>
      <c r="E128" s="58" t="s">
        <v>90</v>
      </c>
      <c r="F128" s="152">
        <v>29</v>
      </c>
      <c r="G128" s="152">
        <v>20</v>
      </c>
      <c r="H128" s="152">
        <v>9</v>
      </c>
      <c r="I128" s="153">
        <v>5</v>
      </c>
      <c r="J128" s="153">
        <v>24</v>
      </c>
      <c r="K128" s="156">
        <v>47.4</v>
      </c>
      <c r="L128" s="156">
        <v>63.4</v>
      </c>
      <c r="M128" s="156">
        <v>30.4</v>
      </c>
      <c r="N128" s="156">
        <v>34.1</v>
      </c>
      <c r="O128" s="156">
        <v>51.7</v>
      </c>
      <c r="P128" s="71"/>
      <c r="Q128" s="39"/>
      <c r="R128" s="39"/>
      <c r="S128" s="39"/>
      <c r="Z128" s="19"/>
      <c r="AA128" s="19"/>
      <c r="AB128" s="19"/>
      <c r="AC128" s="19"/>
      <c r="AD128" s="19"/>
      <c r="AE128" s="19"/>
      <c r="AF128" s="19"/>
      <c r="AG128" s="19"/>
      <c r="AH128" s="19"/>
      <c r="AI128" s="19"/>
    </row>
    <row r="129" spans="1:35" s="16" customFormat="1" ht="13.2">
      <c r="A129" s="140">
        <v>6</v>
      </c>
      <c r="B129" s="140">
        <v>4</v>
      </c>
      <c r="C129" s="141">
        <v>3</v>
      </c>
      <c r="D129" s="130">
        <v>570028</v>
      </c>
      <c r="E129" s="58" t="s">
        <v>120</v>
      </c>
      <c r="F129" s="152">
        <v>27</v>
      </c>
      <c r="G129" s="152">
        <v>22</v>
      </c>
      <c r="H129" s="152">
        <v>5</v>
      </c>
      <c r="I129" s="153">
        <v>5</v>
      </c>
      <c r="J129" s="153">
        <v>22</v>
      </c>
      <c r="K129" s="156">
        <v>59.1</v>
      </c>
      <c r="L129" s="156">
        <v>90.8</v>
      </c>
      <c r="M129" s="156">
        <v>23.3</v>
      </c>
      <c r="N129" s="156">
        <v>48.9</v>
      </c>
      <c r="O129" s="156">
        <v>62</v>
      </c>
      <c r="P129" s="71"/>
      <c r="Q129" s="39"/>
      <c r="R129" s="39"/>
      <c r="S129" s="39"/>
      <c r="Z129" s="19"/>
      <c r="AA129" s="19"/>
      <c r="AB129" s="19"/>
      <c r="AC129" s="19"/>
      <c r="AD129" s="19"/>
      <c r="AE129" s="19"/>
      <c r="AF129" s="19"/>
      <c r="AG129" s="19"/>
      <c r="AH129" s="19"/>
      <c r="AI129" s="19"/>
    </row>
    <row r="130" spans="1:35" s="16" customFormat="1" ht="13.2">
      <c r="A130" s="140">
        <v>6</v>
      </c>
      <c r="B130" s="140">
        <v>4</v>
      </c>
      <c r="C130" s="141">
        <v>3</v>
      </c>
      <c r="D130" s="130">
        <v>378024</v>
      </c>
      <c r="E130" s="58" t="s">
        <v>81</v>
      </c>
      <c r="F130" s="152">
        <v>35</v>
      </c>
      <c r="G130" s="152">
        <v>29</v>
      </c>
      <c r="H130" s="152">
        <v>6</v>
      </c>
      <c r="I130" s="153">
        <v>9</v>
      </c>
      <c r="J130" s="153">
        <v>26</v>
      </c>
      <c r="K130" s="156">
        <v>80.599999999999994</v>
      </c>
      <c r="L130" s="156">
        <v>130.9</v>
      </c>
      <c r="M130" s="156">
        <v>28.2</v>
      </c>
      <c r="N130" s="156">
        <v>86.5</v>
      </c>
      <c r="O130" s="156">
        <v>78.7</v>
      </c>
      <c r="P130" s="71"/>
      <c r="Q130" s="39"/>
      <c r="R130" s="39"/>
      <c r="S130" s="39"/>
      <c r="Z130" s="19"/>
      <c r="AA130" s="19"/>
      <c r="AB130" s="19"/>
      <c r="AC130" s="19"/>
      <c r="AD130" s="19"/>
      <c r="AE130" s="19"/>
      <c r="AF130" s="19"/>
      <c r="AG130" s="19"/>
      <c r="AH130" s="19"/>
      <c r="AI130" s="19"/>
    </row>
    <row r="131" spans="1:35" s="16" customFormat="1" ht="13.2">
      <c r="A131" s="140">
        <v>6</v>
      </c>
      <c r="B131" s="140">
        <v>4</v>
      </c>
      <c r="C131" s="141">
        <v>3</v>
      </c>
      <c r="D131" s="130">
        <v>962052</v>
      </c>
      <c r="E131" s="58" t="s">
        <v>155</v>
      </c>
      <c r="F131" s="152">
        <v>15</v>
      </c>
      <c r="G131" s="152">
        <v>14</v>
      </c>
      <c r="H131" s="152">
        <v>1</v>
      </c>
      <c r="I131" s="153">
        <v>2</v>
      </c>
      <c r="J131" s="153">
        <v>13</v>
      </c>
      <c r="K131" s="156">
        <v>39.6</v>
      </c>
      <c r="L131" s="156">
        <v>69.900000000000006</v>
      </c>
      <c r="M131" s="156">
        <v>5.6</v>
      </c>
      <c r="N131" s="156">
        <v>21.2</v>
      </c>
      <c r="O131" s="156">
        <v>45.7</v>
      </c>
      <c r="P131" s="71"/>
      <c r="Q131" s="39"/>
      <c r="R131" s="39"/>
      <c r="S131" s="39"/>
      <c r="Z131" s="19"/>
      <c r="AA131" s="19"/>
      <c r="AB131" s="19"/>
      <c r="AC131" s="19"/>
      <c r="AD131" s="19"/>
      <c r="AE131" s="19"/>
      <c r="AF131" s="19"/>
      <c r="AG131" s="19"/>
      <c r="AH131" s="19"/>
      <c r="AI131" s="19"/>
    </row>
    <row r="132" spans="1:35" s="16" customFormat="1" ht="13.2">
      <c r="A132" s="140">
        <v>6</v>
      </c>
      <c r="B132" s="140">
        <v>4</v>
      </c>
      <c r="C132" s="141">
        <v>3</v>
      </c>
      <c r="D132" s="130">
        <v>770032</v>
      </c>
      <c r="E132" s="58" t="s">
        <v>132</v>
      </c>
      <c r="F132" s="152">
        <v>40</v>
      </c>
      <c r="G132" s="152">
        <v>31</v>
      </c>
      <c r="H132" s="152">
        <v>9</v>
      </c>
      <c r="I132" s="153">
        <v>6</v>
      </c>
      <c r="J132" s="153">
        <v>34</v>
      </c>
      <c r="K132" s="156">
        <v>71.400000000000006</v>
      </c>
      <c r="L132" s="156">
        <v>107.6</v>
      </c>
      <c r="M132" s="156">
        <v>33.1</v>
      </c>
      <c r="N132" s="156">
        <v>45.7</v>
      </c>
      <c r="O132" s="156">
        <v>79.3</v>
      </c>
      <c r="P132" s="71"/>
      <c r="Q132" s="39"/>
      <c r="R132" s="39"/>
      <c r="S132" s="39"/>
      <c r="Z132" s="19"/>
      <c r="AA132" s="19"/>
      <c r="AB132" s="19"/>
      <c r="AC132" s="19"/>
      <c r="AD132" s="19"/>
      <c r="AE132" s="19"/>
      <c r="AF132" s="19"/>
      <c r="AG132" s="19"/>
      <c r="AH132" s="19"/>
      <c r="AI132" s="19"/>
    </row>
    <row r="133" spans="1:35" s="16" customFormat="1" ht="13.2">
      <c r="A133" s="140">
        <v>6</v>
      </c>
      <c r="B133" s="140">
        <v>4</v>
      </c>
      <c r="C133" s="141">
        <v>3</v>
      </c>
      <c r="D133" s="130">
        <v>374036</v>
      </c>
      <c r="E133" s="58" t="s">
        <v>76</v>
      </c>
      <c r="F133" s="152">
        <v>9</v>
      </c>
      <c r="G133" s="152">
        <v>6</v>
      </c>
      <c r="H133" s="152">
        <v>3</v>
      </c>
      <c r="I133" s="153">
        <v>1</v>
      </c>
      <c r="J133" s="153">
        <v>8</v>
      </c>
      <c r="K133" s="156">
        <v>28</v>
      </c>
      <c r="L133" s="156">
        <v>35.9</v>
      </c>
      <c r="M133" s="156">
        <v>19.5</v>
      </c>
      <c r="N133" s="156">
        <v>13.6</v>
      </c>
      <c r="O133" s="156">
        <v>32.299999999999997</v>
      </c>
      <c r="P133" s="71"/>
      <c r="Q133" s="39"/>
      <c r="R133" s="39"/>
      <c r="S133" s="39"/>
      <c r="Z133" s="19"/>
      <c r="AA133" s="19"/>
      <c r="AB133" s="19"/>
      <c r="AC133" s="19"/>
      <c r="AD133" s="19"/>
      <c r="AE133" s="19"/>
      <c r="AF133" s="19"/>
      <c r="AG133" s="19"/>
      <c r="AH133" s="19"/>
      <c r="AI133" s="19"/>
    </row>
    <row r="134" spans="1:35" s="16" customFormat="1" ht="13.2">
      <c r="A134" s="140">
        <v>6</v>
      </c>
      <c r="B134" s="140">
        <v>4</v>
      </c>
      <c r="C134" s="141">
        <v>3</v>
      </c>
      <c r="D134" s="130">
        <v>754028</v>
      </c>
      <c r="E134" s="58" t="s">
        <v>270</v>
      </c>
      <c r="F134" s="152">
        <v>48</v>
      </c>
      <c r="G134" s="152">
        <v>39</v>
      </c>
      <c r="H134" s="152">
        <v>9</v>
      </c>
      <c r="I134" s="153">
        <v>9</v>
      </c>
      <c r="J134" s="153">
        <v>39</v>
      </c>
      <c r="K134" s="156">
        <v>62.1</v>
      </c>
      <c r="L134" s="156">
        <v>95.2</v>
      </c>
      <c r="M134" s="156">
        <v>24.7</v>
      </c>
      <c r="N134" s="156">
        <v>52</v>
      </c>
      <c r="O134" s="156">
        <v>65</v>
      </c>
      <c r="P134" s="71"/>
      <c r="Q134" s="39"/>
      <c r="R134" s="39"/>
      <c r="S134" s="39"/>
      <c r="Z134" s="19"/>
      <c r="AA134" s="19"/>
      <c r="AB134" s="19"/>
      <c r="AC134" s="19"/>
      <c r="AD134" s="19"/>
      <c r="AE134" s="19"/>
      <c r="AF134" s="19"/>
      <c r="AG134" s="19"/>
      <c r="AH134" s="19"/>
      <c r="AI134" s="19"/>
    </row>
    <row r="135" spans="1:35" s="16" customFormat="1" ht="13.2">
      <c r="A135" s="140">
        <v>6</v>
      </c>
      <c r="B135" s="140">
        <v>4</v>
      </c>
      <c r="C135" s="141">
        <v>3</v>
      </c>
      <c r="D135" s="130">
        <v>382048</v>
      </c>
      <c r="E135" s="58" t="s">
        <v>91</v>
      </c>
      <c r="F135" s="152">
        <v>15</v>
      </c>
      <c r="G135" s="152">
        <v>12</v>
      </c>
      <c r="H135" s="152">
        <v>3</v>
      </c>
      <c r="I135" s="153">
        <v>2</v>
      </c>
      <c r="J135" s="153">
        <v>13</v>
      </c>
      <c r="K135" s="156">
        <v>36.6</v>
      </c>
      <c r="L135" s="156">
        <v>56.3</v>
      </c>
      <c r="M135" s="156">
        <v>15.2</v>
      </c>
      <c r="N135" s="156">
        <v>19.3</v>
      </c>
      <c r="O135" s="156">
        <v>42.5</v>
      </c>
      <c r="P135" s="71"/>
      <c r="Q135" s="39"/>
      <c r="R135" s="39"/>
      <c r="S135" s="39"/>
      <c r="Z135" s="19"/>
      <c r="AA135" s="19"/>
      <c r="AB135" s="19"/>
      <c r="AC135" s="19"/>
      <c r="AD135" s="19"/>
      <c r="AE135" s="19"/>
      <c r="AF135" s="19"/>
      <c r="AG135" s="19"/>
      <c r="AH135" s="19"/>
      <c r="AI135" s="19"/>
    </row>
    <row r="136" spans="1:35" s="16" customFormat="1" ht="13.2">
      <c r="A136" s="140">
        <v>6</v>
      </c>
      <c r="B136" s="140">
        <v>4</v>
      </c>
      <c r="C136" s="141">
        <v>3</v>
      </c>
      <c r="D136" s="130">
        <v>170032</v>
      </c>
      <c r="E136" s="58" t="s">
        <v>51</v>
      </c>
      <c r="F136" s="152">
        <v>41</v>
      </c>
      <c r="G136" s="152">
        <v>33</v>
      </c>
      <c r="H136" s="152">
        <v>8</v>
      </c>
      <c r="I136" s="153">
        <v>2</v>
      </c>
      <c r="J136" s="153">
        <v>39</v>
      </c>
      <c r="K136" s="156">
        <v>88.2</v>
      </c>
      <c r="L136" s="156">
        <v>135.1</v>
      </c>
      <c r="M136" s="156">
        <v>36.200000000000003</v>
      </c>
      <c r="N136" s="156">
        <v>18.5</v>
      </c>
      <c r="O136" s="156">
        <v>109.3</v>
      </c>
      <c r="P136" s="71"/>
      <c r="Q136" s="39"/>
      <c r="R136" s="39"/>
      <c r="S136" s="39"/>
      <c r="Z136" s="19"/>
      <c r="AA136" s="19"/>
      <c r="AB136" s="19"/>
      <c r="AC136" s="19"/>
      <c r="AD136" s="19"/>
      <c r="AE136" s="19"/>
      <c r="AF136" s="19"/>
      <c r="AG136" s="19"/>
      <c r="AH136" s="19"/>
      <c r="AI136" s="19"/>
    </row>
    <row r="137" spans="1:35" s="16" customFormat="1" ht="13.2">
      <c r="A137" s="140">
        <v>6</v>
      </c>
      <c r="B137" s="140">
        <v>4</v>
      </c>
      <c r="C137" s="141">
        <v>3</v>
      </c>
      <c r="D137" s="130">
        <v>378028</v>
      </c>
      <c r="E137" s="58" t="s">
        <v>82</v>
      </c>
      <c r="F137" s="152">
        <v>41</v>
      </c>
      <c r="G137" s="152">
        <v>31</v>
      </c>
      <c r="H137" s="152">
        <v>10</v>
      </c>
      <c r="I137" s="153">
        <v>8</v>
      </c>
      <c r="J137" s="153">
        <v>33</v>
      </c>
      <c r="K137" s="156">
        <v>90.9</v>
      </c>
      <c r="L137" s="156">
        <v>129.80000000000001</v>
      </c>
      <c r="M137" s="156">
        <v>47.1</v>
      </c>
      <c r="N137" s="156">
        <v>72.7</v>
      </c>
      <c r="O137" s="156">
        <v>96.8</v>
      </c>
      <c r="P137" s="71"/>
      <c r="Q137" s="39"/>
      <c r="R137" s="39"/>
      <c r="S137" s="39"/>
      <c r="Z137" s="19"/>
      <c r="AA137" s="19"/>
      <c r="AB137" s="19"/>
      <c r="AC137" s="19"/>
      <c r="AD137" s="19"/>
      <c r="AE137" s="19"/>
      <c r="AF137" s="19"/>
      <c r="AG137" s="19"/>
      <c r="AH137" s="19"/>
      <c r="AI137" s="19"/>
    </row>
    <row r="138" spans="1:35" s="16" customFormat="1" ht="13.2">
      <c r="A138" s="140">
        <v>6</v>
      </c>
      <c r="B138" s="140">
        <v>4</v>
      </c>
      <c r="C138" s="141">
        <v>3</v>
      </c>
      <c r="D138" s="130">
        <v>958040</v>
      </c>
      <c r="E138" s="58" t="s">
        <v>148</v>
      </c>
      <c r="F138" s="152">
        <v>15</v>
      </c>
      <c r="G138" s="152">
        <v>12</v>
      </c>
      <c r="H138" s="152">
        <v>3</v>
      </c>
      <c r="I138" s="153">
        <v>5</v>
      </c>
      <c r="J138" s="153">
        <v>10</v>
      </c>
      <c r="K138" s="156">
        <v>37</v>
      </c>
      <c r="L138" s="156">
        <v>52.5</v>
      </c>
      <c r="M138" s="156">
        <v>16.899999999999999</v>
      </c>
      <c r="N138" s="156">
        <v>55.1</v>
      </c>
      <c r="O138" s="156">
        <v>31.8</v>
      </c>
      <c r="P138" s="71"/>
      <c r="Q138" s="39"/>
      <c r="R138" s="39"/>
      <c r="S138" s="39"/>
      <c r="Z138" s="19"/>
      <c r="AA138" s="19"/>
      <c r="AB138" s="19"/>
      <c r="AC138" s="19"/>
      <c r="AD138" s="19"/>
      <c r="AE138" s="19"/>
      <c r="AF138" s="19"/>
      <c r="AG138" s="19"/>
      <c r="AH138" s="19"/>
      <c r="AI138" s="19"/>
    </row>
    <row r="139" spans="1:35" s="16" customFormat="1" ht="13.2">
      <c r="A139" s="140">
        <v>6</v>
      </c>
      <c r="B139" s="140">
        <v>4</v>
      </c>
      <c r="C139" s="141">
        <v>3</v>
      </c>
      <c r="D139" s="130">
        <v>954028</v>
      </c>
      <c r="E139" s="58" t="s">
        <v>144</v>
      </c>
      <c r="F139" s="152">
        <v>58</v>
      </c>
      <c r="G139" s="152">
        <v>47</v>
      </c>
      <c r="H139" s="152">
        <v>11</v>
      </c>
      <c r="I139" s="153">
        <v>13</v>
      </c>
      <c r="J139" s="153">
        <v>45</v>
      </c>
      <c r="K139" s="156">
        <v>169.7</v>
      </c>
      <c r="L139" s="156">
        <v>264.3</v>
      </c>
      <c r="M139" s="156">
        <v>67.099999999999994</v>
      </c>
      <c r="N139" s="156">
        <v>172.6</v>
      </c>
      <c r="O139" s="156">
        <v>168.9</v>
      </c>
      <c r="P139" s="71"/>
      <c r="Q139" s="39"/>
      <c r="R139" s="39"/>
      <c r="S139" s="39"/>
      <c r="Z139" s="19"/>
      <c r="AA139" s="19"/>
      <c r="AB139" s="19"/>
      <c r="AC139" s="19"/>
      <c r="AD139" s="19"/>
      <c r="AE139" s="19"/>
      <c r="AF139" s="19"/>
      <c r="AG139" s="19"/>
      <c r="AH139" s="19"/>
      <c r="AI139" s="19"/>
    </row>
    <row r="140" spans="1:35" s="16" customFormat="1" ht="13.2">
      <c r="A140" s="140">
        <v>6</v>
      </c>
      <c r="B140" s="140">
        <v>4</v>
      </c>
      <c r="C140" s="141">
        <v>3</v>
      </c>
      <c r="D140" s="130">
        <v>958044</v>
      </c>
      <c r="E140" s="58" t="s">
        <v>149</v>
      </c>
      <c r="F140" s="152">
        <v>7</v>
      </c>
      <c r="G140" s="152">
        <v>6</v>
      </c>
      <c r="H140" s="152">
        <v>1</v>
      </c>
      <c r="I140" s="153">
        <v>2</v>
      </c>
      <c r="J140" s="153">
        <v>5</v>
      </c>
      <c r="K140" s="156">
        <v>16</v>
      </c>
      <c r="L140" s="156">
        <v>26.4</v>
      </c>
      <c r="M140" s="156">
        <v>4.8</v>
      </c>
      <c r="N140" s="156">
        <v>20.100000000000001</v>
      </c>
      <c r="O140" s="156">
        <v>14.8</v>
      </c>
      <c r="P140" s="71"/>
      <c r="Q140" s="39"/>
      <c r="R140" s="39"/>
      <c r="S140" s="39"/>
      <c r="Z140" s="19"/>
      <c r="AA140" s="19"/>
      <c r="AB140" s="19"/>
      <c r="AC140" s="19"/>
      <c r="AD140" s="19"/>
      <c r="AE140" s="19"/>
      <c r="AF140" s="19"/>
      <c r="AG140" s="19"/>
      <c r="AH140" s="19"/>
      <c r="AI140" s="19"/>
    </row>
    <row r="141" spans="1:35" s="16" customFormat="1" ht="13.2">
      <c r="A141" s="140">
        <v>6</v>
      </c>
      <c r="B141" s="140">
        <v>4</v>
      </c>
      <c r="C141" s="141">
        <v>3</v>
      </c>
      <c r="D141" s="130">
        <v>754044</v>
      </c>
      <c r="E141" s="58" t="s">
        <v>221</v>
      </c>
      <c r="F141" s="152">
        <v>17</v>
      </c>
      <c r="G141" s="152">
        <v>15</v>
      </c>
      <c r="H141" s="152">
        <v>2</v>
      </c>
      <c r="I141" s="153">
        <v>8</v>
      </c>
      <c r="J141" s="153">
        <v>9</v>
      </c>
      <c r="K141" s="156">
        <v>40.700000000000003</v>
      </c>
      <c r="L141" s="156">
        <v>70.5</v>
      </c>
      <c r="M141" s="156">
        <v>9.8000000000000007</v>
      </c>
      <c r="N141" s="156">
        <v>81.900000000000006</v>
      </c>
      <c r="O141" s="156">
        <v>28.2</v>
      </c>
      <c r="P141" s="71"/>
      <c r="Q141" s="39"/>
      <c r="R141" s="39"/>
      <c r="S141" s="39"/>
      <c r="Z141" s="19"/>
      <c r="AA141" s="19"/>
      <c r="AB141" s="19"/>
      <c r="AC141" s="19"/>
      <c r="AD141" s="19"/>
      <c r="AE141" s="19"/>
      <c r="AF141" s="19"/>
      <c r="AG141" s="19"/>
      <c r="AH141" s="19"/>
      <c r="AI141" s="19"/>
    </row>
    <row r="142" spans="1:35" s="16" customFormat="1" ht="13.2">
      <c r="A142" s="140">
        <v>6</v>
      </c>
      <c r="B142" s="140">
        <v>4</v>
      </c>
      <c r="C142" s="141">
        <v>3</v>
      </c>
      <c r="D142" s="130">
        <v>974044</v>
      </c>
      <c r="E142" s="58" t="s">
        <v>160</v>
      </c>
      <c r="F142" s="152">
        <v>34</v>
      </c>
      <c r="G142" s="152">
        <v>26</v>
      </c>
      <c r="H142" s="152">
        <v>8</v>
      </c>
      <c r="I142" s="153">
        <v>6</v>
      </c>
      <c r="J142" s="153">
        <v>28</v>
      </c>
      <c r="K142" s="156">
        <v>94</v>
      </c>
      <c r="L142" s="156">
        <v>134.4</v>
      </c>
      <c r="M142" s="156">
        <v>47.6</v>
      </c>
      <c r="N142" s="156">
        <v>74.099999999999994</v>
      </c>
      <c r="O142" s="156">
        <v>99.8</v>
      </c>
      <c r="P142" s="71"/>
      <c r="Q142" s="39"/>
      <c r="R142" s="39"/>
      <c r="S142" s="39"/>
      <c r="Z142" s="19"/>
      <c r="AA142" s="19"/>
      <c r="AB142" s="19"/>
      <c r="AC142" s="19"/>
      <c r="AD142" s="19"/>
      <c r="AE142" s="19"/>
      <c r="AF142" s="19"/>
      <c r="AG142" s="19"/>
      <c r="AH142" s="19"/>
      <c r="AI142" s="19"/>
    </row>
    <row r="143" spans="1:35" s="16" customFormat="1" ht="13.2">
      <c r="A143" s="140">
        <v>6</v>
      </c>
      <c r="B143" s="140">
        <v>4</v>
      </c>
      <c r="C143" s="141">
        <v>3</v>
      </c>
      <c r="D143" s="130">
        <v>378032</v>
      </c>
      <c r="E143" s="58" t="s">
        <v>83</v>
      </c>
      <c r="F143" s="152">
        <v>14</v>
      </c>
      <c r="G143" s="152">
        <v>8</v>
      </c>
      <c r="H143" s="152">
        <v>6</v>
      </c>
      <c r="I143" s="153">
        <v>1</v>
      </c>
      <c r="J143" s="153">
        <v>13</v>
      </c>
      <c r="K143" s="156">
        <v>28.8</v>
      </c>
      <c r="L143" s="156">
        <v>31.1</v>
      </c>
      <c r="M143" s="156">
        <v>26.2</v>
      </c>
      <c r="N143" s="156">
        <v>8.6</v>
      </c>
      <c r="O143" s="156">
        <v>35.200000000000003</v>
      </c>
      <c r="P143" s="71"/>
      <c r="Q143" s="39"/>
      <c r="R143" s="39"/>
      <c r="S143" s="39"/>
      <c r="Z143" s="19"/>
      <c r="AA143" s="19"/>
      <c r="AB143" s="19"/>
      <c r="AC143" s="19"/>
      <c r="AD143" s="19"/>
      <c r="AE143" s="19"/>
      <c r="AF143" s="19"/>
      <c r="AG143" s="19"/>
      <c r="AH143" s="19"/>
      <c r="AI143" s="19"/>
    </row>
    <row r="144" spans="1:35" s="16" customFormat="1" ht="13.2">
      <c r="A144" s="140">
        <v>6</v>
      </c>
      <c r="B144" s="140">
        <v>4</v>
      </c>
      <c r="C144" s="141">
        <v>3</v>
      </c>
      <c r="D144" s="130">
        <v>954032</v>
      </c>
      <c r="E144" s="58" t="s">
        <v>145</v>
      </c>
      <c r="F144" s="152">
        <v>78</v>
      </c>
      <c r="G144" s="152">
        <v>58</v>
      </c>
      <c r="H144" s="152">
        <v>20</v>
      </c>
      <c r="I144" s="153">
        <v>21</v>
      </c>
      <c r="J144" s="153">
        <v>57</v>
      </c>
      <c r="K144" s="156">
        <v>201.4</v>
      </c>
      <c r="L144" s="156">
        <v>280.60000000000002</v>
      </c>
      <c r="M144" s="156">
        <v>110.8</v>
      </c>
      <c r="N144" s="156">
        <v>232.8</v>
      </c>
      <c r="O144" s="156">
        <v>191.9</v>
      </c>
      <c r="P144" s="71"/>
      <c r="Q144" s="39"/>
      <c r="R144" s="39"/>
      <c r="S144" s="39"/>
      <c r="Z144" s="19"/>
      <c r="AA144" s="19"/>
      <c r="AB144" s="19"/>
      <c r="AC144" s="19"/>
      <c r="AD144" s="19"/>
      <c r="AE144" s="19"/>
      <c r="AF144" s="19"/>
      <c r="AG144" s="19"/>
      <c r="AH144" s="19"/>
      <c r="AI144" s="19"/>
    </row>
    <row r="145" spans="1:35" s="16" customFormat="1" ht="13.2">
      <c r="A145" s="140">
        <v>6</v>
      </c>
      <c r="B145" s="140">
        <v>4</v>
      </c>
      <c r="C145" s="141">
        <v>3</v>
      </c>
      <c r="D145" s="130">
        <v>374048</v>
      </c>
      <c r="E145" s="58" t="s">
        <v>77</v>
      </c>
      <c r="F145" s="152">
        <v>11</v>
      </c>
      <c r="G145" s="152">
        <v>10</v>
      </c>
      <c r="H145" s="152">
        <v>1</v>
      </c>
      <c r="I145" s="153">
        <v>1</v>
      </c>
      <c r="J145" s="153">
        <v>10</v>
      </c>
      <c r="K145" s="156">
        <v>28.4</v>
      </c>
      <c r="L145" s="156">
        <v>51.2</v>
      </c>
      <c r="M145" s="156">
        <v>5.2</v>
      </c>
      <c r="N145" s="156">
        <v>11.3</v>
      </c>
      <c r="O145" s="156">
        <v>33.5</v>
      </c>
      <c r="P145" s="71"/>
      <c r="Q145" s="39"/>
      <c r="R145" s="39"/>
      <c r="S145" s="39"/>
      <c r="Z145" s="19"/>
      <c r="AA145" s="19"/>
      <c r="AB145" s="19"/>
      <c r="AC145" s="19"/>
      <c r="AD145" s="19"/>
      <c r="AE145" s="19"/>
      <c r="AF145" s="19"/>
      <c r="AG145" s="19"/>
      <c r="AH145" s="19"/>
      <c r="AI145" s="19"/>
    </row>
    <row r="146" spans="1:35" s="16" customFormat="1" ht="13.2">
      <c r="A146" s="140">
        <v>6</v>
      </c>
      <c r="B146" s="140">
        <v>4</v>
      </c>
      <c r="C146" s="141">
        <v>3</v>
      </c>
      <c r="D146" s="130">
        <v>374052</v>
      </c>
      <c r="E146" s="58" t="s">
        <v>78</v>
      </c>
      <c r="F146" s="152">
        <v>19</v>
      </c>
      <c r="G146" s="152">
        <v>14</v>
      </c>
      <c r="H146" s="152">
        <v>5</v>
      </c>
      <c r="I146" s="153">
        <v>2</v>
      </c>
      <c r="J146" s="153">
        <v>17</v>
      </c>
      <c r="K146" s="156">
        <v>55.9</v>
      </c>
      <c r="L146" s="156">
        <v>78.5</v>
      </c>
      <c r="M146" s="156">
        <v>31</v>
      </c>
      <c r="N146" s="156">
        <v>24.2</v>
      </c>
      <c r="O146" s="156">
        <v>66.2</v>
      </c>
      <c r="P146" s="71"/>
      <c r="Q146" s="39"/>
      <c r="R146" s="39"/>
      <c r="S146" s="39"/>
      <c r="Z146" s="19"/>
      <c r="AA146" s="19"/>
      <c r="AB146" s="19"/>
      <c r="AC146" s="19"/>
      <c r="AD146" s="19"/>
      <c r="AE146" s="19"/>
      <c r="AF146" s="19"/>
      <c r="AG146" s="19"/>
      <c r="AH146" s="19"/>
      <c r="AI146" s="19"/>
    </row>
    <row r="147" spans="1:35" s="16" customFormat="1" ht="13.2">
      <c r="A147" s="143"/>
      <c r="B147" s="143"/>
      <c r="C147" s="143"/>
      <c r="D147" s="134"/>
      <c r="E147" s="137" t="s">
        <v>214</v>
      </c>
      <c r="F147" s="115">
        <v>1261</v>
      </c>
      <c r="G147" s="115">
        <v>965</v>
      </c>
      <c r="H147" s="115">
        <v>296</v>
      </c>
      <c r="I147" s="115">
        <v>301</v>
      </c>
      <c r="J147" s="115">
        <v>960</v>
      </c>
      <c r="K147" s="302">
        <v>68.599999999999994</v>
      </c>
      <c r="L147" s="302">
        <v>100.9</v>
      </c>
      <c r="M147" s="302">
        <v>33.6</v>
      </c>
      <c r="N147" s="302">
        <v>69.8</v>
      </c>
      <c r="O147" s="302">
        <v>68.3</v>
      </c>
      <c r="P147" s="331"/>
      <c r="Q147" s="39"/>
      <c r="R147" s="39"/>
      <c r="S147" s="39"/>
      <c r="Z147" s="19"/>
      <c r="AA147" s="19"/>
      <c r="AB147" s="19"/>
      <c r="AC147" s="19"/>
      <c r="AD147" s="19"/>
      <c r="AE147" s="19"/>
      <c r="AF147" s="19"/>
      <c r="AG147" s="19"/>
      <c r="AH147" s="19"/>
      <c r="AI147" s="19"/>
    </row>
    <row r="148" spans="1:35" s="16" customFormat="1" ht="13.2">
      <c r="A148" s="140">
        <v>7</v>
      </c>
      <c r="B148" s="140">
        <v>1</v>
      </c>
      <c r="C148" s="141">
        <v>4</v>
      </c>
      <c r="D148" s="130">
        <v>362008</v>
      </c>
      <c r="E148" s="58" t="s">
        <v>63</v>
      </c>
      <c r="F148" s="152">
        <v>87</v>
      </c>
      <c r="G148" s="152">
        <v>57</v>
      </c>
      <c r="H148" s="152">
        <v>30</v>
      </c>
      <c r="I148" s="153">
        <v>17</v>
      </c>
      <c r="J148" s="153">
        <v>70</v>
      </c>
      <c r="K148" s="156">
        <v>91.9</v>
      </c>
      <c r="L148" s="156">
        <v>116.8</v>
      </c>
      <c r="M148" s="156">
        <v>65.400000000000006</v>
      </c>
      <c r="N148" s="156">
        <v>70.900000000000006</v>
      </c>
      <c r="O148" s="156">
        <v>99</v>
      </c>
      <c r="P148" s="71"/>
      <c r="Q148" s="39"/>
      <c r="R148" s="39"/>
      <c r="S148" s="39"/>
      <c r="Z148" s="19"/>
      <c r="AA148" s="19"/>
      <c r="AB148" s="19"/>
      <c r="AC148" s="19"/>
      <c r="AD148" s="19"/>
      <c r="AE148" s="19"/>
      <c r="AF148" s="19"/>
      <c r="AG148" s="19"/>
      <c r="AH148" s="19"/>
      <c r="AI148" s="19"/>
    </row>
    <row r="149" spans="1:35" s="16" customFormat="1" ht="13.2">
      <c r="A149" s="140">
        <v>7</v>
      </c>
      <c r="B149" s="140">
        <v>1</v>
      </c>
      <c r="C149" s="141">
        <v>4</v>
      </c>
      <c r="D149" s="130">
        <v>562004</v>
      </c>
      <c r="E149" s="58" t="s">
        <v>104</v>
      </c>
      <c r="F149" s="152">
        <v>170</v>
      </c>
      <c r="G149" s="152">
        <v>127</v>
      </c>
      <c r="H149" s="152">
        <v>43</v>
      </c>
      <c r="I149" s="153">
        <v>49</v>
      </c>
      <c r="J149" s="153">
        <v>121</v>
      </c>
      <c r="K149" s="156">
        <v>167.1</v>
      </c>
      <c r="L149" s="156">
        <v>238.3</v>
      </c>
      <c r="M149" s="156">
        <v>88.8</v>
      </c>
      <c r="N149" s="156">
        <v>202.3</v>
      </c>
      <c r="O149" s="156">
        <v>156.1</v>
      </c>
      <c r="P149" s="71"/>
      <c r="Q149" s="39"/>
      <c r="R149" s="39"/>
      <c r="S149" s="39"/>
      <c r="Z149" s="19"/>
      <c r="AA149" s="19"/>
      <c r="AB149" s="19"/>
      <c r="AC149" s="19"/>
      <c r="AD149" s="19"/>
      <c r="AE149" s="19"/>
      <c r="AF149" s="19"/>
      <c r="AG149" s="19"/>
      <c r="AH149" s="19"/>
      <c r="AI149" s="19"/>
    </row>
    <row r="150" spans="1:35" s="16" customFormat="1" ht="13.2">
      <c r="A150" s="140">
        <v>7</v>
      </c>
      <c r="B150" s="140">
        <v>1</v>
      </c>
      <c r="C150" s="141">
        <v>4</v>
      </c>
      <c r="D150" s="130">
        <v>358008</v>
      </c>
      <c r="E150" s="58" t="s">
        <v>62</v>
      </c>
      <c r="F150" s="152">
        <v>126</v>
      </c>
      <c r="G150" s="152">
        <v>72</v>
      </c>
      <c r="H150" s="152">
        <v>54</v>
      </c>
      <c r="I150" s="153">
        <v>13</v>
      </c>
      <c r="J150" s="153">
        <v>113</v>
      </c>
      <c r="K150" s="156">
        <v>90.3</v>
      </c>
      <c r="L150" s="156">
        <v>99</v>
      </c>
      <c r="M150" s="156">
        <v>80.8</v>
      </c>
      <c r="N150" s="156">
        <v>37.6</v>
      </c>
      <c r="O150" s="156">
        <v>107.6</v>
      </c>
      <c r="P150" s="71"/>
      <c r="Q150" s="39"/>
      <c r="R150" s="39"/>
      <c r="S150" s="39"/>
      <c r="Z150" s="19"/>
      <c r="AA150" s="19"/>
      <c r="AB150" s="19"/>
      <c r="AC150" s="19"/>
      <c r="AD150" s="19"/>
      <c r="AE150" s="19"/>
      <c r="AF150" s="19"/>
      <c r="AG150" s="19"/>
      <c r="AH150" s="19"/>
      <c r="AI150" s="19"/>
    </row>
    <row r="151" spans="1:35" s="16" customFormat="1" ht="13.2">
      <c r="A151" s="140">
        <v>7</v>
      </c>
      <c r="B151" s="140">
        <v>1</v>
      </c>
      <c r="C151" s="141">
        <v>4</v>
      </c>
      <c r="D151" s="130">
        <v>334012</v>
      </c>
      <c r="E151" s="58" t="s">
        <v>58</v>
      </c>
      <c r="F151" s="152">
        <v>161</v>
      </c>
      <c r="G151" s="152">
        <v>105</v>
      </c>
      <c r="H151" s="152">
        <v>56</v>
      </c>
      <c r="I151" s="153">
        <v>27</v>
      </c>
      <c r="J151" s="153">
        <v>134</v>
      </c>
      <c r="K151" s="156">
        <v>192.7</v>
      </c>
      <c r="L151" s="156">
        <v>249.8</v>
      </c>
      <c r="M151" s="156">
        <v>134.80000000000001</v>
      </c>
      <c r="N151" s="156">
        <v>129.6</v>
      </c>
      <c r="O151" s="156">
        <v>213.6</v>
      </c>
      <c r="P151" s="71"/>
      <c r="Q151" s="39"/>
      <c r="R151" s="39"/>
      <c r="S151" s="39"/>
      <c r="Z151" s="19"/>
      <c r="AA151" s="19"/>
      <c r="AB151" s="19"/>
      <c r="AC151" s="19"/>
      <c r="AD151" s="19"/>
      <c r="AE151" s="19"/>
      <c r="AF151" s="19"/>
      <c r="AG151" s="19"/>
      <c r="AH151" s="19"/>
      <c r="AI151" s="19"/>
    </row>
    <row r="152" spans="1:35" s="16" customFormat="1" ht="13.2">
      <c r="A152" s="140">
        <v>7</v>
      </c>
      <c r="B152" s="140">
        <v>1</v>
      </c>
      <c r="C152" s="141">
        <v>4</v>
      </c>
      <c r="D152" s="130">
        <v>562014</v>
      </c>
      <c r="E152" s="58" t="s">
        <v>107</v>
      </c>
      <c r="F152" s="152">
        <v>135</v>
      </c>
      <c r="G152" s="152">
        <v>96</v>
      </c>
      <c r="H152" s="152">
        <v>39</v>
      </c>
      <c r="I152" s="153">
        <v>19</v>
      </c>
      <c r="J152" s="153">
        <v>116</v>
      </c>
      <c r="K152" s="156">
        <v>115.1</v>
      </c>
      <c r="L152" s="156">
        <v>160.30000000000001</v>
      </c>
      <c r="M152" s="156">
        <v>67.900000000000006</v>
      </c>
      <c r="N152" s="156">
        <v>66.7</v>
      </c>
      <c r="O152" s="156">
        <v>130.69999999999999</v>
      </c>
      <c r="P152" s="71"/>
      <c r="Q152" s="39"/>
      <c r="R152" s="39"/>
      <c r="S152" s="39"/>
      <c r="Z152" s="19"/>
      <c r="AA152" s="19"/>
      <c r="AB152" s="19"/>
      <c r="AC152" s="19"/>
      <c r="AD152" s="19"/>
      <c r="AE152" s="19"/>
      <c r="AF152" s="19"/>
      <c r="AG152" s="19"/>
      <c r="AH152" s="19"/>
      <c r="AI152" s="19"/>
    </row>
    <row r="153" spans="1:35" s="16" customFormat="1" ht="13.2">
      <c r="A153" s="140">
        <v>7</v>
      </c>
      <c r="B153" s="140">
        <v>1</v>
      </c>
      <c r="C153" s="141">
        <v>4</v>
      </c>
      <c r="D153" s="130">
        <v>562020</v>
      </c>
      <c r="E153" s="58" t="s">
        <v>109</v>
      </c>
      <c r="F153" s="152">
        <v>70</v>
      </c>
      <c r="G153" s="152">
        <v>53</v>
      </c>
      <c r="H153" s="152">
        <v>17</v>
      </c>
      <c r="I153" s="153">
        <v>27</v>
      </c>
      <c r="J153" s="153">
        <v>43</v>
      </c>
      <c r="K153" s="156">
        <v>81.7</v>
      </c>
      <c r="L153" s="156">
        <v>117.8</v>
      </c>
      <c r="M153" s="156">
        <v>41.8</v>
      </c>
      <c r="N153" s="156">
        <v>134.80000000000001</v>
      </c>
      <c r="O153" s="156">
        <v>65.5</v>
      </c>
      <c r="P153" s="71"/>
      <c r="Q153" s="39"/>
      <c r="R153" s="39"/>
      <c r="S153" s="39"/>
      <c r="Z153" s="19"/>
      <c r="AA153" s="19"/>
      <c r="AB153" s="19"/>
      <c r="AC153" s="19"/>
      <c r="AD153" s="19"/>
      <c r="AE153" s="19"/>
      <c r="AF153" s="19"/>
      <c r="AG153" s="19"/>
      <c r="AH153" s="19"/>
      <c r="AI153" s="19"/>
    </row>
    <row r="154" spans="1:35" s="16" customFormat="1" ht="13.2">
      <c r="A154" s="140">
        <v>7</v>
      </c>
      <c r="B154" s="140">
        <v>1</v>
      </c>
      <c r="C154" s="141">
        <v>4</v>
      </c>
      <c r="D154" s="130">
        <v>978024</v>
      </c>
      <c r="E154" s="58" t="s">
        <v>163</v>
      </c>
      <c r="F154" s="152">
        <v>65</v>
      </c>
      <c r="G154" s="152">
        <v>52</v>
      </c>
      <c r="H154" s="152">
        <v>13</v>
      </c>
      <c r="I154" s="153">
        <v>6</v>
      </c>
      <c r="J154" s="153">
        <v>59</v>
      </c>
      <c r="K154" s="156">
        <v>51.4</v>
      </c>
      <c r="L154" s="156">
        <v>79</v>
      </c>
      <c r="M154" s="156">
        <v>21.5</v>
      </c>
      <c r="N154" s="156">
        <v>20</v>
      </c>
      <c r="O154" s="156">
        <v>61.2</v>
      </c>
      <c r="P154" s="71"/>
      <c r="Q154" s="39"/>
      <c r="R154" s="39"/>
      <c r="S154" s="39"/>
      <c r="Z154" s="19"/>
      <c r="AA154" s="19"/>
      <c r="AB154" s="19"/>
      <c r="AC154" s="19"/>
      <c r="AD154" s="19"/>
      <c r="AE154" s="19"/>
      <c r="AF154" s="19"/>
      <c r="AG154" s="19"/>
      <c r="AH154" s="19"/>
      <c r="AI154" s="19"/>
    </row>
    <row r="155" spans="1:35" s="16" customFormat="1" ht="13.2">
      <c r="A155" s="140">
        <v>7</v>
      </c>
      <c r="B155" s="140">
        <v>1</v>
      </c>
      <c r="C155" s="141">
        <v>4</v>
      </c>
      <c r="D155" s="130">
        <v>562024</v>
      </c>
      <c r="E155" s="58" t="s">
        <v>110</v>
      </c>
      <c r="F155" s="152">
        <v>113</v>
      </c>
      <c r="G155" s="152">
        <v>87</v>
      </c>
      <c r="H155" s="152">
        <v>26</v>
      </c>
      <c r="I155" s="153">
        <v>33</v>
      </c>
      <c r="J155" s="153">
        <v>80</v>
      </c>
      <c r="K155" s="156">
        <v>100.1</v>
      </c>
      <c r="L155" s="156">
        <v>149.4</v>
      </c>
      <c r="M155" s="156">
        <v>47.6</v>
      </c>
      <c r="N155" s="156">
        <v>121.8</v>
      </c>
      <c r="O155" s="156">
        <v>93.2</v>
      </c>
      <c r="P155" s="71"/>
      <c r="Q155" s="39"/>
      <c r="R155" s="39"/>
      <c r="S155" s="39"/>
      <c r="Z155" s="19"/>
      <c r="AA155" s="19"/>
      <c r="AB155" s="19"/>
      <c r="AC155" s="19"/>
      <c r="AD155" s="19"/>
      <c r="AE155" s="19"/>
      <c r="AF155" s="19"/>
      <c r="AG155" s="19"/>
      <c r="AH155" s="19"/>
      <c r="AI155" s="19"/>
    </row>
    <row r="156" spans="1:35" s="16" customFormat="1" ht="13.2">
      <c r="A156" s="140">
        <v>7</v>
      </c>
      <c r="B156" s="140">
        <v>1</v>
      </c>
      <c r="C156" s="141">
        <v>4</v>
      </c>
      <c r="D156" s="130">
        <v>770024</v>
      </c>
      <c r="E156" s="58" t="s">
        <v>131</v>
      </c>
      <c r="F156" s="152">
        <v>50</v>
      </c>
      <c r="G156" s="152">
        <v>43</v>
      </c>
      <c r="H156" s="152">
        <v>7</v>
      </c>
      <c r="I156" s="153">
        <v>9</v>
      </c>
      <c r="J156" s="153">
        <v>41</v>
      </c>
      <c r="K156" s="156">
        <v>40.299999999999997</v>
      </c>
      <c r="L156" s="156">
        <v>65.400000000000006</v>
      </c>
      <c r="M156" s="156">
        <v>12</v>
      </c>
      <c r="N156" s="156">
        <v>29.9</v>
      </c>
      <c r="O156" s="156">
        <v>43.7</v>
      </c>
      <c r="P156" s="71"/>
      <c r="Q156" s="39"/>
      <c r="R156" s="39"/>
      <c r="S156" s="39"/>
      <c r="Z156" s="19"/>
      <c r="AA156" s="19"/>
      <c r="AB156" s="19"/>
      <c r="AC156" s="19"/>
      <c r="AD156" s="19"/>
      <c r="AE156" s="19"/>
      <c r="AF156" s="19"/>
      <c r="AG156" s="19"/>
      <c r="AH156" s="19"/>
      <c r="AI156" s="19"/>
    </row>
    <row r="157" spans="1:35" s="16" customFormat="1" ht="13.2">
      <c r="A157" s="140">
        <v>7</v>
      </c>
      <c r="B157" s="140">
        <v>1</v>
      </c>
      <c r="C157" s="141">
        <v>4</v>
      </c>
      <c r="D157" s="130">
        <v>562032</v>
      </c>
      <c r="E157" s="58" t="s">
        <v>112</v>
      </c>
      <c r="F157" s="152">
        <v>28</v>
      </c>
      <c r="G157" s="152">
        <v>23</v>
      </c>
      <c r="H157" s="152">
        <v>5</v>
      </c>
      <c r="I157" s="153">
        <v>5</v>
      </c>
      <c r="J157" s="153">
        <v>23</v>
      </c>
      <c r="K157" s="156">
        <v>17.8</v>
      </c>
      <c r="L157" s="156">
        <v>27.6</v>
      </c>
      <c r="M157" s="156">
        <v>6.7</v>
      </c>
      <c r="N157" s="156">
        <v>13.1</v>
      </c>
      <c r="O157" s="156">
        <v>19.2</v>
      </c>
      <c r="P157" s="71"/>
      <c r="Q157" s="39"/>
      <c r="R157" s="39"/>
      <c r="S157" s="39"/>
      <c r="Z157" s="19"/>
      <c r="AA157" s="19"/>
      <c r="AB157" s="19"/>
      <c r="AC157" s="19"/>
      <c r="AD157" s="19"/>
      <c r="AE157" s="19"/>
      <c r="AF157" s="19"/>
      <c r="AG157" s="19"/>
      <c r="AH157" s="19"/>
      <c r="AI157" s="19"/>
    </row>
    <row r="158" spans="1:35" s="16" customFormat="1" ht="13.2">
      <c r="A158" s="140">
        <v>7</v>
      </c>
      <c r="B158" s="140">
        <v>1</v>
      </c>
      <c r="C158" s="141">
        <v>4</v>
      </c>
      <c r="D158" s="130">
        <v>334032</v>
      </c>
      <c r="E158" s="58" t="s">
        <v>60</v>
      </c>
      <c r="F158" s="152">
        <v>126</v>
      </c>
      <c r="G158" s="152">
        <v>99</v>
      </c>
      <c r="H158" s="152">
        <v>27</v>
      </c>
      <c r="I158" s="153">
        <v>19</v>
      </c>
      <c r="J158" s="153">
        <v>107</v>
      </c>
      <c r="K158" s="156">
        <v>145.5</v>
      </c>
      <c r="L158" s="156">
        <v>216.7</v>
      </c>
      <c r="M158" s="156">
        <v>66</v>
      </c>
      <c r="N158" s="156">
        <v>93.6</v>
      </c>
      <c r="O158" s="156">
        <v>161.30000000000001</v>
      </c>
      <c r="P158" s="71"/>
      <c r="Q158" s="39"/>
      <c r="R158" s="39"/>
      <c r="S158" s="39"/>
      <c r="Z158" s="19"/>
      <c r="AA158" s="19"/>
      <c r="AB158" s="19"/>
      <c r="AC158" s="19"/>
      <c r="AD158" s="19"/>
      <c r="AE158" s="19"/>
      <c r="AF158" s="19"/>
      <c r="AG158" s="19"/>
      <c r="AH158" s="19"/>
      <c r="AI158" s="19"/>
    </row>
    <row r="159" spans="1:35" s="16" customFormat="1" ht="13.2">
      <c r="A159" s="143"/>
      <c r="B159" s="143"/>
      <c r="C159" s="143"/>
      <c r="D159" s="134"/>
      <c r="E159" s="137" t="s">
        <v>215</v>
      </c>
      <c r="F159" s="115">
        <v>1131</v>
      </c>
      <c r="G159" s="115">
        <v>814</v>
      </c>
      <c r="H159" s="115">
        <v>317</v>
      </c>
      <c r="I159" s="115">
        <v>224</v>
      </c>
      <c r="J159" s="115">
        <v>907</v>
      </c>
      <c r="K159" s="302">
        <v>91.9</v>
      </c>
      <c r="L159" s="302">
        <v>127.1</v>
      </c>
      <c r="M159" s="302">
        <v>53.8</v>
      </c>
      <c r="N159" s="302">
        <v>75.2</v>
      </c>
      <c r="O159" s="302">
        <v>97.3</v>
      </c>
      <c r="P159" s="331"/>
      <c r="Q159" s="39"/>
      <c r="R159" s="39"/>
      <c r="S159" s="39"/>
      <c r="Z159" s="19"/>
      <c r="AA159" s="19"/>
      <c r="AB159" s="19"/>
      <c r="AC159" s="19"/>
      <c r="AD159" s="19"/>
      <c r="AE159" s="19"/>
      <c r="AF159" s="19"/>
      <c r="AG159" s="19"/>
      <c r="AH159" s="19"/>
      <c r="AI159" s="19"/>
    </row>
    <row r="160" spans="1:35" s="16" customFormat="1" ht="13.2">
      <c r="A160" s="140">
        <v>8</v>
      </c>
      <c r="B160" s="140">
        <v>2</v>
      </c>
      <c r="C160" s="141">
        <v>4</v>
      </c>
      <c r="D160" s="130">
        <v>570004</v>
      </c>
      <c r="E160" s="58" t="s">
        <v>118</v>
      </c>
      <c r="F160" s="152">
        <v>28</v>
      </c>
      <c r="G160" s="152">
        <v>15</v>
      </c>
      <c r="H160" s="152">
        <v>13</v>
      </c>
      <c r="I160" s="153">
        <v>7</v>
      </c>
      <c r="J160" s="153">
        <v>21</v>
      </c>
      <c r="K160" s="156">
        <v>32.1</v>
      </c>
      <c r="L160" s="156">
        <v>33.5</v>
      </c>
      <c r="M160" s="156">
        <v>30.5</v>
      </c>
      <c r="N160" s="156">
        <v>34.200000000000003</v>
      </c>
      <c r="O160" s="156">
        <v>31.4</v>
      </c>
      <c r="P160" s="71"/>
      <c r="Q160" s="39"/>
      <c r="R160" s="39"/>
      <c r="S160" s="39"/>
      <c r="Z160" s="19"/>
      <c r="AA160" s="19"/>
      <c r="AB160" s="19"/>
      <c r="AC160" s="19"/>
      <c r="AD160" s="19"/>
      <c r="AE160" s="19"/>
      <c r="AF160" s="19"/>
      <c r="AG160" s="19"/>
      <c r="AH160" s="19"/>
      <c r="AI160" s="19"/>
    </row>
    <row r="161" spans="1:35" s="16" customFormat="1" ht="13.2">
      <c r="A161" s="140">
        <v>8</v>
      </c>
      <c r="B161" s="140">
        <v>2</v>
      </c>
      <c r="C161" s="141">
        <v>4</v>
      </c>
      <c r="D161" s="130">
        <v>766008</v>
      </c>
      <c r="E161" s="58" t="s">
        <v>126</v>
      </c>
      <c r="F161" s="152">
        <v>66</v>
      </c>
      <c r="G161" s="152">
        <v>52</v>
      </c>
      <c r="H161" s="152">
        <v>14</v>
      </c>
      <c r="I161" s="153">
        <v>15</v>
      </c>
      <c r="J161" s="153">
        <v>51</v>
      </c>
      <c r="K161" s="156">
        <v>84.1</v>
      </c>
      <c r="L161" s="156">
        <v>129.30000000000001</v>
      </c>
      <c r="M161" s="156">
        <v>36.6</v>
      </c>
      <c r="N161" s="156">
        <v>75.400000000000006</v>
      </c>
      <c r="O161" s="156">
        <v>87.1</v>
      </c>
      <c r="P161" s="71"/>
      <c r="Q161" s="39"/>
      <c r="R161" s="39"/>
      <c r="S161" s="39"/>
      <c r="Z161" s="19"/>
      <c r="AA161" s="19"/>
      <c r="AB161" s="19"/>
      <c r="AC161" s="19"/>
      <c r="AD161" s="19"/>
      <c r="AE161" s="19"/>
      <c r="AF161" s="19"/>
      <c r="AG161" s="19"/>
      <c r="AH161" s="19"/>
      <c r="AI161" s="19"/>
    </row>
    <row r="162" spans="1:35" s="16" customFormat="1" ht="13.2">
      <c r="A162" s="140">
        <v>8</v>
      </c>
      <c r="B162" s="140">
        <v>2</v>
      </c>
      <c r="C162" s="141">
        <v>4</v>
      </c>
      <c r="D162" s="130">
        <v>766020</v>
      </c>
      <c r="E162" s="58" t="s">
        <v>127</v>
      </c>
      <c r="F162" s="152">
        <v>61</v>
      </c>
      <c r="G162" s="152">
        <v>35</v>
      </c>
      <c r="H162" s="152">
        <v>26</v>
      </c>
      <c r="I162" s="153">
        <v>14</v>
      </c>
      <c r="J162" s="153">
        <v>47</v>
      </c>
      <c r="K162" s="156">
        <v>52.5</v>
      </c>
      <c r="L162" s="156">
        <v>58.5</v>
      </c>
      <c r="M162" s="156">
        <v>46.2</v>
      </c>
      <c r="N162" s="156">
        <v>48.2</v>
      </c>
      <c r="O162" s="156">
        <v>54</v>
      </c>
      <c r="P162" s="71"/>
      <c r="Q162" s="39"/>
      <c r="R162" s="39"/>
      <c r="S162" s="39"/>
      <c r="Z162" s="19"/>
      <c r="AA162" s="19"/>
      <c r="AB162" s="19"/>
      <c r="AC162" s="19"/>
      <c r="AD162" s="19"/>
      <c r="AE162" s="19"/>
      <c r="AF162" s="19"/>
      <c r="AG162" s="19"/>
      <c r="AH162" s="19"/>
      <c r="AI162" s="19"/>
    </row>
    <row r="163" spans="1:35" s="16" customFormat="1" ht="13.2">
      <c r="A163" s="140">
        <v>8</v>
      </c>
      <c r="B163" s="140">
        <v>2</v>
      </c>
      <c r="C163" s="141">
        <v>4</v>
      </c>
      <c r="D163" s="130">
        <v>562012</v>
      </c>
      <c r="E163" s="58" t="s">
        <v>106</v>
      </c>
      <c r="F163" s="152">
        <v>138</v>
      </c>
      <c r="G163" s="152">
        <v>99</v>
      </c>
      <c r="H163" s="152">
        <v>39</v>
      </c>
      <c r="I163" s="153">
        <v>36</v>
      </c>
      <c r="J163" s="153">
        <v>102</v>
      </c>
      <c r="K163" s="156">
        <v>129</v>
      </c>
      <c r="L163" s="156">
        <v>178.4</v>
      </c>
      <c r="M163" s="156">
        <v>75.8</v>
      </c>
      <c r="N163" s="156">
        <v>143.30000000000001</v>
      </c>
      <c r="O163" s="156">
        <v>124.6</v>
      </c>
      <c r="P163" s="71"/>
      <c r="Q163" s="39"/>
      <c r="R163" s="39"/>
      <c r="S163" s="39"/>
      <c r="Z163" s="19"/>
      <c r="AA163" s="19"/>
      <c r="AB163" s="19"/>
      <c r="AC163" s="19"/>
      <c r="AD163" s="19"/>
      <c r="AE163" s="19"/>
      <c r="AF163" s="19"/>
      <c r="AG163" s="19"/>
      <c r="AH163" s="19"/>
      <c r="AI163" s="19"/>
    </row>
    <row r="164" spans="1:35" s="16" customFormat="1" ht="13.2">
      <c r="A164" s="140">
        <v>8</v>
      </c>
      <c r="B164" s="140">
        <v>2</v>
      </c>
      <c r="C164" s="141">
        <v>4</v>
      </c>
      <c r="D164" s="130">
        <v>758012</v>
      </c>
      <c r="E164" s="58" t="s">
        <v>124</v>
      </c>
      <c r="F164" s="152">
        <v>48</v>
      </c>
      <c r="G164" s="152">
        <v>35</v>
      </c>
      <c r="H164" s="152">
        <v>13</v>
      </c>
      <c r="I164" s="153">
        <v>6</v>
      </c>
      <c r="J164" s="153">
        <v>42</v>
      </c>
      <c r="K164" s="156">
        <v>47.4</v>
      </c>
      <c r="L164" s="156">
        <v>66.2</v>
      </c>
      <c r="M164" s="156">
        <v>26.8</v>
      </c>
      <c r="N164" s="156">
        <v>22.9</v>
      </c>
      <c r="O164" s="156">
        <v>55.9</v>
      </c>
      <c r="P164" s="71"/>
      <c r="Q164" s="39"/>
      <c r="R164" s="39"/>
      <c r="S164" s="39"/>
      <c r="Z164" s="19"/>
      <c r="AA164" s="19"/>
      <c r="AB164" s="19"/>
      <c r="AC164" s="19"/>
      <c r="AD164" s="19"/>
      <c r="AE164" s="19"/>
      <c r="AF164" s="19"/>
      <c r="AG164" s="19"/>
      <c r="AH164" s="19"/>
      <c r="AI164" s="19"/>
    </row>
    <row r="165" spans="1:35" s="16" customFormat="1" ht="13.2">
      <c r="A165" s="140">
        <v>8</v>
      </c>
      <c r="B165" s="140">
        <v>2</v>
      </c>
      <c r="C165" s="141">
        <v>4</v>
      </c>
      <c r="D165" s="130">
        <v>962024</v>
      </c>
      <c r="E165" s="58" t="s">
        <v>152</v>
      </c>
      <c r="F165" s="152">
        <v>73</v>
      </c>
      <c r="G165" s="152">
        <v>61</v>
      </c>
      <c r="H165" s="152">
        <v>12</v>
      </c>
      <c r="I165" s="153">
        <v>13</v>
      </c>
      <c r="J165" s="153">
        <v>60</v>
      </c>
      <c r="K165" s="156">
        <v>53.3</v>
      </c>
      <c r="L165" s="156">
        <v>85.4</v>
      </c>
      <c r="M165" s="156">
        <v>18.3</v>
      </c>
      <c r="N165" s="156">
        <v>40.200000000000003</v>
      </c>
      <c r="O165" s="156">
        <v>57.4</v>
      </c>
      <c r="P165" s="71"/>
      <c r="Q165" s="39"/>
      <c r="R165" s="39"/>
      <c r="S165" s="39"/>
      <c r="Z165" s="19"/>
      <c r="AA165" s="19"/>
      <c r="AB165" s="19"/>
      <c r="AC165" s="19"/>
      <c r="AD165" s="19"/>
      <c r="AE165" s="19"/>
      <c r="AF165" s="19"/>
      <c r="AG165" s="19"/>
      <c r="AH165" s="19"/>
      <c r="AI165" s="19"/>
    </row>
    <row r="166" spans="1:35" s="16" customFormat="1" ht="13.2">
      <c r="A166" s="140">
        <v>8</v>
      </c>
      <c r="B166" s="140">
        <v>2</v>
      </c>
      <c r="C166" s="141">
        <v>4</v>
      </c>
      <c r="D166" s="130">
        <v>362032</v>
      </c>
      <c r="E166" s="58" t="s">
        <v>68</v>
      </c>
      <c r="F166" s="152">
        <v>114</v>
      </c>
      <c r="G166" s="152">
        <v>75</v>
      </c>
      <c r="H166" s="152">
        <v>39</v>
      </c>
      <c r="I166" s="153">
        <v>12</v>
      </c>
      <c r="J166" s="153">
        <v>102</v>
      </c>
      <c r="K166" s="156">
        <v>111</v>
      </c>
      <c r="L166" s="156">
        <v>140.19999999999999</v>
      </c>
      <c r="M166" s="156">
        <v>79.2</v>
      </c>
      <c r="N166" s="156">
        <v>46</v>
      </c>
      <c r="O166" s="156">
        <v>133.1</v>
      </c>
      <c r="P166" s="71"/>
      <c r="Q166" s="39"/>
      <c r="R166" s="39"/>
      <c r="S166" s="39"/>
      <c r="Z166" s="19"/>
      <c r="AA166" s="19"/>
      <c r="AB166" s="19"/>
      <c r="AC166" s="19"/>
      <c r="AD166" s="19"/>
      <c r="AE166" s="19"/>
      <c r="AF166" s="19"/>
      <c r="AG166" s="19"/>
      <c r="AH166" s="19"/>
      <c r="AI166" s="19"/>
    </row>
    <row r="167" spans="1:35" s="16" customFormat="1" ht="13.2">
      <c r="A167" s="140">
        <v>8</v>
      </c>
      <c r="B167" s="140">
        <v>2</v>
      </c>
      <c r="C167" s="141">
        <v>4</v>
      </c>
      <c r="D167" s="130">
        <v>962032</v>
      </c>
      <c r="E167" s="58" t="s">
        <v>153</v>
      </c>
      <c r="F167" s="152">
        <v>61</v>
      </c>
      <c r="G167" s="152">
        <v>48</v>
      </c>
      <c r="H167" s="152">
        <v>13</v>
      </c>
      <c r="I167" s="153">
        <v>6</v>
      </c>
      <c r="J167" s="153">
        <v>55</v>
      </c>
      <c r="K167" s="156">
        <v>57.9</v>
      </c>
      <c r="L167" s="156">
        <v>87.9</v>
      </c>
      <c r="M167" s="156">
        <v>25.6</v>
      </c>
      <c r="N167" s="156">
        <v>23.3</v>
      </c>
      <c r="O167" s="156">
        <v>69</v>
      </c>
      <c r="P167" s="71"/>
      <c r="Q167" s="39"/>
      <c r="R167" s="39"/>
      <c r="S167" s="39"/>
      <c r="Z167" s="19"/>
      <c r="AA167" s="19"/>
      <c r="AB167" s="19"/>
      <c r="AC167" s="19"/>
      <c r="AD167" s="19"/>
      <c r="AE167" s="19"/>
      <c r="AF167" s="19"/>
      <c r="AG167" s="19"/>
      <c r="AH167" s="19"/>
      <c r="AI167" s="19"/>
    </row>
    <row r="168" spans="1:35" s="16" customFormat="1" ht="13.2">
      <c r="A168" s="140">
        <v>8</v>
      </c>
      <c r="B168" s="140">
        <v>2</v>
      </c>
      <c r="C168" s="141">
        <v>4</v>
      </c>
      <c r="D168" s="130">
        <v>170024</v>
      </c>
      <c r="E168" s="58" t="s">
        <v>50</v>
      </c>
      <c r="F168" s="152">
        <v>161</v>
      </c>
      <c r="G168" s="152">
        <v>109</v>
      </c>
      <c r="H168" s="152">
        <v>52</v>
      </c>
      <c r="I168" s="153">
        <v>32</v>
      </c>
      <c r="J168" s="153">
        <v>129</v>
      </c>
      <c r="K168" s="156">
        <v>115</v>
      </c>
      <c r="L168" s="156">
        <v>149.4</v>
      </c>
      <c r="M168" s="156">
        <v>77.599999999999994</v>
      </c>
      <c r="N168" s="156">
        <v>91.8</v>
      </c>
      <c r="O168" s="156">
        <v>122.8</v>
      </c>
      <c r="P168" s="71"/>
      <c r="Q168" s="39"/>
      <c r="R168" s="39"/>
      <c r="S168" s="39"/>
      <c r="Z168" s="19"/>
      <c r="AA168" s="19"/>
      <c r="AB168" s="19"/>
      <c r="AC168" s="19"/>
      <c r="AD168" s="19"/>
      <c r="AE168" s="19"/>
      <c r="AF168" s="19"/>
      <c r="AG168" s="19"/>
      <c r="AH168" s="19"/>
      <c r="AI168" s="19"/>
    </row>
    <row r="169" spans="1:35" s="16" customFormat="1" ht="13.2">
      <c r="A169" s="140">
        <v>8</v>
      </c>
      <c r="B169" s="140">
        <v>2</v>
      </c>
      <c r="C169" s="141">
        <v>4</v>
      </c>
      <c r="D169" s="130">
        <v>162024</v>
      </c>
      <c r="E169" s="58" t="s">
        <v>44</v>
      </c>
      <c r="F169" s="152">
        <v>196</v>
      </c>
      <c r="G169" s="152">
        <v>137</v>
      </c>
      <c r="H169" s="152">
        <v>59</v>
      </c>
      <c r="I169" s="153">
        <v>35</v>
      </c>
      <c r="J169" s="153">
        <v>161</v>
      </c>
      <c r="K169" s="156">
        <v>84.8</v>
      </c>
      <c r="L169" s="156">
        <v>114.1</v>
      </c>
      <c r="M169" s="156">
        <v>53.1</v>
      </c>
      <c r="N169" s="156">
        <v>59</v>
      </c>
      <c r="O169" s="156">
        <v>93.7</v>
      </c>
      <c r="P169" s="71"/>
      <c r="Q169" s="39"/>
      <c r="R169" s="39"/>
      <c r="S169" s="39"/>
      <c r="Z169" s="19"/>
      <c r="AA169" s="19"/>
      <c r="AB169" s="19"/>
      <c r="AC169" s="19"/>
      <c r="AD169" s="19"/>
      <c r="AE169" s="19"/>
      <c r="AF169" s="19"/>
      <c r="AG169" s="19"/>
      <c r="AH169" s="19"/>
      <c r="AI169" s="19"/>
    </row>
    <row r="170" spans="1:35" s="16" customFormat="1" ht="13.2">
      <c r="A170" s="140">
        <v>8</v>
      </c>
      <c r="B170" s="140">
        <v>2</v>
      </c>
      <c r="C170" s="141">
        <v>4</v>
      </c>
      <c r="D170" s="130">
        <v>774032</v>
      </c>
      <c r="E170" s="58" t="s">
        <v>133</v>
      </c>
      <c r="F170" s="152">
        <v>191</v>
      </c>
      <c r="G170" s="152">
        <v>149</v>
      </c>
      <c r="H170" s="152">
        <v>42</v>
      </c>
      <c r="I170" s="153">
        <v>37</v>
      </c>
      <c r="J170" s="153">
        <v>154</v>
      </c>
      <c r="K170" s="156">
        <v>85.5</v>
      </c>
      <c r="L170" s="156">
        <v>127.5</v>
      </c>
      <c r="M170" s="156">
        <v>39.4</v>
      </c>
      <c r="N170" s="156">
        <v>69.099999999999994</v>
      </c>
      <c r="O170" s="156">
        <v>90.6</v>
      </c>
      <c r="P170" s="71"/>
      <c r="Q170" s="39"/>
      <c r="R170" s="39"/>
      <c r="S170" s="39"/>
      <c r="Z170" s="19"/>
      <c r="AA170" s="19"/>
      <c r="AB170" s="19"/>
      <c r="AC170" s="19"/>
      <c r="AD170" s="19"/>
      <c r="AE170" s="19"/>
      <c r="AF170" s="19"/>
      <c r="AG170" s="19"/>
      <c r="AH170" s="19"/>
      <c r="AI170" s="19"/>
    </row>
    <row r="171" spans="1:35" s="16" customFormat="1" ht="13.2">
      <c r="A171" s="140">
        <v>8</v>
      </c>
      <c r="B171" s="140">
        <v>2</v>
      </c>
      <c r="C171" s="141">
        <v>4</v>
      </c>
      <c r="D171" s="130">
        <v>970040</v>
      </c>
      <c r="E171" s="58" t="s">
        <v>157</v>
      </c>
      <c r="F171" s="152">
        <v>122</v>
      </c>
      <c r="G171" s="152">
        <v>85</v>
      </c>
      <c r="H171" s="152">
        <v>37</v>
      </c>
      <c r="I171" s="153">
        <v>42</v>
      </c>
      <c r="J171" s="153">
        <v>80</v>
      </c>
      <c r="K171" s="156">
        <v>84.2</v>
      </c>
      <c r="L171" s="156">
        <v>116.9</v>
      </c>
      <c r="M171" s="156">
        <v>51.3</v>
      </c>
      <c r="N171" s="156">
        <v>126</v>
      </c>
      <c r="O171" s="156">
        <v>71.7</v>
      </c>
      <c r="P171" s="71"/>
      <c r="Q171" s="39"/>
      <c r="R171" s="39"/>
      <c r="S171" s="39"/>
      <c r="Z171" s="19"/>
      <c r="AA171" s="19"/>
      <c r="AB171" s="19"/>
      <c r="AC171" s="19"/>
      <c r="AD171" s="19"/>
      <c r="AE171" s="19"/>
      <c r="AF171" s="19"/>
      <c r="AG171" s="19"/>
      <c r="AH171" s="19"/>
      <c r="AI171" s="19"/>
    </row>
    <row r="172" spans="1:35" s="16" customFormat="1" ht="13.2">
      <c r="A172" s="140">
        <v>8</v>
      </c>
      <c r="B172" s="140">
        <v>2</v>
      </c>
      <c r="C172" s="141">
        <v>4</v>
      </c>
      <c r="D172" s="130">
        <v>382068</v>
      </c>
      <c r="E172" s="58" t="s">
        <v>94</v>
      </c>
      <c r="F172" s="152">
        <v>91</v>
      </c>
      <c r="G172" s="152">
        <v>65</v>
      </c>
      <c r="H172" s="152">
        <v>26</v>
      </c>
      <c r="I172" s="153">
        <v>16</v>
      </c>
      <c r="J172" s="153">
        <v>75</v>
      </c>
      <c r="K172" s="156">
        <v>80.3</v>
      </c>
      <c r="L172" s="156">
        <v>110.8</v>
      </c>
      <c r="M172" s="156">
        <v>47.5</v>
      </c>
      <c r="N172" s="156">
        <v>54.5</v>
      </c>
      <c r="O172" s="156">
        <v>89.3</v>
      </c>
      <c r="P172" s="71"/>
      <c r="Q172" s="39"/>
      <c r="R172" s="39"/>
      <c r="S172" s="39"/>
      <c r="Z172" s="19"/>
      <c r="AA172" s="19"/>
      <c r="AB172" s="19"/>
      <c r="AC172" s="19"/>
      <c r="AD172" s="19"/>
      <c r="AE172" s="19"/>
      <c r="AF172" s="19"/>
      <c r="AG172" s="19"/>
      <c r="AH172" s="19"/>
      <c r="AI172" s="19"/>
    </row>
    <row r="173" spans="1:35" s="16" customFormat="1" ht="13.2">
      <c r="A173" s="140">
        <v>8</v>
      </c>
      <c r="B173" s="140">
        <v>2</v>
      </c>
      <c r="C173" s="141">
        <v>4</v>
      </c>
      <c r="D173" s="130">
        <v>978036</v>
      </c>
      <c r="E173" s="58" t="s">
        <v>166</v>
      </c>
      <c r="F173" s="152">
        <v>88</v>
      </c>
      <c r="G173" s="152">
        <v>77</v>
      </c>
      <c r="H173" s="152">
        <v>11</v>
      </c>
      <c r="I173" s="153">
        <v>27</v>
      </c>
      <c r="J173" s="153">
        <v>61</v>
      </c>
      <c r="K173" s="156">
        <v>115.5</v>
      </c>
      <c r="L173" s="156">
        <v>201.1</v>
      </c>
      <c r="M173" s="156">
        <v>29</v>
      </c>
      <c r="N173" s="156">
        <v>145.5</v>
      </c>
      <c r="O173" s="156">
        <v>105.8</v>
      </c>
      <c r="P173" s="71"/>
      <c r="Q173" s="39"/>
      <c r="R173" s="39"/>
      <c r="S173" s="39"/>
      <c r="Z173" s="19"/>
      <c r="AA173" s="19"/>
      <c r="AB173" s="19"/>
      <c r="AC173" s="19"/>
      <c r="AD173" s="19"/>
      <c r="AE173" s="19"/>
      <c r="AF173" s="19"/>
      <c r="AG173" s="19"/>
      <c r="AH173" s="19"/>
      <c r="AI173" s="19"/>
    </row>
    <row r="174" spans="1:35" s="16" customFormat="1" ht="13.2">
      <c r="A174" s="140">
        <v>8</v>
      </c>
      <c r="B174" s="140">
        <v>2</v>
      </c>
      <c r="C174" s="141">
        <v>4</v>
      </c>
      <c r="D174" s="130">
        <v>166032</v>
      </c>
      <c r="E174" s="58" t="s">
        <v>46</v>
      </c>
      <c r="F174" s="152">
        <v>83</v>
      </c>
      <c r="G174" s="152">
        <v>70</v>
      </c>
      <c r="H174" s="152">
        <v>13</v>
      </c>
      <c r="I174" s="153">
        <v>9</v>
      </c>
      <c r="J174" s="153">
        <v>74</v>
      </c>
      <c r="K174" s="156">
        <v>73.900000000000006</v>
      </c>
      <c r="L174" s="156">
        <v>123.2</v>
      </c>
      <c r="M174" s="156">
        <v>23.4</v>
      </c>
      <c r="N174" s="156">
        <v>32.700000000000003</v>
      </c>
      <c r="O174" s="156">
        <v>87.3</v>
      </c>
      <c r="P174" s="71"/>
      <c r="Q174" s="39"/>
      <c r="R174" s="39"/>
      <c r="S174" s="39"/>
      <c r="Z174" s="19"/>
      <c r="AA174" s="19"/>
      <c r="AB174" s="19"/>
      <c r="AC174" s="19"/>
      <c r="AD174" s="19"/>
      <c r="AE174" s="19"/>
      <c r="AF174" s="19"/>
      <c r="AG174" s="19"/>
      <c r="AH174" s="19"/>
      <c r="AI174" s="19"/>
    </row>
    <row r="175" spans="1:35" s="16" customFormat="1" ht="13.2">
      <c r="A175" s="140">
        <v>8</v>
      </c>
      <c r="B175" s="140">
        <v>2</v>
      </c>
      <c r="C175" s="141">
        <v>4</v>
      </c>
      <c r="D175" s="130">
        <v>170048</v>
      </c>
      <c r="E175" s="58" t="s">
        <v>53</v>
      </c>
      <c r="F175" s="152">
        <v>75</v>
      </c>
      <c r="G175" s="152">
        <v>63</v>
      </c>
      <c r="H175" s="152">
        <v>12</v>
      </c>
      <c r="I175" s="153">
        <v>16</v>
      </c>
      <c r="J175" s="153">
        <v>59</v>
      </c>
      <c r="K175" s="156">
        <v>85.7</v>
      </c>
      <c r="L175" s="156">
        <v>139.9</v>
      </c>
      <c r="M175" s="156">
        <v>28.3</v>
      </c>
      <c r="N175" s="156">
        <v>75.599999999999994</v>
      </c>
      <c r="O175" s="156">
        <v>88.9</v>
      </c>
      <c r="P175" s="71"/>
      <c r="Q175" s="39"/>
      <c r="R175" s="39"/>
      <c r="S175" s="39"/>
      <c r="Z175" s="19"/>
      <c r="AA175" s="19"/>
      <c r="AB175" s="19"/>
      <c r="AC175" s="19"/>
      <c r="AD175" s="19"/>
      <c r="AE175" s="19"/>
      <c r="AF175" s="19"/>
      <c r="AG175" s="19"/>
      <c r="AH175" s="19"/>
      <c r="AI175" s="19"/>
    </row>
    <row r="176" spans="1:35" s="16" customFormat="1" ht="13.2">
      <c r="A176" s="140">
        <v>8</v>
      </c>
      <c r="B176" s="140">
        <v>2</v>
      </c>
      <c r="C176" s="141">
        <v>4</v>
      </c>
      <c r="D176" s="130">
        <v>954036</v>
      </c>
      <c r="E176" s="58" t="s">
        <v>146</v>
      </c>
      <c r="F176" s="152">
        <v>194</v>
      </c>
      <c r="G176" s="152">
        <v>131</v>
      </c>
      <c r="H176" s="152">
        <v>63</v>
      </c>
      <c r="I176" s="153">
        <v>49</v>
      </c>
      <c r="J176" s="153">
        <v>145</v>
      </c>
      <c r="K176" s="156">
        <v>150.4</v>
      </c>
      <c r="L176" s="156">
        <v>195.6</v>
      </c>
      <c r="M176" s="156">
        <v>101.6</v>
      </c>
      <c r="N176" s="156">
        <v>156.1</v>
      </c>
      <c r="O176" s="156">
        <v>148.6</v>
      </c>
      <c r="P176" s="71"/>
      <c r="Q176" s="39"/>
      <c r="R176" s="39"/>
      <c r="S176" s="39"/>
      <c r="Z176" s="19"/>
      <c r="AA176" s="19"/>
      <c r="AB176" s="19"/>
      <c r="AC176" s="19"/>
      <c r="AD176" s="19"/>
      <c r="AE176" s="19"/>
      <c r="AF176" s="19"/>
      <c r="AG176" s="19"/>
      <c r="AH176" s="19"/>
      <c r="AI176" s="19"/>
    </row>
    <row r="177" spans="1:35" s="16" customFormat="1" ht="13.2">
      <c r="A177" s="143"/>
      <c r="B177" s="143"/>
      <c r="C177" s="143"/>
      <c r="D177" s="134"/>
      <c r="E177" s="137" t="s">
        <v>216</v>
      </c>
      <c r="F177" s="115">
        <v>1790</v>
      </c>
      <c r="G177" s="115">
        <v>1306</v>
      </c>
      <c r="H177" s="115">
        <v>484</v>
      </c>
      <c r="I177" s="115">
        <v>372</v>
      </c>
      <c r="J177" s="115">
        <v>1418</v>
      </c>
      <c r="K177" s="302">
        <v>85.5</v>
      </c>
      <c r="L177" s="302">
        <v>120.8</v>
      </c>
      <c r="M177" s="302">
        <v>47.8</v>
      </c>
      <c r="N177" s="302">
        <v>72.400000000000006</v>
      </c>
      <c r="O177" s="302">
        <v>89.8</v>
      </c>
      <c r="P177" s="331"/>
      <c r="Q177" s="47"/>
      <c r="R177" s="39"/>
      <c r="S177" s="39"/>
      <c r="T177" s="332"/>
      <c r="Z177" s="19"/>
      <c r="AA177" s="19"/>
      <c r="AB177" s="19"/>
      <c r="AC177" s="19"/>
      <c r="AD177" s="19"/>
      <c r="AE177" s="19"/>
      <c r="AF177" s="19"/>
      <c r="AG177" s="19"/>
      <c r="AH177" s="19"/>
      <c r="AI177" s="19"/>
    </row>
    <row r="178" spans="1:35" s="16" customFormat="1" ht="13.2">
      <c r="A178" s="140">
        <v>9</v>
      </c>
      <c r="B178" s="140">
        <v>3</v>
      </c>
      <c r="C178" s="141">
        <v>4</v>
      </c>
      <c r="D178" s="130">
        <v>958004</v>
      </c>
      <c r="E178" s="58" t="s">
        <v>147</v>
      </c>
      <c r="F178" s="152">
        <v>50</v>
      </c>
      <c r="G178" s="152">
        <v>43</v>
      </c>
      <c r="H178" s="152">
        <v>7</v>
      </c>
      <c r="I178" s="153">
        <v>10</v>
      </c>
      <c r="J178" s="153">
        <v>40</v>
      </c>
      <c r="K178" s="156">
        <v>46.2</v>
      </c>
      <c r="L178" s="156">
        <v>76.2</v>
      </c>
      <c r="M178" s="156">
        <v>13.5</v>
      </c>
      <c r="N178" s="156">
        <v>40</v>
      </c>
      <c r="O178" s="156">
        <v>48.1</v>
      </c>
      <c r="P178" s="71"/>
      <c r="Q178" s="39"/>
      <c r="R178" s="39"/>
      <c r="S178" s="39"/>
      <c r="Z178" s="19"/>
      <c r="AA178" s="19"/>
      <c r="AB178" s="19"/>
      <c r="AC178" s="19"/>
      <c r="AD178" s="19"/>
      <c r="AE178" s="19"/>
      <c r="AF178" s="19"/>
      <c r="AG178" s="19"/>
      <c r="AH178" s="19"/>
      <c r="AI178" s="19"/>
    </row>
    <row r="179" spans="1:35" s="16" customFormat="1" ht="13.2">
      <c r="A179" s="140">
        <v>9</v>
      </c>
      <c r="B179" s="140">
        <v>3</v>
      </c>
      <c r="C179" s="141">
        <v>4</v>
      </c>
      <c r="D179" s="130">
        <v>378004</v>
      </c>
      <c r="E179" s="58" t="s">
        <v>79</v>
      </c>
      <c r="F179" s="152">
        <v>34</v>
      </c>
      <c r="G179" s="152">
        <v>31</v>
      </c>
      <c r="H179" s="152">
        <v>3</v>
      </c>
      <c r="I179" s="153">
        <v>16</v>
      </c>
      <c r="J179" s="153">
        <v>18</v>
      </c>
      <c r="K179" s="156">
        <v>20.8</v>
      </c>
      <c r="L179" s="156">
        <v>36.1</v>
      </c>
      <c r="M179" s="156">
        <v>3.9</v>
      </c>
      <c r="N179" s="156">
        <v>39.9</v>
      </c>
      <c r="O179" s="156">
        <v>14.6</v>
      </c>
      <c r="P179" s="71"/>
      <c r="Q179" s="39"/>
      <c r="R179" s="39"/>
      <c r="S179" s="39"/>
      <c r="Z179" s="19"/>
      <c r="AA179" s="19"/>
      <c r="AB179" s="19"/>
      <c r="AC179" s="19"/>
      <c r="AD179" s="19"/>
      <c r="AE179" s="19"/>
      <c r="AF179" s="19"/>
      <c r="AG179" s="19"/>
      <c r="AH179" s="19"/>
      <c r="AI179" s="19"/>
    </row>
    <row r="180" spans="1:35" s="16" customFormat="1" ht="13.2">
      <c r="A180" s="140">
        <v>9</v>
      </c>
      <c r="B180" s="140">
        <v>3</v>
      </c>
      <c r="C180" s="141">
        <v>4</v>
      </c>
      <c r="D180" s="130">
        <v>554008</v>
      </c>
      <c r="E180" s="58" t="s">
        <v>99</v>
      </c>
      <c r="F180" s="152">
        <v>78</v>
      </c>
      <c r="G180" s="152">
        <v>57</v>
      </c>
      <c r="H180" s="152">
        <v>21</v>
      </c>
      <c r="I180" s="153">
        <v>26</v>
      </c>
      <c r="J180" s="153">
        <v>52</v>
      </c>
      <c r="K180" s="156">
        <v>70.599999999999994</v>
      </c>
      <c r="L180" s="156">
        <v>99.3</v>
      </c>
      <c r="M180" s="156">
        <v>39.5</v>
      </c>
      <c r="N180" s="156">
        <v>99.8</v>
      </c>
      <c r="O180" s="156">
        <v>61.6</v>
      </c>
      <c r="P180" s="71"/>
      <c r="Q180" s="39"/>
      <c r="R180" s="39"/>
      <c r="S180" s="39"/>
      <c r="Z180" s="19"/>
      <c r="AA180" s="19"/>
      <c r="AB180" s="19"/>
      <c r="AC180" s="19"/>
      <c r="AD180" s="19"/>
      <c r="AE180" s="19"/>
      <c r="AF180" s="19"/>
      <c r="AG180" s="19"/>
      <c r="AH180" s="19"/>
      <c r="AI180" s="19"/>
    </row>
    <row r="181" spans="1:35" s="16" customFormat="1" ht="13.2">
      <c r="A181" s="140">
        <v>9</v>
      </c>
      <c r="B181" s="140">
        <v>3</v>
      </c>
      <c r="C181" s="141">
        <v>4</v>
      </c>
      <c r="D181" s="130">
        <v>170008</v>
      </c>
      <c r="E181" s="58" t="s">
        <v>48</v>
      </c>
      <c r="F181" s="152">
        <v>87</v>
      </c>
      <c r="G181" s="152">
        <v>64</v>
      </c>
      <c r="H181" s="152">
        <v>23</v>
      </c>
      <c r="I181" s="153">
        <v>13</v>
      </c>
      <c r="J181" s="153">
        <v>74</v>
      </c>
      <c r="K181" s="156">
        <v>97</v>
      </c>
      <c r="L181" s="156">
        <v>137.4</v>
      </c>
      <c r="M181" s="156">
        <v>53.4</v>
      </c>
      <c r="N181" s="156">
        <v>59.8</v>
      </c>
      <c r="O181" s="156">
        <v>108.9</v>
      </c>
      <c r="P181" s="71"/>
      <c r="Q181" s="39"/>
      <c r="R181" s="39"/>
      <c r="S181" s="39"/>
      <c r="Z181" s="19"/>
      <c r="AA181" s="19"/>
      <c r="AB181" s="19"/>
      <c r="AC181" s="19"/>
      <c r="AD181" s="19"/>
      <c r="AE181" s="19"/>
      <c r="AF181" s="19"/>
      <c r="AG181" s="19"/>
      <c r="AH181" s="19"/>
      <c r="AI181" s="19"/>
    </row>
    <row r="182" spans="1:35" s="16" customFormat="1" ht="13.2">
      <c r="A182" s="140">
        <v>9</v>
      </c>
      <c r="B182" s="140">
        <v>3</v>
      </c>
      <c r="C182" s="141">
        <v>4</v>
      </c>
      <c r="D182" s="130">
        <v>162004</v>
      </c>
      <c r="E182" s="58" t="s">
        <v>40</v>
      </c>
      <c r="F182" s="152">
        <v>41</v>
      </c>
      <c r="G182" s="152">
        <v>34</v>
      </c>
      <c r="H182" s="152">
        <v>7</v>
      </c>
      <c r="I182" s="153">
        <v>6</v>
      </c>
      <c r="J182" s="153">
        <v>35</v>
      </c>
      <c r="K182" s="156">
        <v>44.1</v>
      </c>
      <c r="L182" s="156">
        <v>70.7</v>
      </c>
      <c r="M182" s="156">
        <v>15.6</v>
      </c>
      <c r="N182" s="156">
        <v>27</v>
      </c>
      <c r="O182" s="156">
        <v>49.5</v>
      </c>
      <c r="P182" s="71"/>
      <c r="Q182" s="39"/>
      <c r="R182" s="39"/>
      <c r="S182" s="39"/>
      <c r="Z182" s="19"/>
      <c r="AA182" s="19"/>
      <c r="AB182" s="19"/>
      <c r="AC182" s="19"/>
      <c r="AD182" s="19"/>
      <c r="AE182" s="19"/>
      <c r="AF182" s="19"/>
      <c r="AG182" s="19"/>
      <c r="AH182" s="19"/>
      <c r="AI182" s="19"/>
    </row>
    <row r="183" spans="1:35" s="16" customFormat="1" ht="13.2">
      <c r="A183" s="140">
        <v>9</v>
      </c>
      <c r="B183" s="140">
        <v>3</v>
      </c>
      <c r="C183" s="141">
        <v>4</v>
      </c>
      <c r="D183" s="130">
        <v>362024</v>
      </c>
      <c r="E183" s="58" t="s">
        <v>66</v>
      </c>
      <c r="F183" s="152">
        <v>31</v>
      </c>
      <c r="G183" s="152">
        <v>16</v>
      </c>
      <c r="H183" s="152">
        <v>15</v>
      </c>
      <c r="I183" s="153">
        <v>7</v>
      </c>
      <c r="J183" s="153">
        <v>24</v>
      </c>
      <c r="K183" s="156">
        <v>42.8</v>
      </c>
      <c r="L183" s="156">
        <v>42.6</v>
      </c>
      <c r="M183" s="156">
        <v>42.9</v>
      </c>
      <c r="N183" s="156">
        <v>36.6</v>
      </c>
      <c r="O183" s="156">
        <v>45</v>
      </c>
      <c r="P183" s="71"/>
      <c r="Q183" s="39"/>
      <c r="R183" s="39"/>
      <c r="S183" s="39"/>
      <c r="Z183" s="19"/>
      <c r="AA183" s="19"/>
      <c r="AB183" s="19"/>
      <c r="AC183" s="19"/>
      <c r="AD183" s="19"/>
      <c r="AE183" s="19"/>
      <c r="AF183" s="19"/>
      <c r="AG183" s="19"/>
      <c r="AH183" s="19"/>
      <c r="AI183" s="19"/>
    </row>
    <row r="184" spans="1:35" s="16" customFormat="1" ht="13.2">
      <c r="A184" s="140">
        <v>9</v>
      </c>
      <c r="B184" s="140">
        <v>3</v>
      </c>
      <c r="C184" s="141">
        <v>4</v>
      </c>
      <c r="D184" s="130">
        <v>162008</v>
      </c>
      <c r="E184" s="58" t="s">
        <v>41</v>
      </c>
      <c r="F184" s="152">
        <v>117</v>
      </c>
      <c r="G184" s="152">
        <v>85</v>
      </c>
      <c r="H184" s="152">
        <v>32</v>
      </c>
      <c r="I184" s="153">
        <v>24</v>
      </c>
      <c r="J184" s="153">
        <v>93</v>
      </c>
      <c r="K184" s="156">
        <v>124.3</v>
      </c>
      <c r="L184" s="156">
        <v>171.6</v>
      </c>
      <c r="M184" s="156">
        <v>71.8</v>
      </c>
      <c r="N184" s="156">
        <v>105.1</v>
      </c>
      <c r="O184" s="156">
        <v>130.5</v>
      </c>
      <c r="P184" s="71"/>
      <c r="Q184" s="39"/>
      <c r="R184" s="39"/>
      <c r="S184" s="39"/>
      <c r="Z184" s="19"/>
      <c r="AA184" s="19"/>
      <c r="AB184" s="19"/>
      <c r="AC184" s="19"/>
      <c r="AD184" s="19"/>
      <c r="AE184" s="19"/>
      <c r="AF184" s="19"/>
      <c r="AG184" s="19"/>
      <c r="AH184" s="19"/>
      <c r="AI184" s="19"/>
    </row>
    <row r="185" spans="1:35" s="16" customFormat="1" ht="13.2">
      <c r="A185" s="140">
        <v>9</v>
      </c>
      <c r="B185" s="140">
        <v>3</v>
      </c>
      <c r="C185" s="141">
        <v>4</v>
      </c>
      <c r="D185" s="130">
        <v>754008</v>
      </c>
      <c r="E185" s="58" t="s">
        <v>122</v>
      </c>
      <c r="F185" s="152">
        <v>111</v>
      </c>
      <c r="G185" s="152">
        <v>82</v>
      </c>
      <c r="H185" s="152">
        <v>29</v>
      </c>
      <c r="I185" s="153">
        <v>24</v>
      </c>
      <c r="J185" s="153">
        <v>87</v>
      </c>
      <c r="K185" s="156">
        <v>74.599999999999994</v>
      </c>
      <c r="L185" s="156">
        <v>106.1</v>
      </c>
      <c r="M185" s="156">
        <v>40.6</v>
      </c>
      <c r="N185" s="156">
        <v>65.900000000000006</v>
      </c>
      <c r="O185" s="156">
        <v>77.5</v>
      </c>
      <c r="P185" s="71"/>
      <c r="Q185" s="39"/>
      <c r="R185" s="39"/>
      <c r="S185" s="39"/>
      <c r="Z185" s="19"/>
      <c r="AA185" s="19"/>
      <c r="AB185" s="19"/>
      <c r="AC185" s="19"/>
      <c r="AD185" s="19"/>
      <c r="AE185" s="19"/>
      <c r="AF185" s="19"/>
      <c r="AG185" s="19"/>
      <c r="AH185" s="19"/>
      <c r="AI185" s="19"/>
    </row>
    <row r="186" spans="1:35" s="16" customFormat="1" ht="13.2">
      <c r="A186" s="140">
        <v>9</v>
      </c>
      <c r="B186" s="140">
        <v>3</v>
      </c>
      <c r="C186" s="141">
        <v>4</v>
      </c>
      <c r="D186" s="130">
        <v>954016</v>
      </c>
      <c r="E186" s="58" t="s">
        <v>141</v>
      </c>
      <c r="F186" s="152">
        <v>164</v>
      </c>
      <c r="G186" s="152">
        <v>116</v>
      </c>
      <c r="H186" s="152">
        <v>48</v>
      </c>
      <c r="I186" s="153">
        <v>52</v>
      </c>
      <c r="J186" s="153">
        <v>112</v>
      </c>
      <c r="K186" s="156">
        <v>234</v>
      </c>
      <c r="L186" s="156">
        <v>315.7</v>
      </c>
      <c r="M186" s="156">
        <v>144</v>
      </c>
      <c r="N186" s="156">
        <v>302.5</v>
      </c>
      <c r="O186" s="156">
        <v>211.8</v>
      </c>
      <c r="P186" s="71"/>
      <c r="Q186" s="39"/>
      <c r="R186" s="39"/>
      <c r="S186" s="39"/>
      <c r="Z186" s="19"/>
      <c r="AA186" s="19"/>
      <c r="AB186" s="19"/>
      <c r="AC186" s="19"/>
      <c r="AD186" s="19"/>
      <c r="AE186" s="19"/>
      <c r="AF186" s="19"/>
      <c r="AG186" s="19"/>
      <c r="AH186" s="19"/>
      <c r="AI186" s="19"/>
    </row>
    <row r="187" spans="1:35" s="16" customFormat="1" ht="13.2">
      <c r="A187" s="140">
        <v>9</v>
      </c>
      <c r="B187" s="140">
        <v>3</v>
      </c>
      <c r="C187" s="141">
        <v>4</v>
      </c>
      <c r="D187" s="130">
        <v>158016</v>
      </c>
      <c r="E187" s="58" t="s">
        <v>33</v>
      </c>
      <c r="F187" s="152">
        <v>34</v>
      </c>
      <c r="G187" s="152">
        <v>27</v>
      </c>
      <c r="H187" s="152">
        <v>7</v>
      </c>
      <c r="I187" s="153">
        <v>10</v>
      </c>
      <c r="J187" s="153">
        <v>24</v>
      </c>
      <c r="K187" s="156">
        <v>48.6</v>
      </c>
      <c r="L187" s="156">
        <v>71.2</v>
      </c>
      <c r="M187" s="156">
        <v>21.8</v>
      </c>
      <c r="N187" s="156">
        <v>58.8</v>
      </c>
      <c r="O187" s="156">
        <v>45.3</v>
      </c>
      <c r="P187" s="71"/>
      <c r="Q187" s="39"/>
      <c r="R187" s="39"/>
      <c r="S187" s="39"/>
      <c r="Z187" s="19"/>
      <c r="AA187" s="19"/>
      <c r="AB187" s="19"/>
      <c r="AC187" s="19"/>
      <c r="AD187" s="19"/>
      <c r="AE187" s="19"/>
      <c r="AF187" s="19"/>
      <c r="AG187" s="19"/>
      <c r="AH187" s="19"/>
      <c r="AI187" s="19"/>
    </row>
    <row r="188" spans="1:35" s="16" customFormat="1" ht="13.2">
      <c r="A188" s="140">
        <v>9</v>
      </c>
      <c r="B188" s="140">
        <v>3</v>
      </c>
      <c r="C188" s="141">
        <v>4</v>
      </c>
      <c r="D188" s="130">
        <v>362028</v>
      </c>
      <c r="E188" s="58" t="s">
        <v>67</v>
      </c>
      <c r="F188" s="152">
        <v>69</v>
      </c>
      <c r="G188" s="152">
        <v>48</v>
      </c>
      <c r="H188" s="152">
        <v>21</v>
      </c>
      <c r="I188" s="153">
        <v>12</v>
      </c>
      <c r="J188" s="153">
        <v>57</v>
      </c>
      <c r="K188" s="156">
        <v>81.900000000000006</v>
      </c>
      <c r="L188" s="156">
        <v>110</v>
      </c>
      <c r="M188" s="156">
        <v>51.7</v>
      </c>
      <c r="N188" s="156">
        <v>54.5</v>
      </c>
      <c r="O188" s="156">
        <v>91.5</v>
      </c>
      <c r="P188" s="71"/>
      <c r="Q188" s="39"/>
      <c r="R188" s="39"/>
      <c r="S188" s="39"/>
      <c r="Z188" s="19"/>
      <c r="AA188" s="19"/>
      <c r="AB188" s="19"/>
      <c r="AC188" s="19"/>
      <c r="AD188" s="19"/>
      <c r="AE188" s="19"/>
      <c r="AF188" s="19"/>
      <c r="AG188" s="19"/>
      <c r="AH188" s="19"/>
      <c r="AI188" s="19"/>
    </row>
    <row r="189" spans="1:35" s="16" customFormat="1" ht="13.2">
      <c r="A189" s="140">
        <v>9</v>
      </c>
      <c r="B189" s="140">
        <v>3</v>
      </c>
      <c r="C189" s="141">
        <v>4</v>
      </c>
      <c r="D189" s="130">
        <v>974028</v>
      </c>
      <c r="E189" s="58" t="s">
        <v>158</v>
      </c>
      <c r="F189" s="152">
        <v>81</v>
      </c>
      <c r="G189" s="152">
        <v>65</v>
      </c>
      <c r="H189" s="152">
        <v>16</v>
      </c>
      <c r="I189" s="153">
        <v>14</v>
      </c>
      <c r="J189" s="153">
        <v>67</v>
      </c>
      <c r="K189" s="156">
        <v>81.2</v>
      </c>
      <c r="L189" s="156">
        <v>121</v>
      </c>
      <c r="M189" s="156">
        <v>34.799999999999997</v>
      </c>
      <c r="N189" s="156">
        <v>57.9</v>
      </c>
      <c r="O189" s="156">
        <v>88.7</v>
      </c>
      <c r="P189" s="71"/>
      <c r="Q189" s="39"/>
      <c r="R189" s="39"/>
      <c r="S189" s="39"/>
      <c r="Z189" s="19"/>
      <c r="AA189" s="19"/>
      <c r="AB189" s="19"/>
      <c r="AC189" s="19"/>
      <c r="AD189" s="19"/>
      <c r="AE189" s="19"/>
      <c r="AF189" s="19"/>
      <c r="AG189" s="19"/>
      <c r="AH189" s="19"/>
      <c r="AI189" s="19"/>
    </row>
    <row r="190" spans="1:35" s="16" customFormat="1" ht="13.2">
      <c r="A190" s="140">
        <v>9</v>
      </c>
      <c r="B190" s="140">
        <v>3</v>
      </c>
      <c r="C190" s="141">
        <v>4</v>
      </c>
      <c r="D190" s="130">
        <v>962040</v>
      </c>
      <c r="E190" s="58" t="s">
        <v>154</v>
      </c>
      <c r="F190" s="152">
        <v>60</v>
      </c>
      <c r="G190" s="152">
        <v>44</v>
      </c>
      <c r="H190" s="152">
        <v>16</v>
      </c>
      <c r="I190" s="153">
        <v>19</v>
      </c>
      <c r="J190" s="153">
        <v>41</v>
      </c>
      <c r="K190" s="156">
        <v>76.7</v>
      </c>
      <c r="L190" s="156">
        <v>110.2</v>
      </c>
      <c r="M190" s="156">
        <v>41.8</v>
      </c>
      <c r="N190" s="156">
        <v>105</v>
      </c>
      <c r="O190" s="156">
        <v>68.2</v>
      </c>
      <c r="P190" s="71"/>
      <c r="Q190" s="39"/>
      <c r="R190" s="39"/>
      <c r="S190" s="39"/>
      <c r="Z190" s="19"/>
      <c r="AA190" s="19"/>
      <c r="AB190" s="19"/>
      <c r="AC190" s="19"/>
      <c r="AD190" s="19"/>
      <c r="AE190" s="19"/>
      <c r="AF190" s="19"/>
      <c r="AG190" s="19"/>
      <c r="AH190" s="19"/>
      <c r="AI190" s="19"/>
    </row>
    <row r="191" spans="1:35" s="16" customFormat="1" ht="13.2">
      <c r="A191" s="140">
        <v>9</v>
      </c>
      <c r="B191" s="140">
        <v>3</v>
      </c>
      <c r="C191" s="141">
        <v>4</v>
      </c>
      <c r="D191" s="130">
        <v>158028</v>
      </c>
      <c r="E191" s="58" t="s">
        <v>37</v>
      </c>
      <c r="F191" s="152">
        <v>182</v>
      </c>
      <c r="G191" s="152">
        <v>132</v>
      </c>
      <c r="H191" s="152">
        <v>50</v>
      </c>
      <c r="I191" s="153">
        <v>34</v>
      </c>
      <c r="J191" s="153">
        <v>148</v>
      </c>
      <c r="K191" s="156">
        <v>149.19999999999999</v>
      </c>
      <c r="L191" s="156">
        <v>212.6</v>
      </c>
      <c r="M191" s="156">
        <v>83.5</v>
      </c>
      <c r="N191" s="156">
        <v>110.7</v>
      </c>
      <c r="O191" s="156">
        <v>162.19999999999999</v>
      </c>
      <c r="P191" s="71"/>
      <c r="Q191" s="39"/>
      <c r="R191" s="39"/>
      <c r="S191" s="39"/>
      <c r="Z191" s="19"/>
      <c r="AA191" s="19"/>
      <c r="AB191" s="19"/>
      <c r="AC191" s="19"/>
      <c r="AD191" s="19"/>
      <c r="AE191" s="19"/>
      <c r="AF191" s="19"/>
      <c r="AG191" s="19"/>
      <c r="AH191" s="19"/>
      <c r="AI191" s="19"/>
    </row>
    <row r="192" spans="1:35" s="16" customFormat="1" ht="13.2">
      <c r="A192" s="140">
        <v>9</v>
      </c>
      <c r="B192" s="140">
        <v>3</v>
      </c>
      <c r="C192" s="141">
        <v>4</v>
      </c>
      <c r="D192" s="130">
        <v>566076</v>
      </c>
      <c r="E192" s="58" t="s">
        <v>117</v>
      </c>
      <c r="F192" s="152">
        <v>45</v>
      </c>
      <c r="G192" s="152">
        <v>35</v>
      </c>
      <c r="H192" s="152">
        <v>10</v>
      </c>
      <c r="I192" s="153">
        <v>8</v>
      </c>
      <c r="J192" s="153">
        <v>37</v>
      </c>
      <c r="K192" s="156">
        <v>38.6</v>
      </c>
      <c r="L192" s="156">
        <v>56.9</v>
      </c>
      <c r="M192" s="156">
        <v>18.2</v>
      </c>
      <c r="N192" s="156">
        <v>28.7</v>
      </c>
      <c r="O192" s="156">
        <v>41.8</v>
      </c>
      <c r="P192" s="71"/>
      <c r="Q192" s="39"/>
      <c r="R192" s="39"/>
      <c r="S192" s="39"/>
      <c r="Z192" s="19"/>
      <c r="AA192" s="19"/>
      <c r="AB192" s="19"/>
      <c r="AC192" s="19"/>
      <c r="AD192" s="19"/>
      <c r="AE192" s="19"/>
      <c r="AF192" s="19"/>
      <c r="AG192" s="19"/>
      <c r="AH192" s="19"/>
      <c r="AI192" s="19"/>
    </row>
    <row r="193" spans="1:35" s="16" customFormat="1" ht="13.2">
      <c r="A193" s="140">
        <v>9</v>
      </c>
      <c r="B193" s="140">
        <v>3</v>
      </c>
      <c r="C193" s="141">
        <v>4</v>
      </c>
      <c r="D193" s="130">
        <v>382056</v>
      </c>
      <c r="E193" s="58" t="s">
        <v>92</v>
      </c>
      <c r="F193" s="152">
        <v>40</v>
      </c>
      <c r="G193" s="152">
        <v>27</v>
      </c>
      <c r="H193" s="152">
        <v>13</v>
      </c>
      <c r="I193" s="153">
        <v>5</v>
      </c>
      <c r="J193" s="153">
        <v>35</v>
      </c>
      <c r="K193" s="156">
        <v>47.1</v>
      </c>
      <c r="L193" s="156">
        <v>59.9</v>
      </c>
      <c r="M193" s="156">
        <v>32.700000000000003</v>
      </c>
      <c r="N193" s="156">
        <v>23.2</v>
      </c>
      <c r="O193" s="156">
        <v>55.2</v>
      </c>
      <c r="P193" s="71"/>
      <c r="Q193" s="39"/>
      <c r="R193" s="39"/>
      <c r="S193" s="39"/>
      <c r="Z193" s="19"/>
      <c r="AA193" s="19"/>
      <c r="AB193" s="19"/>
      <c r="AC193" s="19"/>
      <c r="AD193" s="19"/>
      <c r="AE193" s="19"/>
      <c r="AF193" s="19"/>
      <c r="AG193" s="19"/>
      <c r="AH193" s="19"/>
      <c r="AI193" s="19"/>
    </row>
    <row r="194" spans="1:35" s="16" customFormat="1" ht="13.2">
      <c r="A194" s="140">
        <v>9</v>
      </c>
      <c r="B194" s="140">
        <v>3</v>
      </c>
      <c r="C194" s="141">
        <v>4</v>
      </c>
      <c r="D194" s="130">
        <v>158032</v>
      </c>
      <c r="E194" s="58" t="s">
        <v>38</v>
      </c>
      <c r="F194" s="152">
        <v>125</v>
      </c>
      <c r="G194" s="152">
        <v>94</v>
      </c>
      <c r="H194" s="152">
        <v>31</v>
      </c>
      <c r="I194" s="153">
        <v>42</v>
      </c>
      <c r="J194" s="153">
        <v>83</v>
      </c>
      <c r="K194" s="156">
        <v>101.6</v>
      </c>
      <c r="L194" s="156">
        <v>144.6</v>
      </c>
      <c r="M194" s="156">
        <v>53.5</v>
      </c>
      <c r="N194" s="156">
        <v>140.69999999999999</v>
      </c>
      <c r="O194" s="156">
        <v>89.1</v>
      </c>
      <c r="P194" s="71"/>
      <c r="Q194" s="39"/>
      <c r="R194" s="39"/>
      <c r="S194" s="39"/>
      <c r="Z194" s="19"/>
      <c r="AA194" s="19"/>
      <c r="AB194" s="19"/>
      <c r="AC194" s="19"/>
      <c r="AD194" s="19"/>
      <c r="AE194" s="19"/>
      <c r="AF194" s="19"/>
      <c r="AG194" s="19"/>
      <c r="AH194" s="19"/>
      <c r="AI194" s="19"/>
    </row>
    <row r="195" spans="1:35" s="16" customFormat="1" ht="13.2">
      <c r="A195" s="143"/>
      <c r="B195" s="143"/>
      <c r="C195" s="143"/>
      <c r="D195" s="134"/>
      <c r="E195" s="137" t="s">
        <v>219</v>
      </c>
      <c r="F195" s="115">
        <v>1349</v>
      </c>
      <c r="G195" s="115">
        <v>1000</v>
      </c>
      <c r="H195" s="115">
        <v>349</v>
      </c>
      <c r="I195" s="115">
        <v>322</v>
      </c>
      <c r="J195" s="115">
        <v>1027</v>
      </c>
      <c r="K195" s="302">
        <v>78</v>
      </c>
      <c r="L195" s="302">
        <v>110.6</v>
      </c>
      <c r="M195" s="302">
        <v>42.3</v>
      </c>
      <c r="N195" s="302">
        <v>76.3</v>
      </c>
      <c r="O195" s="302">
        <v>78.599999999999994</v>
      </c>
      <c r="P195" s="331"/>
      <c r="Q195" s="47"/>
      <c r="R195" s="39"/>
      <c r="S195" s="39"/>
      <c r="T195" s="332"/>
      <c r="Z195" s="19"/>
      <c r="AA195" s="19"/>
      <c r="AB195" s="19"/>
      <c r="AC195" s="19"/>
      <c r="AD195" s="19"/>
      <c r="AE195" s="19"/>
      <c r="AF195" s="19"/>
      <c r="AG195" s="19"/>
      <c r="AH195" s="19"/>
      <c r="AI195" s="19"/>
    </row>
    <row r="196" spans="1:35" s="16" customFormat="1" ht="13.2">
      <c r="A196" s="140">
        <v>10</v>
      </c>
      <c r="B196" s="140">
        <v>4</v>
      </c>
      <c r="C196" s="141">
        <v>4</v>
      </c>
      <c r="D196" s="130">
        <v>566028</v>
      </c>
      <c r="E196" s="58" t="s">
        <v>116</v>
      </c>
      <c r="F196" s="152">
        <v>38</v>
      </c>
      <c r="G196" s="152">
        <v>33</v>
      </c>
      <c r="H196" s="152">
        <v>5</v>
      </c>
      <c r="I196" s="153">
        <v>9</v>
      </c>
      <c r="J196" s="153">
        <v>29</v>
      </c>
      <c r="K196" s="156">
        <v>45.5</v>
      </c>
      <c r="L196" s="156">
        <v>75.5</v>
      </c>
      <c r="M196" s="156">
        <v>12.6</v>
      </c>
      <c r="N196" s="156">
        <v>46.3</v>
      </c>
      <c r="O196" s="156">
        <v>45.3</v>
      </c>
      <c r="P196" s="71"/>
      <c r="Q196" s="39"/>
      <c r="R196" s="39"/>
      <c r="S196" s="39"/>
      <c r="Z196" s="19"/>
      <c r="AA196" s="19"/>
      <c r="AB196" s="19"/>
      <c r="AC196" s="19"/>
      <c r="AD196" s="19"/>
      <c r="AE196" s="19"/>
      <c r="AF196" s="19"/>
      <c r="AG196" s="19"/>
      <c r="AH196" s="19"/>
      <c r="AI196" s="19"/>
    </row>
    <row r="197" spans="1:35" s="16" customFormat="1" ht="13.2">
      <c r="A197" s="140">
        <v>10</v>
      </c>
      <c r="B197" s="140">
        <v>4</v>
      </c>
      <c r="C197" s="141">
        <v>4</v>
      </c>
      <c r="D197" s="130">
        <v>158020</v>
      </c>
      <c r="E197" s="58" t="s">
        <v>34</v>
      </c>
      <c r="F197" s="152">
        <v>147</v>
      </c>
      <c r="G197" s="152">
        <v>99</v>
      </c>
      <c r="H197" s="152">
        <v>48</v>
      </c>
      <c r="I197" s="153">
        <v>31</v>
      </c>
      <c r="J197" s="153">
        <v>116</v>
      </c>
      <c r="K197" s="156">
        <v>177.9</v>
      </c>
      <c r="L197" s="156">
        <v>237.2</v>
      </c>
      <c r="M197" s="156">
        <v>117.4</v>
      </c>
      <c r="N197" s="156">
        <v>150.69999999999999</v>
      </c>
      <c r="O197" s="156">
        <v>187</v>
      </c>
      <c r="P197" s="71"/>
      <c r="Q197" s="39"/>
      <c r="R197" s="39"/>
      <c r="S197" s="39"/>
      <c r="Z197" s="19"/>
      <c r="AA197" s="19"/>
      <c r="AB197" s="19"/>
      <c r="AC197" s="19"/>
      <c r="AD197" s="19"/>
      <c r="AE197" s="19"/>
      <c r="AF197" s="19"/>
      <c r="AG197" s="19"/>
      <c r="AH197" s="19"/>
      <c r="AI197" s="19"/>
    </row>
    <row r="198" spans="1:35" s="16" customFormat="1" ht="13.2">
      <c r="A198" s="140">
        <v>10</v>
      </c>
      <c r="B198" s="140">
        <v>4</v>
      </c>
      <c r="C198" s="141">
        <v>4</v>
      </c>
      <c r="D198" s="130">
        <v>162022</v>
      </c>
      <c r="E198" s="58" t="s">
        <v>43</v>
      </c>
      <c r="F198" s="152">
        <v>53</v>
      </c>
      <c r="G198" s="152">
        <v>46</v>
      </c>
      <c r="H198" s="152">
        <v>7</v>
      </c>
      <c r="I198" s="153">
        <v>14</v>
      </c>
      <c r="J198" s="153">
        <v>39</v>
      </c>
      <c r="K198" s="156">
        <v>67.400000000000006</v>
      </c>
      <c r="L198" s="156">
        <v>115.8</v>
      </c>
      <c r="M198" s="156">
        <v>18</v>
      </c>
      <c r="N198" s="156">
        <v>68</v>
      </c>
      <c r="O198" s="156">
        <v>67.2</v>
      </c>
      <c r="P198" s="71"/>
      <c r="Q198" s="39"/>
      <c r="R198" s="39"/>
      <c r="S198" s="39"/>
      <c r="Z198" s="19"/>
      <c r="AA198" s="19"/>
      <c r="AB198" s="19"/>
      <c r="AC198" s="19"/>
      <c r="AD198" s="19"/>
      <c r="AE198" s="19"/>
      <c r="AF198" s="19"/>
      <c r="AG198" s="19"/>
      <c r="AH198" s="19"/>
      <c r="AI198" s="19"/>
    </row>
    <row r="199" spans="1:35" s="16" customFormat="1" ht="13.2">
      <c r="A199" s="140">
        <v>10</v>
      </c>
      <c r="B199" s="140">
        <v>4</v>
      </c>
      <c r="C199" s="141">
        <v>4</v>
      </c>
      <c r="D199" s="130">
        <v>362036</v>
      </c>
      <c r="E199" s="58" t="s">
        <v>69</v>
      </c>
      <c r="F199" s="152">
        <v>115</v>
      </c>
      <c r="G199" s="152">
        <v>89</v>
      </c>
      <c r="H199" s="152">
        <v>26</v>
      </c>
      <c r="I199" s="153">
        <v>10</v>
      </c>
      <c r="J199" s="153">
        <v>105</v>
      </c>
      <c r="K199" s="156">
        <v>144.6</v>
      </c>
      <c r="L199" s="156">
        <v>216</v>
      </c>
      <c r="M199" s="156">
        <v>67.8</v>
      </c>
      <c r="N199" s="156">
        <v>51</v>
      </c>
      <c r="O199" s="156">
        <v>175.2</v>
      </c>
      <c r="P199" s="71"/>
      <c r="Z199" s="19"/>
      <c r="AA199" s="19"/>
      <c r="AB199" s="19"/>
      <c r="AC199" s="19"/>
      <c r="AD199" s="19"/>
      <c r="AE199" s="19"/>
      <c r="AF199" s="19"/>
      <c r="AG199" s="19"/>
      <c r="AH199" s="19"/>
      <c r="AI199" s="19"/>
    </row>
    <row r="200" spans="1:35" s="16" customFormat="1" ht="13.2">
      <c r="A200" s="140">
        <v>10</v>
      </c>
      <c r="B200" s="140">
        <v>4</v>
      </c>
      <c r="C200" s="141">
        <v>4</v>
      </c>
      <c r="D200" s="130">
        <v>166036</v>
      </c>
      <c r="E200" s="58" t="s">
        <v>47</v>
      </c>
      <c r="F200" s="152">
        <v>75</v>
      </c>
      <c r="G200" s="152">
        <v>62</v>
      </c>
      <c r="H200" s="152">
        <v>13</v>
      </c>
      <c r="I200" s="153">
        <v>15</v>
      </c>
      <c r="J200" s="153">
        <v>60</v>
      </c>
      <c r="K200" s="156">
        <v>96.5</v>
      </c>
      <c r="L200" s="156">
        <v>157.6</v>
      </c>
      <c r="M200" s="156">
        <v>33.9</v>
      </c>
      <c r="N200" s="156">
        <v>84.2</v>
      </c>
      <c r="O200" s="156">
        <v>100.2</v>
      </c>
      <c r="P200" s="71"/>
      <c r="Z200" s="19"/>
      <c r="AA200" s="19"/>
      <c r="AB200" s="19"/>
      <c r="AC200" s="19"/>
      <c r="AD200" s="19"/>
      <c r="AE200" s="19"/>
      <c r="AF200" s="19"/>
      <c r="AG200" s="19"/>
      <c r="AH200" s="19"/>
      <c r="AI200" s="19"/>
    </row>
    <row r="201" spans="1:35" s="16" customFormat="1" ht="13.2">
      <c r="A201" s="143"/>
      <c r="B201" s="143"/>
      <c r="C201" s="143"/>
      <c r="D201" s="134"/>
      <c r="E201" s="137" t="s">
        <v>289</v>
      </c>
      <c r="F201" s="115">
        <v>428</v>
      </c>
      <c r="G201" s="115">
        <v>329</v>
      </c>
      <c r="H201" s="115">
        <v>99</v>
      </c>
      <c r="I201" s="115">
        <v>79</v>
      </c>
      <c r="J201" s="115">
        <v>349</v>
      </c>
      <c r="K201" s="302">
        <v>106.5</v>
      </c>
      <c r="L201" s="302">
        <v>159.9</v>
      </c>
      <c r="M201" s="302">
        <v>50.4</v>
      </c>
      <c r="N201" s="302">
        <v>80.599999999999994</v>
      </c>
      <c r="O201" s="302">
        <v>114.8</v>
      </c>
      <c r="Z201" s="19"/>
      <c r="AA201" s="19"/>
      <c r="AB201" s="19"/>
      <c r="AC201" s="19"/>
      <c r="AD201" s="19"/>
      <c r="AE201" s="19"/>
      <c r="AF201" s="19"/>
      <c r="AG201" s="19"/>
      <c r="AH201" s="19"/>
      <c r="AI201" s="19"/>
    </row>
    <row r="202" spans="1:35" s="37" customFormat="1" ht="13.2">
      <c r="D202" s="43"/>
      <c r="E202" s="8" t="s">
        <v>180</v>
      </c>
      <c r="F202" s="232">
        <v>23119</v>
      </c>
      <c r="G202" s="232">
        <v>16539</v>
      </c>
      <c r="H202" s="232">
        <v>6580</v>
      </c>
      <c r="I202" s="232">
        <v>4942</v>
      </c>
      <c r="J202" s="316">
        <v>18177</v>
      </c>
      <c r="K202" s="79">
        <v>88.2</v>
      </c>
      <c r="L202" s="79">
        <v>121.6</v>
      </c>
      <c r="M202" s="79">
        <v>52.2</v>
      </c>
      <c r="N202" s="79">
        <v>77.8</v>
      </c>
      <c r="O202" s="317">
        <v>91.5</v>
      </c>
    </row>
    <row r="203" spans="1:35" s="37" customFormat="1" ht="13.2">
      <c r="D203" s="43"/>
      <c r="E203" s="12" t="s">
        <v>201</v>
      </c>
      <c r="F203" s="232">
        <v>12695</v>
      </c>
      <c r="G203" s="232">
        <v>9063</v>
      </c>
      <c r="H203" s="232">
        <v>3632</v>
      </c>
      <c r="I203" s="232">
        <v>2273</v>
      </c>
      <c r="J203" s="76">
        <v>10422</v>
      </c>
      <c r="K203" s="79">
        <v>91.9</v>
      </c>
      <c r="L203" s="79">
        <v>126.6</v>
      </c>
      <c r="M203" s="79">
        <v>54.6</v>
      </c>
      <c r="N203" s="79">
        <v>66.400000000000006</v>
      </c>
      <c r="O203" s="176">
        <v>100.3</v>
      </c>
    </row>
    <row r="204" spans="1:35" s="37" customFormat="1" ht="13.2">
      <c r="D204" s="43"/>
      <c r="E204" s="13" t="s">
        <v>202</v>
      </c>
      <c r="F204" s="232">
        <v>10424</v>
      </c>
      <c r="G204" s="232">
        <v>7476</v>
      </c>
      <c r="H204" s="232">
        <v>2948</v>
      </c>
      <c r="I204" s="232">
        <v>2669</v>
      </c>
      <c r="J204" s="76">
        <v>7755</v>
      </c>
      <c r="K204" s="79">
        <v>84.1</v>
      </c>
      <c r="L204" s="79">
        <v>116</v>
      </c>
      <c r="M204" s="79">
        <v>49.5</v>
      </c>
      <c r="N204" s="79">
        <v>91</v>
      </c>
      <c r="O204" s="176">
        <v>81.900000000000006</v>
      </c>
    </row>
    <row r="205" spans="1:35" ht="11.4">
      <c r="A205" s="62" t="s">
        <v>391</v>
      </c>
    </row>
    <row r="206" spans="1:35">
      <c r="F206" s="7"/>
      <c r="G206" s="7"/>
      <c r="H206" s="7"/>
      <c r="I206" s="7"/>
      <c r="J206" s="7"/>
    </row>
    <row r="209" spans="7:12">
      <c r="G209" s="7"/>
      <c r="H209" s="7"/>
    </row>
    <row r="210" spans="7:12">
      <c r="L210" s="7"/>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8"/>
  <sheetViews>
    <sheetView zoomScale="80" zoomScaleNormal="80" workbookViewId="0">
      <pane ySplit="6" topLeftCell="A7" activePane="bottomLeft" state="frozen"/>
      <selection activeCell="G44" sqref="G44"/>
      <selection pane="bottomLeft" activeCell="P191" sqref="P191"/>
    </sheetView>
  </sheetViews>
  <sheetFormatPr baseColWidth="10" defaultColWidth="11.44140625" defaultRowHeight="13.2"/>
  <cols>
    <col min="1" max="3" width="11.44140625" style="1"/>
    <col min="4" max="4" width="9.5546875" style="3" customWidth="1"/>
    <col min="5" max="5" width="40.6640625" style="37" customWidth="1"/>
    <col min="6" max="6" width="19.33203125" style="11" customWidth="1"/>
    <col min="7" max="7" width="14.44140625" style="11" customWidth="1"/>
    <col min="8" max="8" width="14.109375" style="11" customWidth="1"/>
    <col min="9" max="9" width="14.6640625" style="11" customWidth="1"/>
    <col min="10" max="10" width="15.44140625" style="11" customWidth="1"/>
    <col min="11" max="16384" width="11.44140625" style="11"/>
  </cols>
  <sheetData>
    <row r="1" spans="1:24" ht="17.399999999999999">
      <c r="A1" s="52" t="s">
        <v>374</v>
      </c>
      <c r="D1" s="5"/>
    </row>
    <row r="2" spans="1:24" ht="15.75" customHeight="1">
      <c r="A2" s="5"/>
      <c r="D2" s="5"/>
      <c r="G2" s="231"/>
    </row>
    <row r="3" spans="1:24" ht="12.75" customHeight="1">
      <c r="A3" s="353" t="s">
        <v>291</v>
      </c>
      <c r="B3" s="353" t="s">
        <v>303</v>
      </c>
      <c r="C3" s="353" t="s">
        <v>288</v>
      </c>
      <c r="D3" s="411" t="s">
        <v>247</v>
      </c>
      <c r="E3" s="414" t="s">
        <v>0</v>
      </c>
      <c r="F3" s="417" t="s">
        <v>190</v>
      </c>
      <c r="G3" s="418"/>
      <c r="H3" s="418"/>
      <c r="I3" s="418"/>
      <c r="J3" s="418"/>
    </row>
    <row r="4" spans="1:24" ht="12.75" customHeight="1">
      <c r="A4" s="409"/>
      <c r="B4" s="409"/>
      <c r="C4" s="409"/>
      <c r="D4" s="412"/>
      <c r="E4" s="415"/>
      <c r="F4" s="353" t="s">
        <v>252</v>
      </c>
      <c r="G4" s="419" t="s">
        <v>189</v>
      </c>
      <c r="H4" s="420"/>
      <c r="I4" s="420"/>
      <c r="J4" s="421"/>
    </row>
    <row r="5" spans="1:24" ht="39" customHeight="1">
      <c r="A5" s="409"/>
      <c r="B5" s="409"/>
      <c r="C5" s="409"/>
      <c r="D5" s="412"/>
      <c r="E5" s="415"/>
      <c r="F5" s="415"/>
      <c r="G5" s="354" t="s">
        <v>242</v>
      </c>
      <c r="H5" s="407" t="s">
        <v>185</v>
      </c>
      <c r="I5" s="408"/>
      <c r="J5" s="407" t="s">
        <v>188</v>
      </c>
    </row>
    <row r="6" spans="1:24" ht="69.75" customHeight="1">
      <c r="A6" s="410"/>
      <c r="B6" s="410"/>
      <c r="C6" s="410"/>
      <c r="D6" s="413"/>
      <c r="E6" s="416"/>
      <c r="F6" s="415"/>
      <c r="G6" s="415"/>
      <c r="H6" s="322" t="s">
        <v>186</v>
      </c>
      <c r="I6" s="322" t="s">
        <v>187</v>
      </c>
      <c r="J6" s="408"/>
    </row>
    <row r="7" spans="1:24" s="36" customFormat="1">
      <c r="A7" s="140">
        <v>1</v>
      </c>
      <c r="B7" s="140">
        <v>1</v>
      </c>
      <c r="C7" s="141">
        <v>1</v>
      </c>
      <c r="D7" s="130">
        <v>911000</v>
      </c>
      <c r="E7" s="58" t="s">
        <v>134</v>
      </c>
      <c r="F7" s="157">
        <v>757</v>
      </c>
      <c r="G7" s="248">
        <v>51.8</v>
      </c>
      <c r="H7" s="249">
        <v>41.2</v>
      </c>
      <c r="I7" s="249">
        <v>22.9</v>
      </c>
      <c r="J7" s="249">
        <v>62</v>
      </c>
      <c r="U7" s="23"/>
      <c r="V7" s="23"/>
      <c r="W7" s="23"/>
      <c r="X7" s="23"/>
    </row>
    <row r="8" spans="1:24" s="36" customFormat="1">
      <c r="A8" s="140">
        <v>1</v>
      </c>
      <c r="B8" s="140">
        <v>1</v>
      </c>
      <c r="C8" s="141">
        <v>1</v>
      </c>
      <c r="D8" s="130">
        <v>913000</v>
      </c>
      <c r="E8" s="58" t="s">
        <v>135</v>
      </c>
      <c r="F8" s="157">
        <v>2498</v>
      </c>
      <c r="G8" s="248">
        <v>32.799999999999997</v>
      </c>
      <c r="H8" s="249">
        <v>60</v>
      </c>
      <c r="I8" s="249">
        <v>47</v>
      </c>
      <c r="J8" s="249">
        <v>47.8</v>
      </c>
      <c r="L8" s="23"/>
      <c r="N8" s="23"/>
      <c r="O8" s="23"/>
      <c r="P8" s="23"/>
      <c r="U8" s="23"/>
      <c r="V8" s="23"/>
      <c r="W8" s="23"/>
      <c r="X8" s="23"/>
    </row>
    <row r="9" spans="1:24" s="36" customFormat="1">
      <c r="A9" s="140">
        <v>1</v>
      </c>
      <c r="B9" s="140">
        <v>1</v>
      </c>
      <c r="C9" s="141">
        <v>1</v>
      </c>
      <c r="D9" s="130">
        <v>112000</v>
      </c>
      <c r="E9" s="58" t="s">
        <v>16</v>
      </c>
      <c r="F9" s="157">
        <v>2662</v>
      </c>
      <c r="G9" s="248">
        <v>43.6</v>
      </c>
      <c r="H9" s="249">
        <v>45.9</v>
      </c>
      <c r="I9" s="249">
        <v>32.799999999999997</v>
      </c>
      <c r="J9" s="249">
        <v>68.599999999999994</v>
      </c>
      <c r="L9" s="23"/>
      <c r="M9" s="23"/>
      <c r="N9" s="23"/>
      <c r="P9" s="23"/>
      <c r="U9" s="23"/>
      <c r="V9" s="23"/>
      <c r="W9" s="23"/>
      <c r="X9" s="23"/>
    </row>
    <row r="10" spans="1:24" s="36" customFormat="1">
      <c r="A10" s="140">
        <v>1</v>
      </c>
      <c r="B10" s="140">
        <v>1</v>
      </c>
      <c r="C10" s="141">
        <v>1</v>
      </c>
      <c r="D10" s="130">
        <v>113000</v>
      </c>
      <c r="E10" s="58" t="s">
        <v>17</v>
      </c>
      <c r="F10" s="157">
        <v>1544</v>
      </c>
      <c r="G10" s="248">
        <v>42.7</v>
      </c>
      <c r="H10" s="249">
        <v>37.5</v>
      </c>
      <c r="I10" s="249">
        <v>33.700000000000003</v>
      </c>
      <c r="J10" s="249">
        <v>65.900000000000006</v>
      </c>
      <c r="L10" s="23"/>
      <c r="P10" s="23"/>
      <c r="U10" s="23"/>
      <c r="V10" s="23"/>
      <c r="W10" s="23"/>
      <c r="X10" s="23"/>
    </row>
    <row r="11" spans="1:24" s="36" customFormat="1">
      <c r="A11" s="140">
        <v>1</v>
      </c>
      <c r="B11" s="140">
        <v>1</v>
      </c>
      <c r="C11" s="141">
        <v>1</v>
      </c>
      <c r="D11" s="130">
        <v>513000</v>
      </c>
      <c r="E11" s="58" t="s">
        <v>96</v>
      </c>
      <c r="F11" s="157">
        <v>510</v>
      </c>
      <c r="G11" s="248">
        <v>37.6</v>
      </c>
      <c r="H11" s="249">
        <v>32.4</v>
      </c>
      <c r="I11" s="249">
        <v>23.5</v>
      </c>
      <c r="J11" s="249">
        <v>73.099999999999994</v>
      </c>
      <c r="U11" s="23"/>
      <c r="V11" s="23"/>
      <c r="W11" s="23"/>
      <c r="X11" s="23"/>
    </row>
    <row r="12" spans="1:24" s="36" customFormat="1">
      <c r="A12" s="140">
        <v>1</v>
      </c>
      <c r="B12" s="140">
        <v>1</v>
      </c>
      <c r="C12" s="141">
        <v>1</v>
      </c>
      <c r="D12" s="130">
        <v>914000</v>
      </c>
      <c r="E12" s="58" t="s">
        <v>136</v>
      </c>
      <c r="F12" s="157">
        <v>916</v>
      </c>
      <c r="G12" s="248">
        <v>34.4</v>
      </c>
      <c r="H12" s="249">
        <v>47.9</v>
      </c>
      <c r="I12" s="249">
        <v>35.6</v>
      </c>
      <c r="J12" s="249">
        <v>62.6</v>
      </c>
      <c r="U12" s="23"/>
      <c r="V12" s="23"/>
      <c r="W12" s="23"/>
      <c r="X12" s="23"/>
    </row>
    <row r="13" spans="1:24" s="36" customFormat="1">
      <c r="A13" s="140">
        <v>1</v>
      </c>
      <c r="B13" s="140">
        <v>1</v>
      </c>
      <c r="C13" s="141">
        <v>1</v>
      </c>
      <c r="D13" s="130">
        <v>915000</v>
      </c>
      <c r="E13" s="58" t="s">
        <v>137</v>
      </c>
      <c r="F13" s="157">
        <v>616</v>
      </c>
      <c r="G13" s="248">
        <v>52.6</v>
      </c>
      <c r="H13" s="249">
        <v>45.3</v>
      </c>
      <c r="I13" s="249">
        <v>20.100000000000001</v>
      </c>
      <c r="J13" s="249">
        <v>59.9</v>
      </c>
      <c r="U13" s="23"/>
      <c r="V13" s="23"/>
      <c r="W13" s="23"/>
      <c r="X13" s="23"/>
    </row>
    <row r="14" spans="1:24" s="36" customFormat="1">
      <c r="A14" s="140">
        <v>1</v>
      </c>
      <c r="B14" s="140">
        <v>1</v>
      </c>
      <c r="C14" s="141">
        <v>1</v>
      </c>
      <c r="D14" s="130">
        <v>916000</v>
      </c>
      <c r="E14" s="58" t="s">
        <v>138</v>
      </c>
      <c r="F14" s="157">
        <v>579</v>
      </c>
      <c r="G14" s="248">
        <v>46.1</v>
      </c>
      <c r="H14" s="249">
        <v>49.9</v>
      </c>
      <c r="I14" s="249">
        <v>37.1</v>
      </c>
      <c r="J14" s="249">
        <v>61.8</v>
      </c>
      <c r="U14" s="23"/>
      <c r="V14" s="23"/>
      <c r="W14" s="23"/>
      <c r="X14" s="23"/>
    </row>
    <row r="15" spans="1:24" s="36" customFormat="1">
      <c r="A15" s="140">
        <v>1</v>
      </c>
      <c r="B15" s="140">
        <v>1</v>
      </c>
      <c r="C15" s="141">
        <v>1</v>
      </c>
      <c r="D15" s="130">
        <v>114000</v>
      </c>
      <c r="E15" s="58" t="s">
        <v>18</v>
      </c>
      <c r="F15" s="157">
        <v>494</v>
      </c>
      <c r="G15" s="248">
        <v>43.7</v>
      </c>
      <c r="H15" s="249">
        <v>45.1</v>
      </c>
      <c r="I15" s="249">
        <v>33.4</v>
      </c>
      <c r="J15" s="249">
        <v>61.1</v>
      </c>
      <c r="U15" s="23"/>
      <c r="V15" s="23"/>
      <c r="W15" s="23"/>
      <c r="X15" s="23"/>
    </row>
    <row r="16" spans="1:24" s="36" customFormat="1">
      <c r="A16" s="140">
        <v>1</v>
      </c>
      <c r="B16" s="140">
        <v>1</v>
      </c>
      <c r="C16" s="141">
        <v>1</v>
      </c>
      <c r="D16" s="130">
        <v>116000</v>
      </c>
      <c r="E16" s="58" t="s">
        <v>19</v>
      </c>
      <c r="F16" s="157">
        <v>1031</v>
      </c>
      <c r="G16" s="248">
        <v>47.6</v>
      </c>
      <c r="H16" s="249">
        <v>33</v>
      </c>
      <c r="I16" s="249">
        <v>18.5</v>
      </c>
      <c r="J16" s="249">
        <v>73.2</v>
      </c>
      <c r="L16" s="23"/>
      <c r="U16" s="23"/>
      <c r="V16" s="23"/>
      <c r="W16" s="23"/>
      <c r="X16" s="23"/>
    </row>
    <row r="17" spans="1:24" s="36" customFormat="1">
      <c r="A17" s="140">
        <v>1</v>
      </c>
      <c r="B17" s="140">
        <v>1</v>
      </c>
      <c r="C17" s="141">
        <v>1</v>
      </c>
      <c r="D17" s="130">
        <v>117000</v>
      </c>
      <c r="E17" s="58" t="s">
        <v>20</v>
      </c>
      <c r="F17" s="157">
        <v>455</v>
      </c>
      <c r="G17" s="248">
        <v>41.1</v>
      </c>
      <c r="H17" s="249">
        <v>44.6</v>
      </c>
      <c r="I17" s="249">
        <v>27</v>
      </c>
      <c r="J17" s="249">
        <v>70.3</v>
      </c>
      <c r="U17" s="23"/>
      <c r="V17" s="23"/>
      <c r="W17" s="23"/>
      <c r="X17" s="23"/>
    </row>
    <row r="18" spans="1:24" s="36" customFormat="1">
      <c r="A18" s="140">
        <v>1</v>
      </c>
      <c r="B18" s="140">
        <v>1</v>
      </c>
      <c r="C18" s="141">
        <v>1</v>
      </c>
      <c r="D18" s="130">
        <v>119000</v>
      </c>
      <c r="E18" s="58" t="s">
        <v>21</v>
      </c>
      <c r="F18" s="157">
        <v>1302</v>
      </c>
      <c r="G18" s="248">
        <v>56.6</v>
      </c>
      <c r="H18" s="249">
        <v>37.6</v>
      </c>
      <c r="I18" s="249">
        <v>22.6</v>
      </c>
      <c r="J18" s="249">
        <v>63.5</v>
      </c>
      <c r="L18" s="23"/>
      <c r="U18" s="23"/>
      <c r="V18" s="23"/>
      <c r="W18" s="23"/>
      <c r="X18" s="23"/>
    </row>
    <row r="19" spans="1:24" s="36" customFormat="1">
      <c r="A19" s="140">
        <v>1</v>
      </c>
      <c r="B19" s="140">
        <v>1</v>
      </c>
      <c r="C19" s="141">
        <v>1</v>
      </c>
      <c r="D19" s="130">
        <v>124000</v>
      </c>
      <c r="E19" s="58" t="s">
        <v>24</v>
      </c>
      <c r="F19" s="157">
        <v>946</v>
      </c>
      <c r="G19" s="248">
        <v>38.6</v>
      </c>
      <c r="H19" s="249">
        <v>48.1</v>
      </c>
      <c r="I19" s="249">
        <v>36.6</v>
      </c>
      <c r="J19" s="249">
        <v>56.2</v>
      </c>
      <c r="U19" s="23"/>
      <c r="V19" s="23"/>
      <c r="W19" s="23"/>
      <c r="X19" s="23"/>
    </row>
    <row r="20" spans="1:24">
      <c r="A20" s="143"/>
      <c r="B20" s="143"/>
      <c r="C20" s="143"/>
      <c r="D20" s="134"/>
      <c r="E20" s="114" t="s">
        <v>210</v>
      </c>
      <c r="F20" s="158">
        <v>14310</v>
      </c>
      <c r="G20" s="319">
        <v>42.8</v>
      </c>
      <c r="H20" s="320">
        <v>45.4</v>
      </c>
      <c r="I20" s="320">
        <v>32.4</v>
      </c>
      <c r="J20" s="320">
        <v>62.3</v>
      </c>
      <c r="M20" s="35"/>
      <c r="N20" s="35"/>
      <c r="O20" s="35"/>
      <c r="P20" s="35"/>
    </row>
    <row r="21" spans="1:24" s="36" customFormat="1">
      <c r="A21" s="140">
        <v>2</v>
      </c>
      <c r="B21" s="140">
        <v>2</v>
      </c>
      <c r="C21" s="141">
        <v>1</v>
      </c>
      <c r="D21" s="130">
        <v>334002</v>
      </c>
      <c r="E21" s="58" t="s">
        <v>250</v>
      </c>
      <c r="F21" s="157">
        <v>1375</v>
      </c>
      <c r="G21" s="248">
        <v>44.1</v>
      </c>
      <c r="H21" s="249">
        <v>63.1</v>
      </c>
      <c r="I21" s="249">
        <v>47.7</v>
      </c>
      <c r="J21" s="249">
        <v>60.3</v>
      </c>
      <c r="O21" s="321"/>
      <c r="P21" s="321"/>
      <c r="Q21" s="321"/>
      <c r="R21" s="321"/>
    </row>
    <row r="22" spans="1:24" s="36" customFormat="1">
      <c r="A22" s="140">
        <v>2</v>
      </c>
      <c r="B22" s="140">
        <v>2</v>
      </c>
      <c r="C22" s="141">
        <v>1</v>
      </c>
      <c r="D22" s="130">
        <v>711000</v>
      </c>
      <c r="E22" s="58" t="s">
        <v>121</v>
      </c>
      <c r="F22" s="157">
        <v>1280</v>
      </c>
      <c r="G22" s="248">
        <v>37.5</v>
      </c>
      <c r="H22" s="249">
        <v>63.8</v>
      </c>
      <c r="I22" s="249">
        <v>47.6</v>
      </c>
      <c r="J22" s="249">
        <v>53.4</v>
      </c>
      <c r="O22" s="321"/>
      <c r="P22" s="321"/>
      <c r="Q22" s="321"/>
      <c r="R22" s="321"/>
    </row>
    <row r="23" spans="1:24" s="36" customFormat="1">
      <c r="A23" s="140">
        <v>2</v>
      </c>
      <c r="B23" s="140">
        <v>2</v>
      </c>
      <c r="C23" s="141">
        <v>1</v>
      </c>
      <c r="D23" s="130">
        <v>314000</v>
      </c>
      <c r="E23" s="58" t="s">
        <v>54</v>
      </c>
      <c r="F23" s="157">
        <v>787</v>
      </c>
      <c r="G23" s="248">
        <v>40</v>
      </c>
      <c r="H23" s="249">
        <v>57.8</v>
      </c>
      <c r="I23" s="249">
        <v>38.1</v>
      </c>
      <c r="J23" s="249">
        <v>53.2</v>
      </c>
      <c r="O23" s="321"/>
      <c r="P23" s="321"/>
      <c r="Q23" s="321"/>
      <c r="R23" s="321"/>
    </row>
    <row r="24" spans="1:24" s="36" customFormat="1">
      <c r="A24" s="140">
        <v>2</v>
      </c>
      <c r="B24" s="140">
        <v>2</v>
      </c>
      <c r="C24" s="141">
        <v>1</v>
      </c>
      <c r="D24" s="130">
        <v>512000</v>
      </c>
      <c r="E24" s="58" t="s">
        <v>95</v>
      </c>
      <c r="F24" s="157">
        <v>416</v>
      </c>
      <c r="G24" s="248">
        <v>52.2</v>
      </c>
      <c r="H24" s="249">
        <v>39.4</v>
      </c>
      <c r="I24" s="249">
        <v>21.9</v>
      </c>
      <c r="J24" s="249">
        <v>26.9</v>
      </c>
      <c r="O24" s="321"/>
      <c r="P24" s="321"/>
      <c r="Q24" s="321"/>
      <c r="R24" s="321"/>
    </row>
    <row r="25" spans="1:24" s="36" customFormat="1">
      <c r="A25" s="140">
        <v>2</v>
      </c>
      <c r="B25" s="140">
        <v>2</v>
      </c>
      <c r="C25" s="141">
        <v>1</v>
      </c>
      <c r="D25" s="130">
        <v>111000</v>
      </c>
      <c r="E25" s="58" t="s">
        <v>15</v>
      </c>
      <c r="F25" s="157">
        <v>1285</v>
      </c>
      <c r="G25" s="248">
        <v>49.4</v>
      </c>
      <c r="H25" s="249">
        <v>57.6</v>
      </c>
      <c r="I25" s="249">
        <v>36</v>
      </c>
      <c r="J25" s="249">
        <v>53.7</v>
      </c>
      <c r="O25" s="321"/>
      <c r="P25" s="321"/>
      <c r="Q25" s="321"/>
      <c r="R25" s="321"/>
    </row>
    <row r="26" spans="1:24" s="36" customFormat="1">
      <c r="A26" s="140">
        <v>2</v>
      </c>
      <c r="B26" s="140">
        <v>2</v>
      </c>
      <c r="C26" s="141">
        <v>1</v>
      </c>
      <c r="D26" s="130">
        <v>315000</v>
      </c>
      <c r="E26" s="58" t="s">
        <v>55</v>
      </c>
      <c r="F26" s="157">
        <v>1681</v>
      </c>
      <c r="G26" s="248">
        <v>44.3</v>
      </c>
      <c r="H26" s="249">
        <v>50.7</v>
      </c>
      <c r="I26" s="249">
        <v>33.6</v>
      </c>
      <c r="J26" s="249">
        <v>59.1</v>
      </c>
      <c r="O26" s="321"/>
      <c r="P26" s="321"/>
      <c r="Q26" s="321"/>
      <c r="R26" s="321"/>
    </row>
    <row r="27" spans="1:24" s="36" customFormat="1">
      <c r="A27" s="140">
        <v>2</v>
      </c>
      <c r="B27" s="140">
        <v>2</v>
      </c>
      <c r="C27" s="141">
        <v>1</v>
      </c>
      <c r="D27" s="130">
        <v>316000</v>
      </c>
      <c r="E27" s="58" t="s">
        <v>56</v>
      </c>
      <c r="F27" s="157">
        <v>426</v>
      </c>
      <c r="G27" s="248">
        <v>39</v>
      </c>
      <c r="H27" s="249">
        <v>51.4</v>
      </c>
      <c r="I27" s="249">
        <v>32.6</v>
      </c>
      <c r="J27" s="249">
        <v>68.8</v>
      </c>
      <c r="O27" s="321"/>
      <c r="P27" s="321"/>
      <c r="Q27" s="321"/>
      <c r="R27" s="321"/>
    </row>
    <row r="28" spans="1:24" s="36" customFormat="1">
      <c r="A28" s="140">
        <v>2</v>
      </c>
      <c r="B28" s="140">
        <v>3</v>
      </c>
      <c r="C28" s="141">
        <v>1</v>
      </c>
      <c r="D28" s="130">
        <v>515000</v>
      </c>
      <c r="E28" s="58" t="s">
        <v>97</v>
      </c>
      <c r="F28" s="157">
        <v>758</v>
      </c>
      <c r="G28" s="248">
        <v>55.3</v>
      </c>
      <c r="H28" s="249">
        <v>58.8</v>
      </c>
      <c r="I28" s="249">
        <v>30.1</v>
      </c>
      <c r="J28" s="249">
        <v>56.2</v>
      </c>
      <c r="O28" s="321"/>
      <c r="P28" s="321"/>
      <c r="Q28" s="321"/>
      <c r="R28" s="321"/>
    </row>
    <row r="29" spans="1:24" s="36" customFormat="1">
      <c r="A29" s="140">
        <v>2</v>
      </c>
      <c r="B29" s="140">
        <v>2</v>
      </c>
      <c r="C29" s="141">
        <v>1</v>
      </c>
      <c r="D29" s="130">
        <v>120000</v>
      </c>
      <c r="E29" s="58" t="s">
        <v>22</v>
      </c>
      <c r="F29" s="157">
        <v>331</v>
      </c>
      <c r="G29" s="248">
        <v>43.8</v>
      </c>
      <c r="H29" s="249">
        <v>42</v>
      </c>
      <c r="I29" s="249">
        <v>32</v>
      </c>
      <c r="J29" s="249">
        <v>54.1</v>
      </c>
      <c r="O29" s="321"/>
      <c r="P29" s="321"/>
      <c r="Q29" s="321"/>
      <c r="R29" s="321"/>
    </row>
    <row r="30" spans="1:24" s="36" customFormat="1">
      <c r="A30" s="140">
        <v>2</v>
      </c>
      <c r="B30" s="140">
        <v>2</v>
      </c>
      <c r="C30" s="141">
        <v>1</v>
      </c>
      <c r="D30" s="130">
        <v>122000</v>
      </c>
      <c r="E30" s="58" t="s">
        <v>23</v>
      </c>
      <c r="F30" s="157">
        <v>936</v>
      </c>
      <c r="G30" s="248">
        <v>42.3</v>
      </c>
      <c r="H30" s="249">
        <v>42.4</v>
      </c>
      <c r="I30" s="249">
        <v>28.8</v>
      </c>
      <c r="J30" s="249">
        <v>29.9</v>
      </c>
      <c r="O30" s="321"/>
      <c r="P30" s="321"/>
      <c r="Q30" s="321"/>
      <c r="R30" s="321"/>
    </row>
    <row r="31" spans="1:24" s="36" customFormat="1">
      <c r="A31" s="143"/>
      <c r="B31" s="143"/>
      <c r="C31" s="143"/>
      <c r="D31" s="134"/>
      <c r="E31" s="114" t="s">
        <v>217</v>
      </c>
      <c r="F31" s="158">
        <v>9275</v>
      </c>
      <c r="G31" s="319">
        <v>44.5</v>
      </c>
      <c r="H31" s="320">
        <v>55</v>
      </c>
      <c r="I31" s="320">
        <v>36.9</v>
      </c>
      <c r="J31" s="320">
        <v>52.9</v>
      </c>
    </row>
    <row r="32" spans="1:24" s="36" customFormat="1">
      <c r="A32" s="140">
        <v>3</v>
      </c>
      <c r="B32" s="140">
        <v>4</v>
      </c>
      <c r="C32" s="141">
        <v>2</v>
      </c>
      <c r="D32" s="130">
        <v>334000</v>
      </c>
      <c r="E32" s="135" t="s">
        <v>258</v>
      </c>
      <c r="F32" s="157">
        <v>139</v>
      </c>
      <c r="G32" s="248">
        <v>46.8</v>
      </c>
      <c r="H32" s="249">
        <v>34.5</v>
      </c>
      <c r="I32" s="249">
        <v>25.9</v>
      </c>
      <c r="J32" s="249">
        <v>59</v>
      </c>
      <c r="O32" s="321"/>
      <c r="P32" s="321"/>
      <c r="Q32" s="321"/>
      <c r="R32" s="321"/>
    </row>
    <row r="33" spans="1:18" s="36" customFormat="1">
      <c r="A33" s="140">
        <v>3</v>
      </c>
      <c r="B33" s="140">
        <v>4</v>
      </c>
      <c r="C33" s="141">
        <v>2</v>
      </c>
      <c r="D33" s="130">
        <v>554000</v>
      </c>
      <c r="E33" s="58" t="s">
        <v>265</v>
      </c>
      <c r="F33" s="157">
        <v>320</v>
      </c>
      <c r="G33" s="248">
        <v>20.9</v>
      </c>
      <c r="H33" s="249">
        <v>32.5</v>
      </c>
      <c r="I33" s="249">
        <v>22.5</v>
      </c>
      <c r="J33" s="249">
        <v>49.7</v>
      </c>
      <c r="O33" s="321"/>
      <c r="P33" s="321"/>
      <c r="Q33" s="321"/>
      <c r="R33" s="321"/>
    </row>
    <row r="34" spans="1:18" s="36" customFormat="1">
      <c r="A34" s="140">
        <v>3</v>
      </c>
      <c r="B34" s="140">
        <v>4</v>
      </c>
      <c r="C34" s="141">
        <v>2</v>
      </c>
      <c r="D34" s="130">
        <v>558000</v>
      </c>
      <c r="E34" s="58" t="s">
        <v>266</v>
      </c>
      <c r="F34" s="157">
        <v>293</v>
      </c>
      <c r="G34" s="248">
        <v>32.4</v>
      </c>
      <c r="H34" s="249">
        <v>41.3</v>
      </c>
      <c r="I34" s="249">
        <v>30.7</v>
      </c>
      <c r="J34" s="249">
        <v>47.4</v>
      </c>
      <c r="O34" s="321"/>
      <c r="P34" s="321"/>
      <c r="Q34" s="321"/>
      <c r="R34" s="321"/>
    </row>
    <row r="35" spans="1:18" s="36" customFormat="1">
      <c r="A35" s="140">
        <v>3</v>
      </c>
      <c r="B35" s="140">
        <v>4</v>
      </c>
      <c r="C35" s="141">
        <v>2</v>
      </c>
      <c r="D35" s="130">
        <v>358000</v>
      </c>
      <c r="E35" s="58" t="s">
        <v>259</v>
      </c>
      <c r="F35" s="157">
        <v>431</v>
      </c>
      <c r="G35" s="248">
        <v>39.200000000000003</v>
      </c>
      <c r="H35" s="249">
        <v>32</v>
      </c>
      <c r="I35" s="249">
        <v>19.3</v>
      </c>
      <c r="J35" s="249">
        <v>49.7</v>
      </c>
      <c r="O35" s="321"/>
      <c r="P35" s="321"/>
      <c r="Q35" s="321"/>
      <c r="R35" s="321"/>
    </row>
    <row r="36" spans="1:18" s="36" customFormat="1">
      <c r="A36" s="140">
        <v>3</v>
      </c>
      <c r="B36" s="140">
        <v>4</v>
      </c>
      <c r="C36" s="141">
        <v>2</v>
      </c>
      <c r="D36" s="130">
        <v>366000</v>
      </c>
      <c r="E36" s="58" t="s">
        <v>260</v>
      </c>
      <c r="F36" s="157">
        <v>451</v>
      </c>
      <c r="G36" s="248">
        <v>33.5</v>
      </c>
      <c r="H36" s="249">
        <v>36.799999999999997</v>
      </c>
      <c r="I36" s="249">
        <v>26.8</v>
      </c>
      <c r="J36" s="249">
        <v>55.9</v>
      </c>
      <c r="O36" s="321"/>
      <c r="P36" s="321"/>
      <c r="Q36" s="321"/>
      <c r="R36" s="321"/>
    </row>
    <row r="37" spans="1:18" s="36" customFormat="1">
      <c r="A37" s="140">
        <v>3</v>
      </c>
      <c r="B37" s="140">
        <v>4</v>
      </c>
      <c r="C37" s="141">
        <v>2</v>
      </c>
      <c r="D37" s="130">
        <v>754000</v>
      </c>
      <c r="E37" s="58" t="s">
        <v>269</v>
      </c>
      <c r="F37" s="157">
        <v>817</v>
      </c>
      <c r="G37" s="248">
        <v>43.2</v>
      </c>
      <c r="H37" s="249">
        <v>48.5</v>
      </c>
      <c r="I37" s="249">
        <v>30.5</v>
      </c>
      <c r="J37" s="249">
        <v>40.799999999999997</v>
      </c>
      <c r="O37" s="321"/>
      <c r="P37" s="321"/>
      <c r="Q37" s="321"/>
      <c r="R37" s="321"/>
    </row>
    <row r="38" spans="1:18" s="36" customFormat="1">
      <c r="A38" s="140">
        <v>3</v>
      </c>
      <c r="B38" s="140">
        <v>3</v>
      </c>
      <c r="C38" s="141">
        <v>2</v>
      </c>
      <c r="D38" s="130">
        <v>370000</v>
      </c>
      <c r="E38" s="58" t="s">
        <v>261</v>
      </c>
      <c r="F38" s="157">
        <v>179</v>
      </c>
      <c r="G38" s="248">
        <v>41.3</v>
      </c>
      <c r="H38" s="249">
        <v>18.399999999999999</v>
      </c>
      <c r="I38" s="249">
        <v>8.9</v>
      </c>
      <c r="J38" s="249">
        <v>61.5</v>
      </c>
      <c r="O38" s="321"/>
      <c r="P38" s="321"/>
      <c r="Q38" s="321"/>
      <c r="R38" s="321"/>
    </row>
    <row r="39" spans="1:18" s="36" customFormat="1">
      <c r="A39" s="140">
        <v>3</v>
      </c>
      <c r="B39" s="140">
        <v>4</v>
      </c>
      <c r="C39" s="141">
        <v>2</v>
      </c>
      <c r="D39" s="130">
        <v>758000</v>
      </c>
      <c r="E39" s="58" t="s">
        <v>271</v>
      </c>
      <c r="F39" s="157">
        <v>155</v>
      </c>
      <c r="G39" s="248">
        <v>41.9</v>
      </c>
      <c r="H39" s="249">
        <v>51</v>
      </c>
      <c r="I39" s="249">
        <v>41.9</v>
      </c>
      <c r="J39" s="249">
        <v>22.6</v>
      </c>
      <c r="O39" s="321"/>
      <c r="P39" s="321"/>
      <c r="Q39" s="321"/>
      <c r="R39" s="321"/>
    </row>
    <row r="40" spans="1:18" s="36" customFormat="1">
      <c r="A40" s="140">
        <v>3</v>
      </c>
      <c r="B40" s="140">
        <v>4</v>
      </c>
      <c r="C40" s="141">
        <v>2</v>
      </c>
      <c r="D40" s="130">
        <v>958000</v>
      </c>
      <c r="E40" s="58" t="s">
        <v>276</v>
      </c>
      <c r="F40" s="157">
        <v>61</v>
      </c>
      <c r="G40" s="248">
        <v>36.1</v>
      </c>
      <c r="H40" s="249">
        <v>14.8</v>
      </c>
      <c r="I40" s="249">
        <v>8.1999999999999993</v>
      </c>
      <c r="J40" s="249">
        <v>57.4</v>
      </c>
      <c r="O40" s="321"/>
      <c r="P40" s="321"/>
      <c r="Q40" s="321"/>
      <c r="R40" s="321"/>
    </row>
    <row r="41" spans="1:18" s="36" customFormat="1">
      <c r="A41" s="140">
        <v>3</v>
      </c>
      <c r="B41" s="140">
        <v>4</v>
      </c>
      <c r="C41" s="141">
        <v>2</v>
      </c>
      <c r="D41" s="130">
        <v>762000</v>
      </c>
      <c r="E41" s="58" t="s">
        <v>272</v>
      </c>
      <c r="F41" s="157">
        <v>171</v>
      </c>
      <c r="G41" s="248">
        <v>47.4</v>
      </c>
      <c r="H41" s="249">
        <v>24.6</v>
      </c>
      <c r="I41" s="249">
        <v>6.4</v>
      </c>
      <c r="J41" s="249">
        <v>64.900000000000006</v>
      </c>
      <c r="O41" s="321"/>
      <c r="P41" s="321"/>
      <c r="Q41" s="321"/>
      <c r="R41" s="321"/>
    </row>
    <row r="42" spans="1:18" s="36" customFormat="1">
      <c r="A42" s="140">
        <v>3</v>
      </c>
      <c r="B42" s="140">
        <v>4</v>
      </c>
      <c r="C42" s="141">
        <v>2</v>
      </c>
      <c r="D42" s="130">
        <v>154000</v>
      </c>
      <c r="E42" s="58" t="s">
        <v>253</v>
      </c>
      <c r="F42" s="157">
        <v>282</v>
      </c>
      <c r="G42" s="248">
        <v>45.7</v>
      </c>
      <c r="H42" s="249">
        <v>40.799999999999997</v>
      </c>
      <c r="I42" s="249">
        <v>4.3</v>
      </c>
      <c r="J42" s="249">
        <v>13.8</v>
      </c>
      <c r="O42" s="321"/>
      <c r="P42" s="321"/>
      <c r="Q42" s="321"/>
      <c r="R42" s="321"/>
    </row>
    <row r="43" spans="1:18" s="36" customFormat="1">
      <c r="A43" s="140">
        <v>3</v>
      </c>
      <c r="B43" s="140">
        <v>4</v>
      </c>
      <c r="C43" s="141">
        <v>2</v>
      </c>
      <c r="D43" s="130">
        <v>766000</v>
      </c>
      <c r="E43" s="58" t="s">
        <v>273</v>
      </c>
      <c r="F43" s="157">
        <v>243</v>
      </c>
      <c r="G43" s="248">
        <v>44.9</v>
      </c>
      <c r="H43" s="249">
        <v>24.7</v>
      </c>
      <c r="I43" s="249">
        <v>7</v>
      </c>
      <c r="J43" s="249">
        <v>60.5</v>
      </c>
      <c r="O43" s="321"/>
      <c r="P43" s="321"/>
      <c r="Q43" s="321"/>
      <c r="R43" s="321"/>
    </row>
    <row r="44" spans="1:18" s="36" customFormat="1">
      <c r="A44" s="140">
        <v>3</v>
      </c>
      <c r="B44" s="140">
        <v>4</v>
      </c>
      <c r="C44" s="141">
        <v>2</v>
      </c>
      <c r="D44" s="130">
        <v>962000</v>
      </c>
      <c r="E44" s="58" t="s">
        <v>277</v>
      </c>
      <c r="F44" s="157">
        <v>290</v>
      </c>
      <c r="G44" s="248">
        <v>35.200000000000003</v>
      </c>
      <c r="H44" s="249">
        <v>41</v>
      </c>
      <c r="I44" s="249">
        <v>29</v>
      </c>
      <c r="J44" s="249">
        <v>54.8</v>
      </c>
      <c r="O44" s="321"/>
      <c r="P44" s="321"/>
      <c r="Q44" s="321"/>
      <c r="R44" s="321"/>
    </row>
    <row r="45" spans="1:18" s="36" customFormat="1">
      <c r="A45" s="140">
        <v>3</v>
      </c>
      <c r="B45" s="140">
        <v>4</v>
      </c>
      <c r="C45" s="141">
        <v>2</v>
      </c>
      <c r="D45" s="130">
        <v>770000</v>
      </c>
      <c r="E45" s="58" t="s">
        <v>274</v>
      </c>
      <c r="F45" s="157">
        <v>415</v>
      </c>
      <c r="G45" s="248">
        <v>36.4</v>
      </c>
      <c r="H45" s="249">
        <v>46.3</v>
      </c>
      <c r="I45" s="249">
        <v>28.9</v>
      </c>
      <c r="J45" s="249">
        <v>48.7</v>
      </c>
      <c r="O45" s="321"/>
      <c r="P45" s="321"/>
      <c r="Q45" s="321"/>
      <c r="R45" s="321"/>
    </row>
    <row r="46" spans="1:18" s="36" customFormat="1">
      <c r="A46" s="140">
        <v>3</v>
      </c>
      <c r="B46" s="140">
        <v>4</v>
      </c>
      <c r="C46" s="141">
        <v>2</v>
      </c>
      <c r="D46" s="130">
        <v>162000</v>
      </c>
      <c r="E46" s="58" t="s">
        <v>254</v>
      </c>
      <c r="F46" s="157">
        <v>152</v>
      </c>
      <c r="G46" s="248">
        <v>38.200000000000003</v>
      </c>
      <c r="H46" s="249">
        <v>37.5</v>
      </c>
      <c r="I46" s="249">
        <v>28.9</v>
      </c>
      <c r="J46" s="249">
        <v>48.7</v>
      </c>
      <c r="O46" s="321"/>
      <c r="P46" s="321"/>
      <c r="Q46" s="321"/>
      <c r="R46" s="321"/>
    </row>
    <row r="47" spans="1:18" s="36" customFormat="1">
      <c r="A47" s="140">
        <v>3</v>
      </c>
      <c r="B47" s="140">
        <v>4</v>
      </c>
      <c r="C47" s="141">
        <v>2</v>
      </c>
      <c r="D47" s="130">
        <v>374000</v>
      </c>
      <c r="E47" s="58" t="s">
        <v>262</v>
      </c>
      <c r="F47" s="157">
        <v>569</v>
      </c>
      <c r="G47" s="248">
        <v>37.4</v>
      </c>
      <c r="H47" s="249">
        <v>42.5</v>
      </c>
      <c r="I47" s="249">
        <v>29.3</v>
      </c>
      <c r="J47" s="249">
        <v>52.9</v>
      </c>
      <c r="O47" s="321"/>
      <c r="P47" s="321"/>
      <c r="Q47" s="321"/>
      <c r="R47" s="321"/>
    </row>
    <row r="48" spans="1:18" s="36" customFormat="1">
      <c r="A48" s="140">
        <v>3</v>
      </c>
      <c r="B48" s="140">
        <v>4</v>
      </c>
      <c r="C48" s="141">
        <v>2</v>
      </c>
      <c r="D48" s="130">
        <v>966000</v>
      </c>
      <c r="E48" s="58" t="s">
        <v>278</v>
      </c>
      <c r="F48" s="157">
        <v>262</v>
      </c>
      <c r="G48" s="248">
        <v>40.1</v>
      </c>
      <c r="H48" s="249">
        <v>48.1</v>
      </c>
      <c r="I48" s="249">
        <v>34.4</v>
      </c>
      <c r="J48" s="249">
        <v>42.4</v>
      </c>
      <c r="O48" s="321"/>
      <c r="P48" s="321"/>
      <c r="Q48" s="321"/>
      <c r="R48" s="321"/>
    </row>
    <row r="49" spans="1:18" s="36" customFormat="1">
      <c r="A49" s="140">
        <v>3</v>
      </c>
      <c r="B49" s="140">
        <v>4</v>
      </c>
      <c r="C49" s="141">
        <v>2</v>
      </c>
      <c r="D49" s="130">
        <v>774000</v>
      </c>
      <c r="E49" s="58" t="s">
        <v>275</v>
      </c>
      <c r="F49" s="157">
        <v>489</v>
      </c>
      <c r="G49" s="248">
        <v>28.6</v>
      </c>
      <c r="H49" s="249">
        <v>46</v>
      </c>
      <c r="I49" s="249">
        <v>30.1</v>
      </c>
      <c r="J49" s="249">
        <v>40.5</v>
      </c>
      <c r="O49" s="321"/>
      <c r="P49" s="321"/>
      <c r="Q49" s="321"/>
      <c r="R49" s="321"/>
    </row>
    <row r="50" spans="1:18" s="36" customFormat="1">
      <c r="A50" s="140">
        <v>3</v>
      </c>
      <c r="B50" s="140">
        <v>4</v>
      </c>
      <c r="C50" s="141">
        <v>2</v>
      </c>
      <c r="D50" s="130">
        <v>378000</v>
      </c>
      <c r="E50" s="58" t="s">
        <v>263</v>
      </c>
      <c r="F50" s="157">
        <v>150</v>
      </c>
      <c r="G50" s="248">
        <v>32.700000000000003</v>
      </c>
      <c r="H50" s="249">
        <v>49.3</v>
      </c>
      <c r="I50" s="249">
        <v>39.299999999999997</v>
      </c>
      <c r="J50" s="249">
        <v>38.700000000000003</v>
      </c>
      <c r="O50" s="321"/>
      <c r="P50" s="321"/>
      <c r="Q50" s="321"/>
      <c r="R50" s="321"/>
    </row>
    <row r="51" spans="1:18" s="36" customFormat="1">
      <c r="A51" s="140">
        <v>3</v>
      </c>
      <c r="B51" s="140">
        <v>4</v>
      </c>
      <c r="C51" s="141">
        <v>2</v>
      </c>
      <c r="D51" s="130">
        <v>382000</v>
      </c>
      <c r="E51" s="58" t="s">
        <v>264</v>
      </c>
      <c r="F51" s="157">
        <v>459</v>
      </c>
      <c r="G51" s="248">
        <v>30.7</v>
      </c>
      <c r="H51" s="249">
        <v>37</v>
      </c>
      <c r="I51" s="249">
        <v>57.5</v>
      </c>
      <c r="J51" s="249">
        <v>32.200000000000003</v>
      </c>
      <c r="O51" s="321"/>
      <c r="P51" s="321"/>
      <c r="Q51" s="321"/>
      <c r="R51" s="321"/>
    </row>
    <row r="52" spans="1:18" s="36" customFormat="1">
      <c r="A52" s="140">
        <v>3</v>
      </c>
      <c r="B52" s="140">
        <v>4</v>
      </c>
      <c r="C52" s="141">
        <v>2</v>
      </c>
      <c r="D52" s="130">
        <v>970000</v>
      </c>
      <c r="E52" s="58" t="s">
        <v>279</v>
      </c>
      <c r="F52" s="157">
        <v>394</v>
      </c>
      <c r="G52" s="248">
        <v>33.5</v>
      </c>
      <c r="H52" s="249">
        <v>46.2</v>
      </c>
      <c r="I52" s="249">
        <v>38.6</v>
      </c>
      <c r="J52" s="249">
        <v>44.2</v>
      </c>
      <c r="O52" s="321"/>
      <c r="P52" s="321"/>
      <c r="Q52" s="321"/>
      <c r="R52" s="321"/>
    </row>
    <row r="53" spans="1:18" s="36" customFormat="1">
      <c r="A53" s="140">
        <v>3</v>
      </c>
      <c r="B53" s="140">
        <v>4</v>
      </c>
      <c r="C53" s="141">
        <v>2</v>
      </c>
      <c r="D53" s="130">
        <v>974000</v>
      </c>
      <c r="E53" s="58" t="s">
        <v>280</v>
      </c>
      <c r="F53" s="157">
        <v>343</v>
      </c>
      <c r="G53" s="248">
        <v>36.200000000000003</v>
      </c>
      <c r="H53" s="249">
        <v>48.4</v>
      </c>
      <c r="I53" s="249">
        <v>40.200000000000003</v>
      </c>
      <c r="J53" s="249">
        <v>42.9</v>
      </c>
      <c r="O53" s="321"/>
      <c r="P53" s="321"/>
      <c r="Q53" s="321"/>
      <c r="R53" s="321"/>
    </row>
    <row r="54" spans="1:18" s="36" customFormat="1">
      <c r="A54" s="140">
        <v>3</v>
      </c>
      <c r="B54" s="140">
        <v>4</v>
      </c>
      <c r="C54" s="141">
        <v>2</v>
      </c>
      <c r="D54" s="130">
        <v>566000</v>
      </c>
      <c r="E54" s="58" t="s">
        <v>267</v>
      </c>
      <c r="F54" s="157">
        <v>450</v>
      </c>
      <c r="G54" s="248">
        <v>31.1</v>
      </c>
      <c r="H54" s="249">
        <v>48.4</v>
      </c>
      <c r="I54" s="249">
        <v>35.299999999999997</v>
      </c>
      <c r="J54" s="249">
        <v>65.099999999999994</v>
      </c>
      <c r="O54" s="321"/>
      <c r="P54" s="321"/>
      <c r="Q54" s="321"/>
      <c r="R54" s="321"/>
    </row>
    <row r="55" spans="1:18" s="36" customFormat="1">
      <c r="A55" s="140">
        <v>3</v>
      </c>
      <c r="B55" s="140">
        <v>3</v>
      </c>
      <c r="C55" s="141">
        <v>2</v>
      </c>
      <c r="D55" s="130">
        <v>978000</v>
      </c>
      <c r="E55" s="81" t="s">
        <v>281</v>
      </c>
      <c r="F55" s="157">
        <v>173</v>
      </c>
      <c r="G55" s="248">
        <v>28.9</v>
      </c>
      <c r="H55" s="249">
        <v>43.4</v>
      </c>
      <c r="I55" s="249">
        <v>28.3</v>
      </c>
      <c r="J55" s="249">
        <v>57.8</v>
      </c>
      <c r="O55" s="321"/>
      <c r="P55" s="321"/>
      <c r="Q55" s="321"/>
      <c r="R55" s="321"/>
    </row>
    <row r="56" spans="1:18" s="36" customFormat="1">
      <c r="A56" s="140">
        <v>3</v>
      </c>
      <c r="B56" s="140">
        <v>4</v>
      </c>
      <c r="C56" s="141">
        <v>2</v>
      </c>
      <c r="D56" s="130">
        <v>166000</v>
      </c>
      <c r="E56" s="58" t="s">
        <v>255</v>
      </c>
      <c r="F56" s="157">
        <v>300</v>
      </c>
      <c r="G56" s="248">
        <v>52</v>
      </c>
      <c r="H56" s="249">
        <v>30.7</v>
      </c>
      <c r="I56" s="249">
        <v>12.3</v>
      </c>
      <c r="J56" s="249">
        <v>24</v>
      </c>
      <c r="O56" s="321"/>
      <c r="P56" s="321"/>
      <c r="Q56" s="321"/>
      <c r="R56" s="321"/>
    </row>
    <row r="57" spans="1:18" s="36" customFormat="1">
      <c r="A57" s="140">
        <v>3</v>
      </c>
      <c r="B57" s="140">
        <v>4</v>
      </c>
      <c r="C57" s="141">
        <v>2</v>
      </c>
      <c r="D57" s="130">
        <v>570000</v>
      </c>
      <c r="E57" s="58" t="s">
        <v>268</v>
      </c>
      <c r="F57" s="157">
        <v>267</v>
      </c>
      <c r="G57" s="248">
        <v>40.4</v>
      </c>
      <c r="H57" s="249">
        <v>32.200000000000003</v>
      </c>
      <c r="I57" s="249">
        <v>12</v>
      </c>
      <c r="J57" s="249">
        <v>32.6</v>
      </c>
      <c r="O57" s="321"/>
      <c r="P57" s="321"/>
      <c r="Q57" s="321"/>
      <c r="R57" s="321"/>
    </row>
    <row r="58" spans="1:18" s="36" customFormat="1">
      <c r="A58" s="140">
        <v>3</v>
      </c>
      <c r="B58" s="140">
        <v>4</v>
      </c>
      <c r="C58" s="141">
        <v>2</v>
      </c>
      <c r="D58" s="130">
        <v>170000</v>
      </c>
      <c r="E58" s="58" t="s">
        <v>257</v>
      </c>
      <c r="F58" s="157">
        <v>407</v>
      </c>
      <c r="G58" s="248">
        <v>46.7</v>
      </c>
      <c r="H58" s="249">
        <v>38.6</v>
      </c>
      <c r="I58" s="249">
        <v>26.3</v>
      </c>
      <c r="J58" s="249">
        <v>22.1</v>
      </c>
      <c r="O58" s="321"/>
      <c r="P58" s="321"/>
      <c r="Q58" s="321"/>
      <c r="R58" s="321"/>
    </row>
    <row r="59" spans="1:18" s="36" customFormat="1">
      <c r="A59" s="143"/>
      <c r="B59" s="143"/>
      <c r="C59" s="143"/>
      <c r="D59" s="134"/>
      <c r="E59" s="114" t="s">
        <v>211</v>
      </c>
      <c r="F59" s="158">
        <v>8662</v>
      </c>
      <c r="G59" s="319">
        <v>37.4</v>
      </c>
      <c r="H59" s="320">
        <v>40.299999999999997</v>
      </c>
      <c r="I59" s="320">
        <v>28</v>
      </c>
      <c r="J59" s="320">
        <v>44.7</v>
      </c>
    </row>
    <row r="60" spans="1:18" s="36" customFormat="1">
      <c r="A60" s="140">
        <v>4</v>
      </c>
      <c r="B60" s="140">
        <v>2</v>
      </c>
      <c r="C60" s="141">
        <v>3</v>
      </c>
      <c r="D60" s="130">
        <v>334004</v>
      </c>
      <c r="E60" s="58" t="s">
        <v>57</v>
      </c>
      <c r="F60" s="157">
        <v>147</v>
      </c>
      <c r="G60" s="248">
        <v>44.2</v>
      </c>
      <c r="H60" s="249">
        <v>34</v>
      </c>
      <c r="I60" s="249">
        <v>24.5</v>
      </c>
      <c r="J60" s="249">
        <v>76.2</v>
      </c>
      <c r="O60" s="321"/>
      <c r="P60" s="321"/>
      <c r="Q60" s="321"/>
      <c r="R60" s="321"/>
    </row>
    <row r="61" spans="1:18" s="36" customFormat="1">
      <c r="A61" s="140">
        <v>4</v>
      </c>
      <c r="B61" s="140">
        <v>2</v>
      </c>
      <c r="C61" s="141">
        <v>3</v>
      </c>
      <c r="D61" s="130">
        <v>962004</v>
      </c>
      <c r="E61" s="58" t="s">
        <v>150</v>
      </c>
      <c r="F61" s="157">
        <v>50</v>
      </c>
      <c r="G61" s="248">
        <v>44</v>
      </c>
      <c r="H61" s="249">
        <v>44</v>
      </c>
      <c r="I61" s="249">
        <v>26</v>
      </c>
      <c r="J61" s="249">
        <v>58</v>
      </c>
      <c r="O61" s="321"/>
      <c r="P61" s="321"/>
      <c r="Q61" s="321"/>
      <c r="R61" s="321"/>
    </row>
    <row r="62" spans="1:18" s="36" customFormat="1">
      <c r="A62" s="140">
        <v>4</v>
      </c>
      <c r="B62" s="140">
        <v>1</v>
      </c>
      <c r="C62" s="141">
        <v>3</v>
      </c>
      <c r="D62" s="130">
        <v>978004</v>
      </c>
      <c r="E62" s="58" t="s">
        <v>161</v>
      </c>
      <c r="F62" s="157">
        <v>265</v>
      </c>
      <c r="G62" s="248">
        <v>41.5</v>
      </c>
      <c r="H62" s="249">
        <v>38.5</v>
      </c>
      <c r="I62" s="249">
        <v>18.5</v>
      </c>
      <c r="J62" s="249">
        <v>61.5</v>
      </c>
      <c r="O62" s="321"/>
      <c r="P62" s="321"/>
      <c r="Q62" s="321"/>
      <c r="R62" s="321"/>
    </row>
    <row r="63" spans="1:18" s="36" customFormat="1">
      <c r="A63" s="140">
        <v>4</v>
      </c>
      <c r="B63" s="140">
        <v>2</v>
      </c>
      <c r="C63" s="141">
        <v>3</v>
      </c>
      <c r="D63" s="130">
        <v>562008</v>
      </c>
      <c r="E63" s="58" t="s">
        <v>105</v>
      </c>
      <c r="F63" s="157">
        <v>143</v>
      </c>
      <c r="G63" s="248">
        <v>42.7</v>
      </c>
      <c r="H63" s="249">
        <v>26.6</v>
      </c>
      <c r="I63" s="249">
        <v>15.4</v>
      </c>
      <c r="J63" s="249">
        <v>60.8</v>
      </c>
      <c r="O63" s="321"/>
      <c r="P63" s="321"/>
      <c r="Q63" s="321"/>
      <c r="R63" s="321"/>
    </row>
    <row r="64" spans="1:18" s="36" customFormat="1">
      <c r="A64" s="140">
        <v>4</v>
      </c>
      <c r="B64" s="140">
        <v>2</v>
      </c>
      <c r="C64" s="141">
        <v>3</v>
      </c>
      <c r="D64" s="130">
        <v>158004</v>
      </c>
      <c r="E64" s="58" t="s">
        <v>30</v>
      </c>
      <c r="F64" s="157">
        <v>97</v>
      </c>
      <c r="G64" s="248">
        <v>58.8</v>
      </c>
      <c r="H64" s="249">
        <v>45.4</v>
      </c>
      <c r="I64" s="249">
        <v>19.600000000000001</v>
      </c>
      <c r="J64" s="249">
        <v>68</v>
      </c>
      <c r="O64" s="321"/>
      <c r="P64" s="321"/>
      <c r="Q64" s="321"/>
      <c r="R64" s="321"/>
    </row>
    <row r="65" spans="1:18" s="36" customFormat="1">
      <c r="A65" s="140">
        <v>4</v>
      </c>
      <c r="B65" s="140">
        <v>2</v>
      </c>
      <c r="C65" s="141">
        <v>3</v>
      </c>
      <c r="D65" s="130">
        <v>954012</v>
      </c>
      <c r="E65" s="58" t="s">
        <v>140</v>
      </c>
      <c r="F65" s="157">
        <v>91</v>
      </c>
      <c r="G65" s="248">
        <v>41.8</v>
      </c>
      <c r="H65" s="249">
        <v>39.6</v>
      </c>
      <c r="I65" s="249">
        <v>31.9</v>
      </c>
      <c r="J65" s="249">
        <v>62.6</v>
      </c>
      <c r="O65" s="321"/>
      <c r="P65" s="321"/>
      <c r="Q65" s="321"/>
      <c r="R65" s="321"/>
    </row>
    <row r="66" spans="1:18" s="36" customFormat="1">
      <c r="A66" s="140">
        <v>4</v>
      </c>
      <c r="B66" s="140">
        <v>2</v>
      </c>
      <c r="C66" s="144">
        <v>3</v>
      </c>
      <c r="D66" s="130">
        <v>370016</v>
      </c>
      <c r="E66" s="58" t="s">
        <v>73</v>
      </c>
      <c r="F66" s="157">
        <v>95</v>
      </c>
      <c r="G66" s="248">
        <v>20</v>
      </c>
      <c r="H66" s="249">
        <v>22.1</v>
      </c>
      <c r="I66" s="249">
        <v>8.4</v>
      </c>
      <c r="J66" s="249">
        <v>70.5</v>
      </c>
      <c r="O66" s="321"/>
      <c r="P66" s="321"/>
      <c r="Q66" s="321"/>
      <c r="R66" s="321"/>
    </row>
    <row r="67" spans="1:18" s="36" customFormat="1">
      <c r="A67" s="140">
        <v>4</v>
      </c>
      <c r="B67" s="140">
        <v>2</v>
      </c>
      <c r="C67" s="141">
        <v>3</v>
      </c>
      <c r="D67" s="130">
        <v>962016</v>
      </c>
      <c r="E67" s="58" t="s">
        <v>151</v>
      </c>
      <c r="F67" s="157">
        <v>35</v>
      </c>
      <c r="G67" s="248">
        <v>20</v>
      </c>
      <c r="H67" s="249">
        <v>71.400000000000006</v>
      </c>
      <c r="I67" s="249">
        <v>62.9</v>
      </c>
      <c r="J67" s="249">
        <v>37.1</v>
      </c>
      <c r="O67" s="321"/>
      <c r="P67" s="321"/>
      <c r="Q67" s="321"/>
      <c r="R67" s="321"/>
    </row>
    <row r="68" spans="1:18" s="36" customFormat="1">
      <c r="A68" s="140">
        <v>4</v>
      </c>
      <c r="B68" s="140">
        <v>2</v>
      </c>
      <c r="C68" s="141">
        <v>3</v>
      </c>
      <c r="D68" s="130">
        <v>370020</v>
      </c>
      <c r="E68" s="58" t="s">
        <v>74</v>
      </c>
      <c r="F68" s="157">
        <v>90</v>
      </c>
      <c r="G68" s="248">
        <v>45.6</v>
      </c>
      <c r="H68" s="249">
        <v>43.3</v>
      </c>
      <c r="I68" s="249">
        <v>24.4</v>
      </c>
      <c r="J68" s="249">
        <v>72.2</v>
      </c>
      <c r="O68" s="321"/>
      <c r="P68" s="321"/>
      <c r="Q68" s="321"/>
      <c r="R68" s="321"/>
    </row>
    <row r="69" spans="1:18" s="36" customFormat="1">
      <c r="A69" s="140">
        <v>4</v>
      </c>
      <c r="B69" s="140">
        <v>2</v>
      </c>
      <c r="C69" s="144">
        <v>3</v>
      </c>
      <c r="D69" s="130">
        <v>978020</v>
      </c>
      <c r="E69" s="58" t="s">
        <v>162</v>
      </c>
      <c r="F69" s="157">
        <v>159</v>
      </c>
      <c r="G69" s="248">
        <v>44.7</v>
      </c>
      <c r="H69" s="249">
        <v>27.7</v>
      </c>
      <c r="I69" s="249">
        <v>10.7</v>
      </c>
      <c r="J69" s="249">
        <v>62.3</v>
      </c>
      <c r="O69" s="321"/>
      <c r="P69" s="321"/>
      <c r="Q69" s="321"/>
      <c r="R69" s="321"/>
    </row>
    <row r="70" spans="1:18" s="36" customFormat="1">
      <c r="A70" s="140">
        <v>4</v>
      </c>
      <c r="B70" s="140">
        <v>2</v>
      </c>
      <c r="C70" s="141">
        <v>3</v>
      </c>
      <c r="D70" s="130">
        <v>170020</v>
      </c>
      <c r="E70" s="58" t="s">
        <v>49</v>
      </c>
      <c r="F70" s="157">
        <v>246</v>
      </c>
      <c r="G70" s="248">
        <v>68.3</v>
      </c>
      <c r="H70" s="249">
        <v>27.2</v>
      </c>
      <c r="I70" s="249">
        <v>35</v>
      </c>
      <c r="J70" s="249">
        <v>41.5</v>
      </c>
      <c r="O70" s="321"/>
      <c r="P70" s="321"/>
      <c r="Q70" s="321"/>
      <c r="R70" s="321"/>
    </row>
    <row r="71" spans="1:18" s="36" customFormat="1">
      <c r="A71" s="140">
        <v>4</v>
      </c>
      <c r="B71" s="140">
        <v>2</v>
      </c>
      <c r="C71" s="141">
        <v>3</v>
      </c>
      <c r="D71" s="130">
        <v>154036</v>
      </c>
      <c r="E71" s="58" t="s">
        <v>29</v>
      </c>
      <c r="F71" s="157">
        <v>171</v>
      </c>
      <c r="G71" s="248">
        <v>60.2</v>
      </c>
      <c r="H71" s="249">
        <v>36.799999999999997</v>
      </c>
      <c r="I71" s="249">
        <v>40.4</v>
      </c>
      <c r="J71" s="249">
        <v>31</v>
      </c>
      <c r="O71" s="321"/>
      <c r="P71" s="321"/>
      <c r="Q71" s="321"/>
      <c r="R71" s="321"/>
    </row>
    <row r="72" spans="1:18" s="36" customFormat="1">
      <c r="A72" s="140">
        <v>4</v>
      </c>
      <c r="B72" s="140">
        <v>1</v>
      </c>
      <c r="C72" s="141">
        <v>3</v>
      </c>
      <c r="D72" s="130">
        <v>158026</v>
      </c>
      <c r="E72" s="58" t="s">
        <v>36</v>
      </c>
      <c r="F72" s="157">
        <v>118</v>
      </c>
      <c r="G72" s="248">
        <v>44.9</v>
      </c>
      <c r="H72" s="249">
        <v>40.700000000000003</v>
      </c>
      <c r="I72" s="249">
        <v>22</v>
      </c>
      <c r="J72" s="249">
        <v>65.3</v>
      </c>
      <c r="O72" s="321"/>
      <c r="P72" s="321"/>
      <c r="Q72" s="321"/>
      <c r="R72" s="321"/>
    </row>
    <row r="73" spans="1:18" s="36" customFormat="1">
      <c r="A73" s="140">
        <v>4</v>
      </c>
      <c r="B73" s="140">
        <v>1</v>
      </c>
      <c r="C73" s="141">
        <v>3</v>
      </c>
      <c r="D73" s="130">
        <v>562028</v>
      </c>
      <c r="E73" s="58" t="s">
        <v>111</v>
      </c>
      <c r="F73" s="157">
        <v>97</v>
      </c>
      <c r="G73" s="248">
        <v>42.3</v>
      </c>
      <c r="H73" s="249">
        <v>36.1</v>
      </c>
      <c r="I73" s="249">
        <v>34</v>
      </c>
      <c r="J73" s="249">
        <v>56.7</v>
      </c>
      <c r="O73" s="321"/>
      <c r="P73" s="321"/>
      <c r="Q73" s="321"/>
      <c r="R73" s="321"/>
    </row>
    <row r="74" spans="1:18" s="22" customFormat="1">
      <c r="A74" s="250">
        <v>4</v>
      </c>
      <c r="B74" s="250">
        <v>2</v>
      </c>
      <c r="C74" s="251">
        <v>3</v>
      </c>
      <c r="D74" s="252">
        <v>954024</v>
      </c>
      <c r="E74" s="253" t="s">
        <v>143</v>
      </c>
      <c r="F74" s="254">
        <v>23</v>
      </c>
      <c r="G74" s="248">
        <v>43.5</v>
      </c>
      <c r="H74" s="249">
        <v>39.1</v>
      </c>
      <c r="I74" s="249">
        <v>34.799999999999997</v>
      </c>
      <c r="J74" s="249">
        <v>78.3</v>
      </c>
      <c r="O74" s="321"/>
      <c r="P74" s="321"/>
      <c r="Q74" s="321"/>
      <c r="R74" s="321"/>
    </row>
    <row r="75" spans="1:18" s="36" customFormat="1">
      <c r="A75" s="140">
        <v>4</v>
      </c>
      <c r="B75" s="140">
        <v>2</v>
      </c>
      <c r="C75" s="141">
        <v>3</v>
      </c>
      <c r="D75" s="130">
        <v>978032</v>
      </c>
      <c r="E75" s="58" t="s">
        <v>165</v>
      </c>
      <c r="F75" s="157">
        <v>88</v>
      </c>
      <c r="G75" s="248">
        <v>43.2</v>
      </c>
      <c r="H75" s="249">
        <v>28.4</v>
      </c>
      <c r="I75" s="249">
        <v>26.1</v>
      </c>
      <c r="J75" s="249">
        <v>71.599999999999994</v>
      </c>
      <c r="O75" s="321"/>
      <c r="P75" s="321"/>
      <c r="Q75" s="321"/>
      <c r="R75" s="321"/>
    </row>
    <row r="76" spans="1:18" s="36" customFormat="1">
      <c r="A76" s="140">
        <v>4</v>
      </c>
      <c r="B76" s="140">
        <v>2</v>
      </c>
      <c r="C76" s="141">
        <v>3</v>
      </c>
      <c r="D76" s="130">
        <v>382060</v>
      </c>
      <c r="E76" s="58" t="s">
        <v>93</v>
      </c>
      <c r="F76" s="157">
        <v>112</v>
      </c>
      <c r="G76" s="248">
        <v>42</v>
      </c>
      <c r="H76" s="249">
        <v>42.9</v>
      </c>
      <c r="I76" s="249">
        <v>29.5</v>
      </c>
      <c r="J76" s="249">
        <v>53.6</v>
      </c>
      <c r="O76" s="321"/>
      <c r="P76" s="321"/>
      <c r="Q76" s="321"/>
      <c r="R76" s="321"/>
    </row>
    <row r="77" spans="1:18" s="36" customFormat="1">
      <c r="A77" s="140">
        <v>4</v>
      </c>
      <c r="B77" s="140">
        <v>2</v>
      </c>
      <c r="C77" s="141">
        <v>3</v>
      </c>
      <c r="D77" s="130">
        <v>962060</v>
      </c>
      <c r="E77" s="58" t="s">
        <v>156</v>
      </c>
      <c r="F77" s="157">
        <v>31</v>
      </c>
      <c r="G77" s="248">
        <v>45.2</v>
      </c>
      <c r="H77" s="249">
        <v>32.299999999999997</v>
      </c>
      <c r="I77" s="249">
        <v>16.100000000000001</v>
      </c>
      <c r="J77" s="249">
        <v>64.5</v>
      </c>
      <c r="O77" s="321"/>
      <c r="P77" s="321"/>
      <c r="Q77" s="321"/>
      <c r="R77" s="321"/>
    </row>
    <row r="78" spans="1:18" s="36" customFormat="1">
      <c r="A78" s="140">
        <v>4</v>
      </c>
      <c r="B78" s="140">
        <v>2</v>
      </c>
      <c r="C78" s="141">
        <v>3</v>
      </c>
      <c r="D78" s="130">
        <v>362040</v>
      </c>
      <c r="E78" s="58" t="s">
        <v>70</v>
      </c>
      <c r="F78" s="157">
        <v>62</v>
      </c>
      <c r="G78" s="248">
        <v>43.5</v>
      </c>
      <c r="H78" s="249">
        <v>41.9</v>
      </c>
      <c r="I78" s="249">
        <v>32.299999999999997</v>
      </c>
      <c r="J78" s="249">
        <v>59.7</v>
      </c>
      <c r="O78" s="321"/>
      <c r="P78" s="321"/>
      <c r="Q78" s="321"/>
      <c r="R78" s="321"/>
    </row>
    <row r="79" spans="1:18" s="36" customFormat="1">
      <c r="A79" s="143"/>
      <c r="B79" s="143"/>
      <c r="C79" s="143"/>
      <c r="D79" s="134"/>
      <c r="E79" s="114" t="s">
        <v>212</v>
      </c>
      <c r="F79" s="158">
        <v>2120</v>
      </c>
      <c r="G79" s="319">
        <v>46.8</v>
      </c>
      <c r="H79" s="320">
        <v>35.5</v>
      </c>
      <c r="I79" s="320">
        <v>25.5</v>
      </c>
      <c r="J79" s="320">
        <v>58.6</v>
      </c>
    </row>
    <row r="80" spans="1:18" s="36" customFormat="1">
      <c r="A80" s="140">
        <v>5</v>
      </c>
      <c r="B80" s="140">
        <v>3</v>
      </c>
      <c r="C80" s="141">
        <v>3</v>
      </c>
      <c r="D80" s="130">
        <v>770004</v>
      </c>
      <c r="E80" s="58" t="s">
        <v>130</v>
      </c>
      <c r="F80" s="157">
        <v>82</v>
      </c>
      <c r="G80" s="248">
        <v>31.7</v>
      </c>
      <c r="H80" s="249">
        <v>48.8</v>
      </c>
      <c r="I80" s="249">
        <v>40.200000000000003</v>
      </c>
      <c r="J80" s="249">
        <v>31.7</v>
      </c>
      <c r="O80" s="321"/>
      <c r="P80" s="321"/>
      <c r="Q80" s="321"/>
      <c r="R80" s="321"/>
    </row>
    <row r="81" spans="1:18" s="36" customFormat="1">
      <c r="A81" s="140">
        <v>5</v>
      </c>
      <c r="B81" s="140">
        <v>3</v>
      </c>
      <c r="C81" s="141">
        <v>3</v>
      </c>
      <c r="D81" s="130">
        <v>570008</v>
      </c>
      <c r="E81" s="58" t="s">
        <v>119</v>
      </c>
      <c r="F81" s="157">
        <v>152</v>
      </c>
      <c r="G81" s="248">
        <v>32.200000000000003</v>
      </c>
      <c r="H81" s="249">
        <v>30.9</v>
      </c>
      <c r="I81" s="249">
        <v>21.1</v>
      </c>
      <c r="J81" s="249">
        <v>61.8</v>
      </c>
      <c r="O81" s="321"/>
      <c r="P81" s="321"/>
      <c r="Q81" s="321"/>
      <c r="R81" s="321"/>
    </row>
    <row r="82" spans="1:18" s="36" customFormat="1">
      <c r="A82" s="140">
        <v>5</v>
      </c>
      <c r="B82" s="140">
        <v>3</v>
      </c>
      <c r="C82" s="141">
        <v>3</v>
      </c>
      <c r="D82" s="130">
        <v>362004</v>
      </c>
      <c r="E82" s="58" t="s">
        <v>239</v>
      </c>
      <c r="F82" s="157">
        <v>71</v>
      </c>
      <c r="G82" s="248">
        <v>35.200000000000003</v>
      </c>
      <c r="H82" s="249">
        <v>43.7</v>
      </c>
      <c r="I82" s="249">
        <v>23.9</v>
      </c>
      <c r="J82" s="249">
        <v>59.2</v>
      </c>
      <c r="O82" s="321"/>
      <c r="P82" s="321"/>
      <c r="Q82" s="321"/>
      <c r="R82" s="321"/>
    </row>
    <row r="83" spans="1:18" s="36" customFormat="1">
      <c r="A83" s="140">
        <v>5</v>
      </c>
      <c r="B83" s="140">
        <v>3</v>
      </c>
      <c r="C83" s="141">
        <v>3</v>
      </c>
      <c r="D83" s="130">
        <v>362012</v>
      </c>
      <c r="E83" s="58" t="s">
        <v>64</v>
      </c>
      <c r="F83" s="157">
        <v>41</v>
      </c>
      <c r="G83" s="248">
        <v>34.1</v>
      </c>
      <c r="H83" s="249">
        <v>58.5</v>
      </c>
      <c r="I83" s="249">
        <v>39</v>
      </c>
      <c r="J83" s="249">
        <v>48.8</v>
      </c>
      <c r="O83" s="321"/>
      <c r="P83" s="321"/>
      <c r="Q83" s="321"/>
      <c r="R83" s="321"/>
    </row>
    <row r="84" spans="1:18" s="36" customFormat="1">
      <c r="A84" s="140">
        <v>5</v>
      </c>
      <c r="B84" s="140">
        <v>3</v>
      </c>
      <c r="C84" s="145">
        <v>3</v>
      </c>
      <c r="D84" s="130">
        <v>362016</v>
      </c>
      <c r="E84" s="58" t="s">
        <v>240</v>
      </c>
      <c r="F84" s="157">
        <v>104</v>
      </c>
      <c r="G84" s="248">
        <v>38.5</v>
      </c>
      <c r="H84" s="249">
        <v>26</v>
      </c>
      <c r="I84" s="249">
        <v>16.3</v>
      </c>
      <c r="J84" s="249">
        <v>62.5</v>
      </c>
      <c r="O84" s="321"/>
      <c r="P84" s="321"/>
      <c r="Q84" s="321"/>
      <c r="R84" s="321"/>
    </row>
    <row r="85" spans="1:18" s="36" customFormat="1">
      <c r="A85" s="140">
        <v>5</v>
      </c>
      <c r="B85" s="140">
        <v>3</v>
      </c>
      <c r="C85" s="141">
        <v>3</v>
      </c>
      <c r="D85" s="130">
        <v>154008</v>
      </c>
      <c r="E85" s="58" t="s">
        <v>25</v>
      </c>
      <c r="F85" s="157">
        <v>128</v>
      </c>
      <c r="G85" s="248">
        <v>45.3</v>
      </c>
      <c r="H85" s="249">
        <v>64.8</v>
      </c>
      <c r="I85" s="249">
        <v>42.2</v>
      </c>
      <c r="J85" s="249">
        <v>17.2</v>
      </c>
      <c r="O85" s="321"/>
      <c r="P85" s="321"/>
      <c r="Q85" s="321"/>
      <c r="R85" s="321"/>
    </row>
    <row r="86" spans="1:18" s="36" customFormat="1">
      <c r="A86" s="140">
        <v>5</v>
      </c>
      <c r="B86" s="140">
        <v>3</v>
      </c>
      <c r="C86" s="141">
        <v>3</v>
      </c>
      <c r="D86" s="130">
        <v>954008</v>
      </c>
      <c r="E86" s="58" t="s">
        <v>139</v>
      </c>
      <c r="F86" s="157">
        <v>160</v>
      </c>
      <c r="G86" s="248">
        <v>38.1</v>
      </c>
      <c r="H86" s="249">
        <v>40.6</v>
      </c>
      <c r="I86" s="249">
        <v>33.799999999999997</v>
      </c>
      <c r="J86" s="249">
        <v>30.6</v>
      </c>
      <c r="O86" s="321"/>
      <c r="P86" s="321"/>
      <c r="Q86" s="321"/>
      <c r="R86" s="321"/>
    </row>
    <row r="87" spans="1:18" s="36" customFormat="1">
      <c r="A87" s="140">
        <v>5</v>
      </c>
      <c r="B87" s="140">
        <v>3</v>
      </c>
      <c r="C87" s="141">
        <v>3</v>
      </c>
      <c r="D87" s="130">
        <v>362020</v>
      </c>
      <c r="E87" s="58" t="s">
        <v>65</v>
      </c>
      <c r="F87" s="157">
        <v>88</v>
      </c>
      <c r="G87" s="248">
        <v>30.7</v>
      </c>
      <c r="H87" s="249">
        <v>47.7</v>
      </c>
      <c r="I87" s="249">
        <v>38.6</v>
      </c>
      <c r="J87" s="249">
        <v>67</v>
      </c>
      <c r="O87" s="321"/>
      <c r="P87" s="321"/>
      <c r="Q87" s="321"/>
      <c r="R87" s="321"/>
    </row>
    <row r="88" spans="1:18" s="36" customFormat="1">
      <c r="A88" s="140">
        <v>5</v>
      </c>
      <c r="B88" s="140">
        <v>3</v>
      </c>
      <c r="C88" s="141">
        <v>3</v>
      </c>
      <c r="D88" s="130">
        <v>370012</v>
      </c>
      <c r="E88" s="58" t="s">
        <v>72</v>
      </c>
      <c r="F88" s="157">
        <v>74</v>
      </c>
      <c r="G88" s="248">
        <v>66.2</v>
      </c>
      <c r="H88" s="249">
        <v>17.600000000000001</v>
      </c>
      <c r="I88" s="249">
        <v>9.5</v>
      </c>
      <c r="J88" s="249">
        <v>51.4</v>
      </c>
      <c r="O88" s="321"/>
      <c r="P88" s="321"/>
      <c r="Q88" s="321"/>
      <c r="R88" s="321"/>
    </row>
    <row r="89" spans="1:18" s="36" customFormat="1">
      <c r="A89" s="140">
        <v>5</v>
      </c>
      <c r="B89" s="140">
        <v>3</v>
      </c>
      <c r="C89" s="141">
        <v>3</v>
      </c>
      <c r="D89" s="130">
        <v>154012</v>
      </c>
      <c r="E89" s="58" t="s">
        <v>26</v>
      </c>
      <c r="F89" s="157">
        <v>170</v>
      </c>
      <c r="G89" s="248">
        <v>44.7</v>
      </c>
      <c r="H89" s="249">
        <v>28.2</v>
      </c>
      <c r="I89" s="249">
        <v>28.2</v>
      </c>
      <c r="J89" s="249">
        <v>28.2</v>
      </c>
      <c r="O89" s="321"/>
      <c r="P89" s="321"/>
      <c r="Q89" s="321"/>
      <c r="R89" s="321"/>
    </row>
    <row r="90" spans="1:18" s="36" customFormat="1">
      <c r="A90" s="140">
        <v>5</v>
      </c>
      <c r="B90" s="140">
        <v>3</v>
      </c>
      <c r="C90" s="141">
        <v>3</v>
      </c>
      <c r="D90" s="130">
        <v>154016</v>
      </c>
      <c r="E90" s="58" t="s">
        <v>27</v>
      </c>
      <c r="F90" s="157">
        <v>99</v>
      </c>
      <c r="G90" s="248">
        <v>57.6</v>
      </c>
      <c r="H90" s="249">
        <v>24.2</v>
      </c>
      <c r="I90" s="249">
        <v>14.1</v>
      </c>
      <c r="J90" s="249">
        <v>34.299999999999997</v>
      </c>
      <c r="O90" s="321"/>
      <c r="P90" s="321"/>
      <c r="Q90" s="321"/>
      <c r="R90" s="321"/>
    </row>
    <row r="91" spans="1:18" s="36" customFormat="1">
      <c r="A91" s="140">
        <v>5</v>
      </c>
      <c r="B91" s="140">
        <v>3</v>
      </c>
      <c r="C91" s="141">
        <v>3</v>
      </c>
      <c r="D91" s="130">
        <v>566012</v>
      </c>
      <c r="E91" s="58" t="s">
        <v>115</v>
      </c>
      <c r="F91" s="157">
        <v>62</v>
      </c>
      <c r="G91" s="248">
        <v>29</v>
      </c>
      <c r="H91" s="249">
        <v>45.2</v>
      </c>
      <c r="I91" s="249">
        <v>40.299999999999997</v>
      </c>
      <c r="J91" s="249">
        <v>51.6</v>
      </c>
      <c r="O91" s="321"/>
      <c r="P91" s="321"/>
      <c r="Q91" s="321"/>
      <c r="R91" s="321"/>
    </row>
    <row r="92" spans="1:18" s="36" customFormat="1">
      <c r="A92" s="140">
        <v>5</v>
      </c>
      <c r="B92" s="140">
        <v>3</v>
      </c>
      <c r="C92" s="141">
        <v>3</v>
      </c>
      <c r="D92" s="130">
        <v>554020</v>
      </c>
      <c r="E92" s="58" t="s">
        <v>101</v>
      </c>
      <c r="F92" s="157">
        <v>73</v>
      </c>
      <c r="G92" s="248">
        <v>47.9</v>
      </c>
      <c r="H92" s="249">
        <v>30.1</v>
      </c>
      <c r="I92" s="249">
        <v>5.5</v>
      </c>
      <c r="J92" s="249">
        <v>61.6</v>
      </c>
      <c r="O92" s="321"/>
      <c r="P92" s="321"/>
      <c r="Q92" s="321"/>
      <c r="R92" s="321"/>
    </row>
    <row r="93" spans="1:18" s="36" customFormat="1">
      <c r="A93" s="140">
        <v>5</v>
      </c>
      <c r="B93" s="140">
        <v>3</v>
      </c>
      <c r="C93" s="141">
        <v>3</v>
      </c>
      <c r="D93" s="130">
        <v>374012</v>
      </c>
      <c r="E93" s="58" t="s">
        <v>75</v>
      </c>
      <c r="F93" s="157">
        <v>92</v>
      </c>
      <c r="G93" s="248">
        <v>27.2</v>
      </c>
      <c r="H93" s="249">
        <v>50</v>
      </c>
      <c r="I93" s="249">
        <v>41.3</v>
      </c>
      <c r="J93" s="249">
        <v>35.9</v>
      </c>
      <c r="O93" s="321"/>
      <c r="P93" s="321"/>
      <c r="Q93" s="321"/>
      <c r="R93" s="321"/>
    </row>
    <row r="94" spans="1:18" s="36" customFormat="1">
      <c r="A94" s="140">
        <v>5</v>
      </c>
      <c r="B94" s="140">
        <v>3</v>
      </c>
      <c r="C94" s="141">
        <v>3</v>
      </c>
      <c r="D94" s="130">
        <v>158008</v>
      </c>
      <c r="E94" s="58" t="s">
        <v>31</v>
      </c>
      <c r="F94" s="157">
        <v>51</v>
      </c>
      <c r="G94" s="248">
        <v>58.8</v>
      </c>
      <c r="H94" s="249">
        <v>43.1</v>
      </c>
      <c r="I94" s="249">
        <v>29.4</v>
      </c>
      <c r="J94" s="249">
        <v>56.9</v>
      </c>
      <c r="O94" s="321"/>
      <c r="P94" s="321"/>
      <c r="Q94" s="321"/>
      <c r="R94" s="321"/>
    </row>
    <row r="95" spans="1:18" s="36" customFormat="1">
      <c r="A95" s="140">
        <v>5</v>
      </c>
      <c r="B95" s="140">
        <v>3</v>
      </c>
      <c r="C95" s="141">
        <v>3</v>
      </c>
      <c r="D95" s="130">
        <v>158012</v>
      </c>
      <c r="E95" s="58" t="s">
        <v>32</v>
      </c>
      <c r="F95" s="157">
        <v>66</v>
      </c>
      <c r="G95" s="248">
        <v>43.9</v>
      </c>
      <c r="H95" s="249">
        <v>56.1</v>
      </c>
      <c r="I95" s="249">
        <v>36.4</v>
      </c>
      <c r="J95" s="249">
        <v>45.5</v>
      </c>
      <c r="O95" s="321"/>
      <c r="P95" s="321"/>
      <c r="Q95" s="321"/>
      <c r="R95" s="321"/>
    </row>
    <row r="96" spans="1:18" s="36" customFormat="1">
      <c r="A96" s="140">
        <v>5</v>
      </c>
      <c r="B96" s="140">
        <v>3</v>
      </c>
      <c r="C96" s="141">
        <v>3</v>
      </c>
      <c r="D96" s="130">
        <v>334016</v>
      </c>
      <c r="E96" s="58" t="s">
        <v>59</v>
      </c>
      <c r="F96" s="157">
        <v>214</v>
      </c>
      <c r="G96" s="248">
        <v>40.200000000000003</v>
      </c>
      <c r="H96" s="249">
        <v>29</v>
      </c>
      <c r="I96" s="249">
        <v>18.7</v>
      </c>
      <c r="J96" s="249">
        <v>56.5</v>
      </c>
      <c r="O96" s="321"/>
      <c r="P96" s="321"/>
      <c r="Q96" s="321"/>
      <c r="R96" s="321"/>
    </row>
    <row r="97" spans="1:18" s="36" customFormat="1">
      <c r="A97" s="140">
        <v>5</v>
      </c>
      <c r="B97" s="140">
        <v>3</v>
      </c>
      <c r="C97" s="141">
        <v>3</v>
      </c>
      <c r="D97" s="130">
        <v>166012</v>
      </c>
      <c r="E97" s="58" t="s">
        <v>45</v>
      </c>
      <c r="F97" s="157">
        <v>36</v>
      </c>
      <c r="G97" s="248">
        <v>44.4</v>
      </c>
      <c r="H97" s="249">
        <v>47.2</v>
      </c>
      <c r="I97" s="249">
        <v>11.1</v>
      </c>
      <c r="J97" s="249">
        <v>8.3000000000000007</v>
      </c>
      <c r="O97" s="321"/>
      <c r="P97" s="321"/>
      <c r="Q97" s="321"/>
      <c r="R97" s="321"/>
    </row>
    <row r="98" spans="1:18" s="36" customFormat="1">
      <c r="A98" s="140">
        <v>5</v>
      </c>
      <c r="B98" s="140">
        <v>3</v>
      </c>
      <c r="C98" s="141">
        <v>3</v>
      </c>
      <c r="D98" s="130">
        <v>766040</v>
      </c>
      <c r="E98" s="58" t="s">
        <v>128</v>
      </c>
      <c r="F98" s="157">
        <v>65</v>
      </c>
      <c r="G98" s="248">
        <v>40</v>
      </c>
      <c r="H98" s="249">
        <v>38.5</v>
      </c>
      <c r="I98" s="249">
        <v>18.5</v>
      </c>
      <c r="J98" s="249">
        <v>58.5</v>
      </c>
      <c r="O98" s="321"/>
      <c r="P98" s="321"/>
      <c r="Q98" s="321"/>
      <c r="R98" s="321"/>
    </row>
    <row r="99" spans="1:18" s="36" customFormat="1">
      <c r="A99" s="140">
        <v>5</v>
      </c>
      <c r="B99" s="140">
        <v>3</v>
      </c>
      <c r="C99" s="141">
        <v>3</v>
      </c>
      <c r="D99" s="130">
        <v>766044</v>
      </c>
      <c r="E99" s="58" t="s">
        <v>129</v>
      </c>
      <c r="F99" s="157">
        <v>31</v>
      </c>
      <c r="G99" s="248">
        <v>48.4</v>
      </c>
      <c r="H99" s="249">
        <v>48.4</v>
      </c>
      <c r="I99" s="249">
        <v>32.299999999999997</v>
      </c>
      <c r="J99" s="249">
        <v>35.5</v>
      </c>
      <c r="O99" s="321"/>
      <c r="P99" s="321"/>
      <c r="Q99" s="321"/>
      <c r="R99" s="321"/>
    </row>
    <row r="100" spans="1:18" s="36" customFormat="1">
      <c r="A100" s="140">
        <v>5</v>
      </c>
      <c r="B100" s="140">
        <v>3</v>
      </c>
      <c r="C100" s="141">
        <v>3</v>
      </c>
      <c r="D100" s="130">
        <v>758024</v>
      </c>
      <c r="E100" s="58" t="s">
        <v>125</v>
      </c>
      <c r="F100" s="157">
        <v>88</v>
      </c>
      <c r="G100" s="248">
        <v>37.5</v>
      </c>
      <c r="H100" s="249">
        <v>29.5</v>
      </c>
      <c r="I100" s="249">
        <v>12.5</v>
      </c>
      <c r="J100" s="249">
        <v>48.9</v>
      </c>
      <c r="O100" s="321"/>
      <c r="P100" s="321"/>
      <c r="Q100" s="321"/>
      <c r="R100" s="321"/>
    </row>
    <row r="101" spans="1:18" s="36" customFormat="1">
      <c r="A101" s="140">
        <v>5</v>
      </c>
      <c r="B101" s="140">
        <v>3</v>
      </c>
      <c r="C101" s="141">
        <v>3</v>
      </c>
      <c r="D101" s="130">
        <v>382032</v>
      </c>
      <c r="E101" s="58" t="s">
        <v>89</v>
      </c>
      <c r="F101" s="157">
        <v>67</v>
      </c>
      <c r="G101" s="248">
        <v>23.9</v>
      </c>
      <c r="H101" s="249">
        <v>49.3</v>
      </c>
      <c r="I101" s="249">
        <v>34.299999999999997</v>
      </c>
      <c r="J101" s="249">
        <v>44.8</v>
      </c>
      <c r="O101" s="321"/>
      <c r="P101" s="321"/>
      <c r="Q101" s="321"/>
      <c r="R101" s="321"/>
    </row>
    <row r="102" spans="1:18" s="36" customFormat="1">
      <c r="A102" s="140">
        <v>5</v>
      </c>
      <c r="B102" s="140">
        <v>3</v>
      </c>
      <c r="C102" s="141">
        <v>3</v>
      </c>
      <c r="D102" s="130">
        <v>158024</v>
      </c>
      <c r="E102" s="58" t="s">
        <v>35</v>
      </c>
      <c r="F102" s="157">
        <v>69</v>
      </c>
      <c r="G102" s="248">
        <v>33.299999999999997</v>
      </c>
      <c r="H102" s="249">
        <v>56.5</v>
      </c>
      <c r="I102" s="249">
        <v>46.4</v>
      </c>
      <c r="J102" s="249">
        <v>47.8</v>
      </c>
      <c r="O102" s="321"/>
      <c r="P102" s="321"/>
      <c r="Q102" s="321"/>
      <c r="R102" s="321"/>
    </row>
    <row r="103" spans="1:18" s="36" customFormat="1">
      <c r="A103" s="140">
        <v>5</v>
      </c>
      <c r="B103" s="140">
        <v>3</v>
      </c>
      <c r="C103" s="141">
        <v>3</v>
      </c>
      <c r="D103" s="130">
        <v>166016</v>
      </c>
      <c r="E103" s="58" t="s">
        <v>256</v>
      </c>
      <c r="F103" s="157">
        <v>175</v>
      </c>
      <c r="G103" s="248">
        <v>54.3</v>
      </c>
      <c r="H103" s="249">
        <v>42.3</v>
      </c>
      <c r="I103" s="249">
        <v>21.1</v>
      </c>
      <c r="J103" s="249">
        <v>13.1</v>
      </c>
      <c r="O103" s="321"/>
      <c r="P103" s="321"/>
      <c r="Q103" s="321"/>
      <c r="R103" s="321"/>
    </row>
    <row r="104" spans="1:18" s="36" customFormat="1">
      <c r="A104" s="140">
        <v>5</v>
      </c>
      <c r="B104" s="140">
        <v>3</v>
      </c>
      <c r="C104" s="141">
        <v>3</v>
      </c>
      <c r="D104" s="130">
        <v>978028</v>
      </c>
      <c r="E104" s="58" t="s">
        <v>164</v>
      </c>
      <c r="F104" s="157">
        <v>330</v>
      </c>
      <c r="G104" s="248">
        <v>39.700000000000003</v>
      </c>
      <c r="H104" s="249">
        <v>45.5</v>
      </c>
      <c r="I104" s="249">
        <v>32.4</v>
      </c>
      <c r="J104" s="249">
        <v>51.5</v>
      </c>
      <c r="O104" s="321"/>
      <c r="P104" s="321"/>
      <c r="Q104" s="321"/>
      <c r="R104" s="321"/>
    </row>
    <row r="105" spans="1:18" s="36" customFormat="1">
      <c r="A105" s="140">
        <v>5</v>
      </c>
      <c r="B105" s="140">
        <v>3</v>
      </c>
      <c r="C105" s="141">
        <v>3</v>
      </c>
      <c r="D105" s="130">
        <v>974040</v>
      </c>
      <c r="E105" s="58" t="s">
        <v>159</v>
      </c>
      <c r="F105" s="157">
        <v>158</v>
      </c>
      <c r="G105" s="248">
        <v>46.8</v>
      </c>
      <c r="H105" s="249">
        <v>32.299999999999997</v>
      </c>
      <c r="I105" s="249">
        <v>7.6</v>
      </c>
      <c r="J105" s="249">
        <v>70.3</v>
      </c>
      <c r="O105" s="321"/>
      <c r="P105" s="321"/>
      <c r="Q105" s="321"/>
      <c r="R105" s="321"/>
    </row>
    <row r="106" spans="1:18" s="36" customFormat="1">
      <c r="A106" s="140">
        <v>5</v>
      </c>
      <c r="B106" s="140">
        <v>3</v>
      </c>
      <c r="C106" s="141">
        <v>3</v>
      </c>
      <c r="D106" s="130">
        <v>170044</v>
      </c>
      <c r="E106" s="58" t="s">
        <v>52</v>
      </c>
      <c r="F106" s="157">
        <v>244</v>
      </c>
      <c r="G106" s="248">
        <v>48.8</v>
      </c>
      <c r="H106" s="249">
        <v>33.6</v>
      </c>
      <c r="I106" s="249">
        <v>28.7</v>
      </c>
      <c r="J106" s="249">
        <v>12.3</v>
      </c>
      <c r="O106" s="321"/>
      <c r="P106" s="321"/>
      <c r="Q106" s="321"/>
      <c r="R106" s="321"/>
    </row>
    <row r="107" spans="1:18" s="36" customFormat="1">
      <c r="A107" s="140">
        <v>5</v>
      </c>
      <c r="B107" s="140">
        <v>3</v>
      </c>
      <c r="C107" s="141">
        <v>3</v>
      </c>
      <c r="D107" s="130">
        <v>562036</v>
      </c>
      <c r="E107" s="58" t="s">
        <v>113</v>
      </c>
      <c r="F107" s="157">
        <v>79</v>
      </c>
      <c r="G107" s="248">
        <v>39.200000000000003</v>
      </c>
      <c r="H107" s="249">
        <v>39.200000000000003</v>
      </c>
      <c r="I107" s="249">
        <v>29.1</v>
      </c>
      <c r="J107" s="249">
        <v>62</v>
      </c>
      <c r="O107" s="321"/>
      <c r="P107" s="321"/>
      <c r="Q107" s="321"/>
      <c r="R107" s="321"/>
    </row>
    <row r="108" spans="1:18" s="36" customFormat="1">
      <c r="A108" s="140">
        <v>5</v>
      </c>
      <c r="B108" s="140">
        <v>3</v>
      </c>
      <c r="C108" s="141">
        <v>3</v>
      </c>
      <c r="D108" s="130">
        <v>978040</v>
      </c>
      <c r="E108" s="58" t="s">
        <v>167</v>
      </c>
      <c r="F108" s="157">
        <v>109</v>
      </c>
      <c r="G108" s="248">
        <v>43.1</v>
      </c>
      <c r="H108" s="249">
        <v>37.6</v>
      </c>
      <c r="I108" s="249">
        <v>20.2</v>
      </c>
      <c r="J108" s="249">
        <v>46.8</v>
      </c>
      <c r="O108" s="321"/>
      <c r="P108" s="321"/>
      <c r="Q108" s="321"/>
      <c r="R108" s="321"/>
    </row>
    <row r="109" spans="1:18" s="36" customFormat="1">
      <c r="A109" s="140">
        <v>5</v>
      </c>
      <c r="B109" s="140">
        <v>3</v>
      </c>
      <c r="C109" s="141">
        <v>3</v>
      </c>
      <c r="D109" s="130">
        <v>158036</v>
      </c>
      <c r="E109" s="58" t="s">
        <v>39</v>
      </c>
      <c r="F109" s="157">
        <v>70</v>
      </c>
      <c r="G109" s="248">
        <v>52.9</v>
      </c>
      <c r="H109" s="249">
        <v>35.700000000000003</v>
      </c>
      <c r="I109" s="249">
        <v>14.3</v>
      </c>
      <c r="J109" s="249">
        <v>28.6</v>
      </c>
      <c r="O109" s="321"/>
      <c r="P109" s="321"/>
      <c r="Q109" s="321"/>
      <c r="R109" s="321"/>
    </row>
    <row r="110" spans="1:18" s="36" customFormat="1">
      <c r="A110" s="140">
        <v>5</v>
      </c>
      <c r="B110" s="140">
        <v>3</v>
      </c>
      <c r="C110" s="141">
        <v>3</v>
      </c>
      <c r="D110" s="130">
        <v>334036</v>
      </c>
      <c r="E110" s="58" t="s">
        <v>61</v>
      </c>
      <c r="F110" s="157">
        <v>157</v>
      </c>
      <c r="G110" s="248">
        <v>49</v>
      </c>
      <c r="H110" s="249">
        <v>42</v>
      </c>
      <c r="I110" s="249">
        <v>26.8</v>
      </c>
      <c r="J110" s="249">
        <v>56.7</v>
      </c>
      <c r="O110" s="321"/>
      <c r="P110" s="321"/>
      <c r="Q110" s="321"/>
      <c r="R110" s="321"/>
    </row>
    <row r="111" spans="1:18" s="36" customFormat="1">
      <c r="A111" s="143"/>
      <c r="B111" s="143"/>
      <c r="C111" s="143"/>
      <c r="D111" s="150"/>
      <c r="E111" s="137" t="s">
        <v>213</v>
      </c>
      <c r="F111" s="158">
        <v>3405</v>
      </c>
      <c r="G111" s="319">
        <v>42.4</v>
      </c>
      <c r="H111" s="320">
        <v>39.200000000000003</v>
      </c>
      <c r="I111" s="320">
        <v>26</v>
      </c>
      <c r="J111" s="320">
        <v>43.7</v>
      </c>
    </row>
    <row r="112" spans="1:18" s="36" customFormat="1">
      <c r="A112" s="140">
        <v>6</v>
      </c>
      <c r="B112" s="140">
        <v>4</v>
      </c>
      <c r="C112" s="141">
        <v>3</v>
      </c>
      <c r="D112" s="130">
        <v>554004</v>
      </c>
      <c r="E112" s="58" t="s">
        <v>98</v>
      </c>
      <c r="F112" s="157">
        <v>69</v>
      </c>
      <c r="G112" s="248">
        <v>40.6</v>
      </c>
      <c r="H112" s="249">
        <v>30.4</v>
      </c>
      <c r="I112" s="249">
        <v>23.2</v>
      </c>
      <c r="J112" s="249">
        <v>33.299999999999997</v>
      </c>
      <c r="O112" s="321"/>
      <c r="P112" s="321"/>
      <c r="Q112" s="321"/>
      <c r="R112" s="321"/>
    </row>
    <row r="113" spans="1:18" s="36" customFormat="1">
      <c r="A113" s="140">
        <v>6</v>
      </c>
      <c r="B113" s="140">
        <v>4</v>
      </c>
      <c r="C113" s="141">
        <v>3</v>
      </c>
      <c r="D113" s="130">
        <v>382008</v>
      </c>
      <c r="E113" s="58" t="s">
        <v>84</v>
      </c>
      <c r="F113" s="157">
        <v>52</v>
      </c>
      <c r="G113" s="248">
        <v>40.4</v>
      </c>
      <c r="H113" s="249">
        <v>48.1</v>
      </c>
      <c r="I113" s="249">
        <v>34.6</v>
      </c>
      <c r="J113" s="249">
        <v>59.6</v>
      </c>
      <c r="O113" s="321"/>
      <c r="P113" s="321"/>
      <c r="Q113" s="321"/>
      <c r="R113" s="321"/>
    </row>
    <row r="114" spans="1:18" s="36" customFormat="1">
      <c r="A114" s="140">
        <v>6</v>
      </c>
      <c r="B114" s="140">
        <v>4</v>
      </c>
      <c r="C114" s="145">
        <v>3</v>
      </c>
      <c r="D114" s="130">
        <v>554012</v>
      </c>
      <c r="E114" s="58" t="s">
        <v>100</v>
      </c>
      <c r="F114" s="157">
        <v>131</v>
      </c>
      <c r="G114" s="248">
        <v>42</v>
      </c>
      <c r="H114" s="249">
        <v>28.2</v>
      </c>
      <c r="I114" s="249">
        <v>14.5</v>
      </c>
      <c r="J114" s="249">
        <v>44.3</v>
      </c>
      <c r="O114" s="321"/>
      <c r="P114" s="321"/>
      <c r="Q114" s="321"/>
      <c r="R114" s="321"/>
    </row>
    <row r="115" spans="1:18" s="36" customFormat="1">
      <c r="A115" s="140">
        <v>6</v>
      </c>
      <c r="B115" s="140">
        <v>4</v>
      </c>
      <c r="C115" s="141">
        <v>3</v>
      </c>
      <c r="D115" s="130">
        <v>382012</v>
      </c>
      <c r="E115" s="58" t="s">
        <v>85</v>
      </c>
      <c r="F115" s="157">
        <v>113</v>
      </c>
      <c r="G115" s="248">
        <v>30.1</v>
      </c>
      <c r="H115" s="249">
        <v>51.3</v>
      </c>
      <c r="I115" s="249">
        <v>31.9</v>
      </c>
      <c r="J115" s="249">
        <v>37.200000000000003</v>
      </c>
      <c r="O115" s="321"/>
      <c r="P115" s="321"/>
      <c r="Q115" s="321"/>
      <c r="R115" s="321"/>
    </row>
    <row r="116" spans="1:18" s="36" customFormat="1">
      <c r="A116" s="140">
        <v>6</v>
      </c>
      <c r="B116" s="140">
        <v>4</v>
      </c>
      <c r="C116" s="141">
        <v>3</v>
      </c>
      <c r="D116" s="130">
        <v>758004</v>
      </c>
      <c r="E116" s="58" t="s">
        <v>123</v>
      </c>
      <c r="F116" s="157">
        <v>74</v>
      </c>
      <c r="G116" s="248">
        <v>37.799999999999997</v>
      </c>
      <c r="H116" s="249">
        <v>62.2</v>
      </c>
      <c r="I116" s="249">
        <v>39.200000000000003</v>
      </c>
      <c r="J116" s="249">
        <v>41.9</v>
      </c>
      <c r="O116" s="321"/>
      <c r="P116" s="321"/>
      <c r="Q116" s="321"/>
      <c r="R116" s="321"/>
    </row>
    <row r="117" spans="1:18" s="36" customFormat="1">
      <c r="A117" s="140">
        <v>6</v>
      </c>
      <c r="B117" s="140">
        <v>4</v>
      </c>
      <c r="C117" s="141">
        <v>3</v>
      </c>
      <c r="D117" s="130">
        <v>558012</v>
      </c>
      <c r="E117" s="58" t="s">
        <v>102</v>
      </c>
      <c r="F117" s="157">
        <v>125</v>
      </c>
      <c r="G117" s="248">
        <v>54.4</v>
      </c>
      <c r="H117" s="249">
        <v>44</v>
      </c>
      <c r="I117" s="249">
        <v>27.2</v>
      </c>
      <c r="J117" s="249">
        <v>49.6</v>
      </c>
      <c r="O117" s="321"/>
      <c r="P117" s="321"/>
      <c r="Q117" s="321"/>
      <c r="R117" s="321"/>
    </row>
    <row r="118" spans="1:18" s="36" customFormat="1">
      <c r="A118" s="140">
        <v>6</v>
      </c>
      <c r="B118" s="140">
        <v>4</v>
      </c>
      <c r="C118" s="141">
        <v>3</v>
      </c>
      <c r="D118" s="130">
        <v>558016</v>
      </c>
      <c r="E118" s="58" t="s">
        <v>103</v>
      </c>
      <c r="F118" s="157">
        <v>153</v>
      </c>
      <c r="G118" s="248">
        <v>43.8</v>
      </c>
      <c r="H118" s="249">
        <v>39.200000000000003</v>
      </c>
      <c r="I118" s="249">
        <v>23.5</v>
      </c>
      <c r="J118" s="249">
        <v>58.8</v>
      </c>
      <c r="O118" s="321"/>
      <c r="P118" s="321"/>
      <c r="Q118" s="321"/>
      <c r="R118" s="321"/>
    </row>
    <row r="119" spans="1:18" s="36" customFormat="1">
      <c r="A119" s="140">
        <v>6</v>
      </c>
      <c r="B119" s="140">
        <v>4</v>
      </c>
      <c r="C119" s="141">
        <v>3</v>
      </c>
      <c r="D119" s="130">
        <v>566008</v>
      </c>
      <c r="E119" s="58" t="s">
        <v>114</v>
      </c>
      <c r="F119" s="157">
        <v>100</v>
      </c>
      <c r="G119" s="248">
        <v>33</v>
      </c>
      <c r="H119" s="249">
        <v>59</v>
      </c>
      <c r="I119" s="249">
        <v>45</v>
      </c>
      <c r="J119" s="249">
        <v>52</v>
      </c>
      <c r="O119" s="321"/>
      <c r="P119" s="321"/>
      <c r="Q119" s="321"/>
      <c r="R119" s="321"/>
    </row>
    <row r="120" spans="1:18" s="36" customFormat="1">
      <c r="A120" s="140">
        <v>6</v>
      </c>
      <c r="B120" s="140">
        <v>4</v>
      </c>
      <c r="C120" s="141">
        <v>3</v>
      </c>
      <c r="D120" s="130">
        <v>370004</v>
      </c>
      <c r="E120" s="58" t="s">
        <v>71</v>
      </c>
      <c r="F120" s="157">
        <v>133</v>
      </c>
      <c r="G120" s="248">
        <v>39.799999999999997</v>
      </c>
      <c r="H120" s="249">
        <v>34.6</v>
      </c>
      <c r="I120" s="249">
        <v>31.6</v>
      </c>
      <c r="J120" s="249">
        <v>45.9</v>
      </c>
      <c r="O120" s="321"/>
      <c r="P120" s="321"/>
      <c r="Q120" s="321"/>
      <c r="R120" s="321"/>
    </row>
    <row r="121" spans="1:18" s="36" customFormat="1">
      <c r="A121" s="140">
        <v>6</v>
      </c>
      <c r="B121" s="140">
        <v>4</v>
      </c>
      <c r="C121" s="141">
        <v>3</v>
      </c>
      <c r="D121" s="130">
        <v>562016</v>
      </c>
      <c r="E121" s="58" t="s">
        <v>108</v>
      </c>
      <c r="F121" s="157">
        <v>101</v>
      </c>
      <c r="G121" s="248">
        <v>57.4</v>
      </c>
      <c r="H121" s="249">
        <v>27.7</v>
      </c>
      <c r="I121" s="249">
        <v>15.8</v>
      </c>
      <c r="J121" s="249">
        <v>48.5</v>
      </c>
      <c r="O121" s="321"/>
      <c r="P121" s="321"/>
      <c r="Q121" s="321"/>
      <c r="R121" s="321"/>
    </row>
    <row r="122" spans="1:18" s="36" customFormat="1">
      <c r="A122" s="140">
        <v>6</v>
      </c>
      <c r="B122" s="140">
        <v>4</v>
      </c>
      <c r="C122" s="141">
        <v>3</v>
      </c>
      <c r="D122" s="130">
        <v>382020</v>
      </c>
      <c r="E122" s="58" t="s">
        <v>86</v>
      </c>
      <c r="F122" s="157">
        <v>142</v>
      </c>
      <c r="G122" s="248">
        <v>44.4</v>
      </c>
      <c r="H122" s="249">
        <v>40.799999999999997</v>
      </c>
      <c r="I122" s="249">
        <v>30.3</v>
      </c>
      <c r="J122" s="249">
        <v>43</v>
      </c>
      <c r="O122" s="321"/>
      <c r="P122" s="321"/>
      <c r="Q122" s="321"/>
      <c r="R122" s="321"/>
    </row>
    <row r="123" spans="1:18" s="36" customFormat="1">
      <c r="A123" s="140">
        <v>6</v>
      </c>
      <c r="B123" s="140">
        <v>4</v>
      </c>
      <c r="C123" s="141">
        <v>3</v>
      </c>
      <c r="D123" s="130">
        <v>954020</v>
      </c>
      <c r="E123" s="58" t="s">
        <v>142</v>
      </c>
      <c r="F123" s="157">
        <v>33</v>
      </c>
      <c r="G123" s="248">
        <v>39.4</v>
      </c>
      <c r="H123" s="249">
        <v>42.4</v>
      </c>
      <c r="I123" s="249">
        <v>33.299999999999997</v>
      </c>
      <c r="J123" s="249">
        <v>57.6</v>
      </c>
      <c r="O123" s="321"/>
      <c r="P123" s="321"/>
      <c r="Q123" s="321"/>
      <c r="R123" s="321"/>
    </row>
    <row r="124" spans="1:18" s="36" customFormat="1">
      <c r="A124" s="140">
        <v>6</v>
      </c>
      <c r="B124" s="140">
        <v>4</v>
      </c>
      <c r="C124" s="141">
        <v>3</v>
      </c>
      <c r="D124" s="130">
        <v>162016</v>
      </c>
      <c r="E124" s="58" t="s">
        <v>42</v>
      </c>
      <c r="F124" s="157">
        <v>106</v>
      </c>
      <c r="G124" s="248">
        <v>38.700000000000003</v>
      </c>
      <c r="H124" s="249">
        <v>50.9</v>
      </c>
      <c r="I124" s="249">
        <v>25.5</v>
      </c>
      <c r="J124" s="249">
        <v>49.1</v>
      </c>
      <c r="O124" s="321"/>
      <c r="P124" s="321"/>
      <c r="Q124" s="321"/>
      <c r="R124" s="321"/>
    </row>
    <row r="125" spans="1:18" s="36" customFormat="1">
      <c r="A125" s="140">
        <v>6</v>
      </c>
      <c r="B125" s="140">
        <v>4</v>
      </c>
      <c r="C125" s="141">
        <v>3</v>
      </c>
      <c r="D125" s="130">
        <v>154032</v>
      </c>
      <c r="E125" s="58" t="s">
        <v>28</v>
      </c>
      <c r="F125" s="157">
        <v>76</v>
      </c>
      <c r="G125" s="248">
        <v>57.9</v>
      </c>
      <c r="H125" s="249">
        <v>25</v>
      </c>
      <c r="I125" s="249">
        <v>19.7</v>
      </c>
      <c r="J125" s="249">
        <v>35.5</v>
      </c>
      <c r="O125" s="321"/>
      <c r="P125" s="321"/>
      <c r="Q125" s="321"/>
      <c r="R125" s="321"/>
    </row>
    <row r="126" spans="1:18" s="36" customFormat="1">
      <c r="A126" s="140">
        <v>6</v>
      </c>
      <c r="B126" s="140">
        <v>4</v>
      </c>
      <c r="C126" s="141">
        <v>3</v>
      </c>
      <c r="D126" s="130">
        <v>382024</v>
      </c>
      <c r="E126" s="58" t="s">
        <v>87</v>
      </c>
      <c r="F126" s="157">
        <v>42</v>
      </c>
      <c r="G126" s="248">
        <v>31</v>
      </c>
      <c r="H126" s="249">
        <v>47.6</v>
      </c>
      <c r="I126" s="249">
        <v>35.700000000000003</v>
      </c>
      <c r="J126" s="249">
        <v>61.9</v>
      </c>
      <c r="O126" s="321"/>
      <c r="P126" s="321"/>
      <c r="Q126" s="321"/>
      <c r="R126" s="321"/>
    </row>
    <row r="127" spans="1:18" s="36" customFormat="1">
      <c r="A127" s="140">
        <v>6</v>
      </c>
      <c r="B127" s="140">
        <v>4</v>
      </c>
      <c r="C127" s="141">
        <v>3</v>
      </c>
      <c r="D127" s="130">
        <v>378016</v>
      </c>
      <c r="E127" s="58" t="s">
        <v>80</v>
      </c>
      <c r="F127" s="157">
        <v>89</v>
      </c>
      <c r="G127" s="248">
        <v>40.4</v>
      </c>
      <c r="H127" s="249">
        <v>38.200000000000003</v>
      </c>
      <c r="I127" s="249">
        <v>28.1</v>
      </c>
      <c r="J127" s="249">
        <v>43.8</v>
      </c>
      <c r="O127" s="321"/>
      <c r="P127" s="321"/>
      <c r="Q127" s="321"/>
      <c r="R127" s="321"/>
    </row>
    <row r="128" spans="1:18" s="36" customFormat="1">
      <c r="A128" s="140">
        <v>6</v>
      </c>
      <c r="B128" s="140">
        <v>4</v>
      </c>
      <c r="C128" s="141">
        <v>3</v>
      </c>
      <c r="D128" s="130">
        <v>382028</v>
      </c>
      <c r="E128" s="58" t="s">
        <v>88</v>
      </c>
      <c r="F128" s="157">
        <v>80</v>
      </c>
      <c r="G128" s="248">
        <v>26.3</v>
      </c>
      <c r="H128" s="249">
        <v>40</v>
      </c>
      <c r="I128" s="249">
        <v>32.5</v>
      </c>
      <c r="J128" s="249">
        <v>45</v>
      </c>
      <c r="O128" s="321"/>
      <c r="P128" s="321"/>
      <c r="Q128" s="321"/>
      <c r="R128" s="321"/>
    </row>
    <row r="129" spans="1:18" s="36" customFormat="1">
      <c r="A129" s="140">
        <v>6</v>
      </c>
      <c r="B129" s="140">
        <v>4</v>
      </c>
      <c r="C129" s="141">
        <v>3</v>
      </c>
      <c r="D129" s="130">
        <v>382044</v>
      </c>
      <c r="E129" s="58" t="s">
        <v>90</v>
      </c>
      <c r="F129" s="157">
        <v>29</v>
      </c>
      <c r="G129" s="248">
        <v>51.7</v>
      </c>
      <c r="H129" s="249">
        <v>37.9</v>
      </c>
      <c r="I129" s="249">
        <v>20.7</v>
      </c>
      <c r="J129" s="249">
        <v>55.2</v>
      </c>
      <c r="O129" s="321"/>
      <c r="P129" s="321"/>
      <c r="Q129" s="321"/>
      <c r="R129" s="321"/>
    </row>
    <row r="130" spans="1:18" s="36" customFormat="1">
      <c r="A130" s="140">
        <v>6</v>
      </c>
      <c r="B130" s="140">
        <v>4</v>
      </c>
      <c r="C130" s="141">
        <v>3</v>
      </c>
      <c r="D130" s="130">
        <v>570028</v>
      </c>
      <c r="E130" s="58" t="s">
        <v>120</v>
      </c>
      <c r="F130" s="157">
        <v>140</v>
      </c>
      <c r="G130" s="248">
        <v>38.6</v>
      </c>
      <c r="H130" s="249">
        <v>48.6</v>
      </c>
      <c r="I130" s="249">
        <v>27.1</v>
      </c>
      <c r="J130" s="249">
        <v>42.9</v>
      </c>
      <c r="O130" s="321"/>
      <c r="P130" s="321"/>
      <c r="Q130" s="321"/>
      <c r="R130" s="321"/>
    </row>
    <row r="131" spans="1:18" s="36" customFormat="1">
      <c r="A131" s="140">
        <v>6</v>
      </c>
      <c r="B131" s="140">
        <v>4</v>
      </c>
      <c r="C131" s="141">
        <v>3</v>
      </c>
      <c r="D131" s="130">
        <v>378024</v>
      </c>
      <c r="E131" s="58" t="s">
        <v>81</v>
      </c>
      <c r="F131" s="157">
        <v>88</v>
      </c>
      <c r="G131" s="248">
        <v>40.9</v>
      </c>
      <c r="H131" s="249">
        <v>30.7</v>
      </c>
      <c r="I131" s="249">
        <v>20.5</v>
      </c>
      <c r="J131" s="249">
        <v>43.2</v>
      </c>
      <c r="O131" s="321"/>
      <c r="P131" s="321"/>
      <c r="Q131" s="321"/>
      <c r="R131" s="321"/>
    </row>
    <row r="132" spans="1:18" s="36" customFormat="1">
      <c r="A132" s="140">
        <v>6</v>
      </c>
      <c r="B132" s="140">
        <v>4</v>
      </c>
      <c r="C132" s="141">
        <v>3</v>
      </c>
      <c r="D132" s="130">
        <v>962052</v>
      </c>
      <c r="E132" s="58" t="s">
        <v>155</v>
      </c>
      <c r="F132" s="157">
        <v>107</v>
      </c>
      <c r="G132" s="248">
        <v>53.3</v>
      </c>
      <c r="H132" s="249">
        <v>39.299999999999997</v>
      </c>
      <c r="I132" s="249">
        <v>18.7</v>
      </c>
      <c r="J132" s="249">
        <v>56.1</v>
      </c>
      <c r="O132" s="321"/>
      <c r="P132" s="321"/>
      <c r="Q132" s="321"/>
      <c r="R132" s="321"/>
    </row>
    <row r="133" spans="1:18" s="36" customFormat="1">
      <c r="A133" s="140">
        <v>6</v>
      </c>
      <c r="B133" s="140">
        <v>4</v>
      </c>
      <c r="C133" s="141">
        <v>3</v>
      </c>
      <c r="D133" s="130">
        <v>770032</v>
      </c>
      <c r="E133" s="58" t="s">
        <v>132</v>
      </c>
      <c r="F133" s="157">
        <v>122</v>
      </c>
      <c r="G133" s="248">
        <v>38.5</v>
      </c>
      <c r="H133" s="249">
        <v>36.9</v>
      </c>
      <c r="I133" s="249">
        <v>26.2</v>
      </c>
      <c r="J133" s="249">
        <v>45.1</v>
      </c>
      <c r="O133" s="321"/>
      <c r="P133" s="321"/>
      <c r="Q133" s="321"/>
      <c r="R133" s="321"/>
    </row>
    <row r="134" spans="1:18" s="36" customFormat="1">
      <c r="A134" s="140">
        <v>6</v>
      </c>
      <c r="B134" s="140">
        <v>4</v>
      </c>
      <c r="C134" s="141">
        <v>3</v>
      </c>
      <c r="D134" s="130">
        <v>374036</v>
      </c>
      <c r="E134" s="58" t="s">
        <v>76</v>
      </c>
      <c r="F134" s="157">
        <v>42</v>
      </c>
      <c r="G134" s="248">
        <v>47.6</v>
      </c>
      <c r="H134" s="249">
        <v>23.8</v>
      </c>
      <c r="I134" s="249">
        <v>21.4</v>
      </c>
      <c r="J134" s="249">
        <v>64.3</v>
      </c>
      <c r="O134" s="321"/>
      <c r="P134" s="321"/>
      <c r="Q134" s="321"/>
      <c r="R134" s="321"/>
    </row>
    <row r="135" spans="1:18" s="36" customFormat="1">
      <c r="A135" s="140">
        <v>6</v>
      </c>
      <c r="B135" s="140">
        <v>4</v>
      </c>
      <c r="C135" s="141">
        <v>3</v>
      </c>
      <c r="D135" s="130">
        <v>754028</v>
      </c>
      <c r="E135" s="58" t="s">
        <v>270</v>
      </c>
      <c r="F135" s="157">
        <v>98</v>
      </c>
      <c r="G135" s="248">
        <v>46.9</v>
      </c>
      <c r="H135" s="249">
        <v>51</v>
      </c>
      <c r="I135" s="249">
        <v>29.6</v>
      </c>
      <c r="J135" s="249">
        <v>25.5</v>
      </c>
      <c r="O135" s="321"/>
      <c r="P135" s="321"/>
      <c r="Q135" s="321"/>
      <c r="R135" s="321"/>
    </row>
    <row r="136" spans="1:18" s="36" customFormat="1">
      <c r="A136" s="140">
        <v>6</v>
      </c>
      <c r="B136" s="140">
        <v>4</v>
      </c>
      <c r="C136" s="141">
        <v>3</v>
      </c>
      <c r="D136" s="130">
        <v>382048</v>
      </c>
      <c r="E136" s="58" t="s">
        <v>91</v>
      </c>
      <c r="F136" s="157">
        <v>70</v>
      </c>
      <c r="G136" s="248">
        <v>47.1</v>
      </c>
      <c r="H136" s="249">
        <v>27.1</v>
      </c>
      <c r="I136" s="249">
        <v>82.9</v>
      </c>
      <c r="J136" s="249">
        <v>8.6</v>
      </c>
      <c r="O136" s="321"/>
      <c r="P136" s="321"/>
      <c r="Q136" s="321"/>
      <c r="R136" s="321"/>
    </row>
    <row r="137" spans="1:18" s="36" customFormat="1">
      <c r="A137" s="140">
        <v>6</v>
      </c>
      <c r="B137" s="140">
        <v>4</v>
      </c>
      <c r="C137" s="141">
        <v>3</v>
      </c>
      <c r="D137" s="130">
        <v>170032</v>
      </c>
      <c r="E137" s="58" t="s">
        <v>51</v>
      </c>
      <c r="F137" s="157">
        <v>110</v>
      </c>
      <c r="G137" s="248">
        <v>42.7</v>
      </c>
      <c r="H137" s="249">
        <v>30</v>
      </c>
      <c r="I137" s="249">
        <v>26.4</v>
      </c>
      <c r="J137" s="249">
        <v>17.3</v>
      </c>
      <c r="O137" s="321"/>
      <c r="P137" s="321"/>
      <c r="Q137" s="321"/>
      <c r="R137" s="321"/>
    </row>
    <row r="138" spans="1:18" s="36" customFormat="1">
      <c r="A138" s="140">
        <v>6</v>
      </c>
      <c r="B138" s="140">
        <v>4</v>
      </c>
      <c r="C138" s="141">
        <v>3</v>
      </c>
      <c r="D138" s="130">
        <v>378028</v>
      </c>
      <c r="E138" s="58" t="s">
        <v>82</v>
      </c>
      <c r="F138" s="157">
        <v>57</v>
      </c>
      <c r="G138" s="248">
        <v>42.1</v>
      </c>
      <c r="H138" s="249">
        <v>45.6</v>
      </c>
      <c r="I138" s="249">
        <v>28.1</v>
      </c>
      <c r="J138" s="249">
        <v>47.4</v>
      </c>
      <c r="O138" s="321"/>
      <c r="P138" s="321"/>
      <c r="Q138" s="321"/>
      <c r="R138" s="321"/>
    </row>
    <row r="139" spans="1:18" s="36" customFormat="1">
      <c r="A139" s="140">
        <v>6</v>
      </c>
      <c r="B139" s="140">
        <v>4</v>
      </c>
      <c r="C139" s="141">
        <v>3</v>
      </c>
      <c r="D139" s="130">
        <v>958040</v>
      </c>
      <c r="E139" s="58" t="s">
        <v>148</v>
      </c>
      <c r="F139" s="157">
        <v>48</v>
      </c>
      <c r="G139" s="248">
        <v>22.9</v>
      </c>
      <c r="H139" s="249">
        <v>58.3</v>
      </c>
      <c r="I139" s="249">
        <v>45.8</v>
      </c>
      <c r="J139" s="249">
        <v>41.7</v>
      </c>
      <c r="O139" s="321"/>
      <c r="P139" s="321"/>
      <c r="Q139" s="321"/>
      <c r="R139" s="321"/>
    </row>
    <row r="140" spans="1:18" s="36" customFormat="1">
      <c r="A140" s="140">
        <v>6</v>
      </c>
      <c r="B140" s="140">
        <v>4</v>
      </c>
      <c r="C140" s="141">
        <v>3</v>
      </c>
      <c r="D140" s="130">
        <v>954028</v>
      </c>
      <c r="E140" s="58" t="s">
        <v>144</v>
      </c>
      <c r="F140" s="157">
        <v>46</v>
      </c>
      <c r="G140" s="248">
        <v>37</v>
      </c>
      <c r="H140" s="249">
        <v>17.399999999999999</v>
      </c>
      <c r="I140" s="249">
        <v>19.600000000000001</v>
      </c>
      <c r="J140" s="249">
        <v>52.2</v>
      </c>
      <c r="O140" s="321"/>
      <c r="P140" s="321"/>
      <c r="Q140" s="321"/>
      <c r="R140" s="321"/>
    </row>
    <row r="141" spans="1:18" s="36" customFormat="1">
      <c r="A141" s="140">
        <v>6</v>
      </c>
      <c r="B141" s="140">
        <v>4</v>
      </c>
      <c r="C141" s="141">
        <v>3</v>
      </c>
      <c r="D141" s="130">
        <v>958044</v>
      </c>
      <c r="E141" s="58" t="s">
        <v>149</v>
      </c>
      <c r="F141" s="157">
        <v>15</v>
      </c>
      <c r="G141" s="248">
        <v>40</v>
      </c>
      <c r="H141" s="249">
        <v>26.7</v>
      </c>
      <c r="I141" s="249">
        <v>13.3</v>
      </c>
      <c r="J141" s="249">
        <v>33.299999999999997</v>
      </c>
      <c r="O141" s="321"/>
      <c r="P141" s="321"/>
      <c r="Q141" s="321"/>
      <c r="R141" s="321"/>
    </row>
    <row r="142" spans="1:18" s="36" customFormat="1">
      <c r="A142" s="140">
        <v>6</v>
      </c>
      <c r="B142" s="140">
        <v>4</v>
      </c>
      <c r="C142" s="141">
        <v>3</v>
      </c>
      <c r="D142" s="130">
        <v>754044</v>
      </c>
      <c r="E142" s="58" t="s">
        <v>221</v>
      </c>
      <c r="F142" s="157">
        <v>79</v>
      </c>
      <c r="G142" s="248">
        <v>32.9</v>
      </c>
      <c r="H142" s="249">
        <v>65.8</v>
      </c>
      <c r="I142" s="249">
        <v>48.1</v>
      </c>
      <c r="J142" s="249">
        <v>26.6</v>
      </c>
      <c r="O142" s="321"/>
      <c r="P142" s="321"/>
      <c r="Q142" s="321"/>
      <c r="R142" s="321"/>
    </row>
    <row r="143" spans="1:18" s="36" customFormat="1">
      <c r="A143" s="140">
        <v>6</v>
      </c>
      <c r="B143" s="140">
        <v>4</v>
      </c>
      <c r="C143" s="141">
        <v>3</v>
      </c>
      <c r="D143" s="130">
        <v>974044</v>
      </c>
      <c r="E143" s="58" t="s">
        <v>160</v>
      </c>
      <c r="F143" s="157">
        <v>85</v>
      </c>
      <c r="G143" s="248">
        <v>27.1</v>
      </c>
      <c r="H143" s="249">
        <v>34.1</v>
      </c>
      <c r="I143" s="249">
        <v>25.9</v>
      </c>
      <c r="J143" s="249">
        <v>65.900000000000006</v>
      </c>
      <c r="O143" s="321"/>
      <c r="P143" s="321"/>
      <c r="Q143" s="321"/>
      <c r="R143" s="321"/>
    </row>
    <row r="144" spans="1:18" s="36" customFormat="1">
      <c r="A144" s="140">
        <v>6</v>
      </c>
      <c r="B144" s="140">
        <v>4</v>
      </c>
      <c r="C144" s="141">
        <v>3</v>
      </c>
      <c r="D144" s="130">
        <v>378032</v>
      </c>
      <c r="E144" s="58" t="s">
        <v>83</v>
      </c>
      <c r="F144" s="157">
        <v>96</v>
      </c>
      <c r="G144" s="248">
        <v>25</v>
      </c>
      <c r="H144" s="249">
        <v>45.8</v>
      </c>
      <c r="I144" s="249">
        <v>37.5</v>
      </c>
      <c r="J144" s="249">
        <v>39.6</v>
      </c>
      <c r="O144" s="321"/>
      <c r="P144" s="321"/>
      <c r="Q144" s="321"/>
      <c r="R144" s="321"/>
    </row>
    <row r="145" spans="1:18" s="36" customFormat="1">
      <c r="A145" s="140">
        <v>6</v>
      </c>
      <c r="B145" s="140">
        <v>4</v>
      </c>
      <c r="C145" s="141">
        <v>3</v>
      </c>
      <c r="D145" s="130">
        <v>954032</v>
      </c>
      <c r="E145" s="58" t="s">
        <v>145</v>
      </c>
      <c r="F145" s="157">
        <v>100</v>
      </c>
      <c r="G145" s="248">
        <v>46</v>
      </c>
      <c r="H145" s="249">
        <v>39</v>
      </c>
      <c r="I145" s="249">
        <v>21</v>
      </c>
      <c r="J145" s="249">
        <v>75</v>
      </c>
      <c r="O145" s="321"/>
      <c r="P145" s="321"/>
      <c r="Q145" s="321"/>
      <c r="R145" s="321"/>
    </row>
    <row r="146" spans="1:18" s="36" customFormat="1">
      <c r="A146" s="140">
        <v>6</v>
      </c>
      <c r="B146" s="140">
        <v>4</v>
      </c>
      <c r="C146" s="141">
        <v>3</v>
      </c>
      <c r="D146" s="130">
        <v>374048</v>
      </c>
      <c r="E146" s="58" t="s">
        <v>77</v>
      </c>
      <c r="F146" s="157">
        <v>25</v>
      </c>
      <c r="G146" s="248">
        <v>20</v>
      </c>
      <c r="H146" s="249">
        <v>52</v>
      </c>
      <c r="I146" s="249">
        <v>36</v>
      </c>
      <c r="J146" s="249">
        <v>52</v>
      </c>
      <c r="O146" s="321"/>
      <c r="P146" s="321"/>
      <c r="Q146" s="321"/>
      <c r="R146" s="321"/>
    </row>
    <row r="147" spans="1:18" s="36" customFormat="1">
      <c r="A147" s="140">
        <v>6</v>
      </c>
      <c r="B147" s="140">
        <v>4</v>
      </c>
      <c r="C147" s="141">
        <v>3</v>
      </c>
      <c r="D147" s="130">
        <v>374052</v>
      </c>
      <c r="E147" s="58" t="s">
        <v>78</v>
      </c>
      <c r="F147" s="157">
        <v>53</v>
      </c>
      <c r="G147" s="248">
        <v>39.6</v>
      </c>
      <c r="H147" s="249">
        <v>50.9</v>
      </c>
      <c r="I147" s="249">
        <v>50.9</v>
      </c>
      <c r="J147" s="249">
        <v>60.4</v>
      </c>
      <c r="O147" s="321"/>
      <c r="P147" s="321"/>
      <c r="Q147" s="321"/>
      <c r="R147" s="321"/>
    </row>
    <row r="148" spans="1:18" s="36" customFormat="1">
      <c r="A148" s="143"/>
      <c r="B148" s="143"/>
      <c r="C148" s="143"/>
      <c r="D148" s="134"/>
      <c r="E148" s="137" t="s">
        <v>214</v>
      </c>
      <c r="F148" s="158">
        <v>3029</v>
      </c>
      <c r="G148" s="319">
        <v>40.700000000000003</v>
      </c>
      <c r="H148" s="320">
        <v>41</v>
      </c>
      <c r="I148" s="320">
        <v>29.5</v>
      </c>
      <c r="J148" s="320">
        <v>45.4</v>
      </c>
    </row>
    <row r="149" spans="1:18" s="36" customFormat="1">
      <c r="A149" s="140">
        <v>7</v>
      </c>
      <c r="B149" s="140">
        <v>1</v>
      </c>
      <c r="C149" s="141">
        <v>4</v>
      </c>
      <c r="D149" s="130">
        <v>362008</v>
      </c>
      <c r="E149" s="58" t="s">
        <v>63</v>
      </c>
      <c r="F149" s="157">
        <v>188</v>
      </c>
      <c r="G149" s="248">
        <v>40.4</v>
      </c>
      <c r="H149" s="249">
        <v>33</v>
      </c>
      <c r="I149" s="249">
        <v>20.7</v>
      </c>
      <c r="J149" s="249">
        <v>67.599999999999994</v>
      </c>
      <c r="O149" s="321"/>
      <c r="P149" s="321"/>
      <c r="Q149" s="321"/>
      <c r="R149" s="321"/>
    </row>
    <row r="150" spans="1:18" s="36" customFormat="1">
      <c r="A150" s="140">
        <v>7</v>
      </c>
      <c r="B150" s="140">
        <v>1</v>
      </c>
      <c r="C150" s="141">
        <v>4</v>
      </c>
      <c r="D150" s="130">
        <v>562004</v>
      </c>
      <c r="E150" s="58" t="s">
        <v>104</v>
      </c>
      <c r="F150" s="157">
        <v>324</v>
      </c>
      <c r="G150" s="248">
        <v>54.6</v>
      </c>
      <c r="H150" s="249">
        <v>45.7</v>
      </c>
      <c r="I150" s="249">
        <v>30.6</v>
      </c>
      <c r="J150" s="249">
        <v>59.6</v>
      </c>
      <c r="O150" s="321"/>
      <c r="P150" s="321"/>
      <c r="Q150" s="321"/>
      <c r="R150" s="321"/>
    </row>
    <row r="151" spans="1:18" s="36" customFormat="1">
      <c r="A151" s="140">
        <v>7</v>
      </c>
      <c r="B151" s="140">
        <v>1</v>
      </c>
      <c r="C151" s="141">
        <v>4</v>
      </c>
      <c r="D151" s="130">
        <v>358008</v>
      </c>
      <c r="E151" s="58" t="s">
        <v>62</v>
      </c>
      <c r="F151" s="157">
        <v>254</v>
      </c>
      <c r="G151" s="248">
        <v>48.4</v>
      </c>
      <c r="H151" s="249">
        <v>36.200000000000003</v>
      </c>
      <c r="I151" s="249">
        <v>23.6</v>
      </c>
      <c r="J151" s="249">
        <v>70.099999999999994</v>
      </c>
      <c r="O151" s="321"/>
      <c r="P151" s="321"/>
      <c r="Q151" s="321"/>
      <c r="R151" s="321"/>
    </row>
    <row r="152" spans="1:18" s="36" customFormat="1">
      <c r="A152" s="140">
        <v>7</v>
      </c>
      <c r="B152" s="140">
        <v>1</v>
      </c>
      <c r="C152" s="141">
        <v>4</v>
      </c>
      <c r="D152" s="130">
        <v>334012</v>
      </c>
      <c r="E152" s="58" t="s">
        <v>58</v>
      </c>
      <c r="F152" s="157">
        <v>201</v>
      </c>
      <c r="G152" s="248">
        <v>27.9</v>
      </c>
      <c r="H152" s="249">
        <v>47.3</v>
      </c>
      <c r="I152" s="249">
        <v>37.299999999999997</v>
      </c>
      <c r="J152" s="249">
        <v>44.8</v>
      </c>
      <c r="O152" s="321"/>
      <c r="P152" s="321"/>
      <c r="Q152" s="321"/>
      <c r="R152" s="321"/>
    </row>
    <row r="153" spans="1:18" s="36" customFormat="1">
      <c r="A153" s="140">
        <v>7</v>
      </c>
      <c r="B153" s="140">
        <v>1</v>
      </c>
      <c r="C153" s="141">
        <v>4</v>
      </c>
      <c r="D153" s="130">
        <v>562014</v>
      </c>
      <c r="E153" s="58" t="s">
        <v>107</v>
      </c>
      <c r="F153" s="157">
        <v>388</v>
      </c>
      <c r="G153" s="248">
        <v>43.6</v>
      </c>
      <c r="H153" s="249">
        <v>35.6</v>
      </c>
      <c r="I153" s="249">
        <v>20.6</v>
      </c>
      <c r="J153" s="249">
        <v>77.3</v>
      </c>
      <c r="O153" s="321"/>
      <c r="P153" s="321"/>
      <c r="Q153" s="321"/>
      <c r="R153" s="321"/>
    </row>
    <row r="154" spans="1:18" s="36" customFormat="1">
      <c r="A154" s="140">
        <v>7</v>
      </c>
      <c r="B154" s="140">
        <v>1</v>
      </c>
      <c r="C154" s="141">
        <v>4</v>
      </c>
      <c r="D154" s="130">
        <v>562020</v>
      </c>
      <c r="E154" s="58" t="s">
        <v>109</v>
      </c>
      <c r="F154" s="157">
        <v>125</v>
      </c>
      <c r="G154" s="248">
        <v>56.8</v>
      </c>
      <c r="H154" s="249">
        <v>45.6</v>
      </c>
      <c r="I154" s="249">
        <v>29.6</v>
      </c>
      <c r="J154" s="249">
        <v>65.599999999999994</v>
      </c>
      <c r="O154" s="321"/>
      <c r="P154" s="321"/>
      <c r="Q154" s="321"/>
      <c r="R154" s="321"/>
    </row>
    <row r="155" spans="1:18" s="36" customFormat="1">
      <c r="A155" s="140">
        <v>7</v>
      </c>
      <c r="B155" s="140">
        <v>1</v>
      </c>
      <c r="C155" s="141">
        <v>4</v>
      </c>
      <c r="D155" s="130">
        <v>978024</v>
      </c>
      <c r="E155" s="58" t="s">
        <v>163</v>
      </c>
      <c r="F155" s="157">
        <v>292</v>
      </c>
      <c r="G155" s="248">
        <v>34.9</v>
      </c>
      <c r="H155" s="249">
        <v>36.6</v>
      </c>
      <c r="I155" s="249">
        <v>26.4</v>
      </c>
      <c r="J155" s="249">
        <v>60.6</v>
      </c>
      <c r="O155" s="321"/>
      <c r="P155" s="321"/>
      <c r="Q155" s="321"/>
      <c r="R155" s="321"/>
    </row>
    <row r="156" spans="1:18" s="36" customFormat="1">
      <c r="A156" s="140">
        <v>7</v>
      </c>
      <c r="B156" s="140">
        <v>1</v>
      </c>
      <c r="C156" s="141">
        <v>4</v>
      </c>
      <c r="D156" s="130">
        <v>562024</v>
      </c>
      <c r="E156" s="58" t="s">
        <v>110</v>
      </c>
      <c r="F156" s="157">
        <v>371</v>
      </c>
      <c r="G156" s="248">
        <v>42.6</v>
      </c>
      <c r="H156" s="249">
        <v>31.3</v>
      </c>
      <c r="I156" s="249">
        <v>23.7</v>
      </c>
      <c r="J156" s="249">
        <v>65.2</v>
      </c>
      <c r="O156" s="321"/>
      <c r="P156" s="321"/>
      <c r="Q156" s="321"/>
      <c r="R156" s="321"/>
    </row>
    <row r="157" spans="1:18" s="36" customFormat="1">
      <c r="A157" s="140">
        <v>7</v>
      </c>
      <c r="B157" s="140">
        <v>1</v>
      </c>
      <c r="C157" s="141">
        <v>4</v>
      </c>
      <c r="D157" s="130">
        <v>770024</v>
      </c>
      <c r="E157" s="58" t="s">
        <v>131</v>
      </c>
      <c r="F157" s="157">
        <v>257</v>
      </c>
      <c r="G157" s="248">
        <v>47.9</v>
      </c>
      <c r="H157" s="249">
        <v>39.299999999999997</v>
      </c>
      <c r="I157" s="249">
        <v>20.6</v>
      </c>
      <c r="J157" s="249">
        <v>69.599999999999994</v>
      </c>
      <c r="O157" s="321"/>
      <c r="P157" s="321"/>
      <c r="Q157" s="321"/>
      <c r="R157" s="321"/>
    </row>
    <row r="158" spans="1:18" s="36" customFormat="1">
      <c r="A158" s="140">
        <v>7</v>
      </c>
      <c r="B158" s="140">
        <v>1</v>
      </c>
      <c r="C158" s="141">
        <v>4</v>
      </c>
      <c r="D158" s="130">
        <v>562032</v>
      </c>
      <c r="E158" s="58" t="s">
        <v>112</v>
      </c>
      <c r="F158" s="157">
        <v>403</v>
      </c>
      <c r="G158" s="248">
        <v>32</v>
      </c>
      <c r="H158" s="249">
        <v>38.200000000000003</v>
      </c>
      <c r="I158" s="249">
        <v>29.8</v>
      </c>
      <c r="J158" s="249">
        <v>74.2</v>
      </c>
      <c r="O158" s="321"/>
      <c r="P158" s="321"/>
      <c r="Q158" s="321"/>
      <c r="R158" s="321"/>
    </row>
    <row r="159" spans="1:18" s="36" customFormat="1">
      <c r="A159" s="140">
        <v>7</v>
      </c>
      <c r="B159" s="140">
        <v>1</v>
      </c>
      <c r="C159" s="141">
        <v>4</v>
      </c>
      <c r="D159" s="130">
        <v>334032</v>
      </c>
      <c r="E159" s="58" t="s">
        <v>60</v>
      </c>
      <c r="F159" s="157">
        <v>234</v>
      </c>
      <c r="G159" s="248">
        <v>41</v>
      </c>
      <c r="H159" s="249">
        <v>41.9</v>
      </c>
      <c r="I159" s="249">
        <v>31.2</v>
      </c>
      <c r="J159" s="249">
        <v>58.5</v>
      </c>
      <c r="O159" s="321"/>
      <c r="P159" s="321"/>
      <c r="Q159" s="321"/>
      <c r="R159" s="321"/>
    </row>
    <row r="160" spans="1:18" s="36" customFormat="1">
      <c r="A160" s="143"/>
      <c r="B160" s="143"/>
      <c r="C160" s="143"/>
      <c r="D160" s="134"/>
      <c r="E160" s="137" t="s">
        <v>215</v>
      </c>
      <c r="F160" s="158">
        <v>3037</v>
      </c>
      <c r="G160" s="319">
        <v>42.1</v>
      </c>
      <c r="H160" s="320">
        <v>38.5</v>
      </c>
      <c r="I160" s="320">
        <v>26.4</v>
      </c>
      <c r="J160" s="320">
        <v>66</v>
      </c>
    </row>
    <row r="161" spans="1:18" s="36" customFormat="1">
      <c r="A161" s="140">
        <v>8</v>
      </c>
      <c r="B161" s="140">
        <v>2</v>
      </c>
      <c r="C161" s="141">
        <v>4</v>
      </c>
      <c r="D161" s="130">
        <v>570004</v>
      </c>
      <c r="E161" s="58" t="s">
        <v>118</v>
      </c>
      <c r="F161" s="157">
        <v>118</v>
      </c>
      <c r="G161" s="248">
        <v>44.1</v>
      </c>
      <c r="H161" s="249">
        <v>39</v>
      </c>
      <c r="I161" s="249">
        <v>24.6</v>
      </c>
      <c r="J161" s="249">
        <v>54.2</v>
      </c>
      <c r="O161" s="321"/>
      <c r="P161" s="321"/>
      <c r="Q161" s="321"/>
      <c r="R161" s="321"/>
    </row>
    <row r="162" spans="1:18" s="36" customFormat="1">
      <c r="A162" s="140">
        <v>8</v>
      </c>
      <c r="B162" s="140">
        <v>2</v>
      </c>
      <c r="C162" s="141">
        <v>4</v>
      </c>
      <c r="D162" s="130">
        <v>766008</v>
      </c>
      <c r="E162" s="58" t="s">
        <v>126</v>
      </c>
      <c r="F162" s="157">
        <v>159</v>
      </c>
      <c r="G162" s="248">
        <v>39.6</v>
      </c>
      <c r="H162" s="249">
        <v>37.700000000000003</v>
      </c>
      <c r="I162" s="249">
        <v>20.100000000000001</v>
      </c>
      <c r="J162" s="249">
        <v>59.1</v>
      </c>
      <c r="O162" s="321"/>
      <c r="P162" s="321"/>
      <c r="Q162" s="321"/>
      <c r="R162" s="321"/>
    </row>
    <row r="163" spans="1:18" s="36" customFormat="1">
      <c r="A163" s="140">
        <v>8</v>
      </c>
      <c r="B163" s="140">
        <v>2</v>
      </c>
      <c r="C163" s="141">
        <v>4</v>
      </c>
      <c r="D163" s="130">
        <v>766020</v>
      </c>
      <c r="E163" s="58" t="s">
        <v>127</v>
      </c>
      <c r="F163" s="157">
        <v>354</v>
      </c>
      <c r="G163" s="248">
        <v>52</v>
      </c>
      <c r="H163" s="249">
        <v>47.7</v>
      </c>
      <c r="I163" s="249">
        <v>20.6</v>
      </c>
      <c r="J163" s="249">
        <v>74</v>
      </c>
      <c r="O163" s="321"/>
      <c r="P163" s="321"/>
      <c r="Q163" s="321"/>
      <c r="R163" s="321"/>
    </row>
    <row r="164" spans="1:18" s="36" customFormat="1">
      <c r="A164" s="140">
        <v>8</v>
      </c>
      <c r="B164" s="140">
        <v>2</v>
      </c>
      <c r="C164" s="141">
        <v>4</v>
      </c>
      <c r="D164" s="130">
        <v>562012</v>
      </c>
      <c r="E164" s="58" t="s">
        <v>106</v>
      </c>
      <c r="F164" s="157">
        <v>150</v>
      </c>
      <c r="G164" s="248">
        <v>47.3</v>
      </c>
      <c r="H164" s="249">
        <v>16</v>
      </c>
      <c r="I164" s="249">
        <v>4.7</v>
      </c>
      <c r="J164" s="249">
        <v>69.3</v>
      </c>
      <c r="O164" s="321"/>
      <c r="P164" s="321"/>
      <c r="Q164" s="321"/>
      <c r="R164" s="321"/>
    </row>
    <row r="165" spans="1:18" s="36" customFormat="1">
      <c r="A165" s="140">
        <v>8</v>
      </c>
      <c r="B165" s="140">
        <v>2</v>
      </c>
      <c r="C165" s="141">
        <v>4</v>
      </c>
      <c r="D165" s="130">
        <v>758012</v>
      </c>
      <c r="E165" s="58" t="s">
        <v>124</v>
      </c>
      <c r="F165" s="157">
        <v>177</v>
      </c>
      <c r="G165" s="248">
        <v>52.5</v>
      </c>
      <c r="H165" s="249">
        <v>45.2</v>
      </c>
      <c r="I165" s="249">
        <v>26.6</v>
      </c>
      <c r="J165" s="249">
        <v>62.7</v>
      </c>
      <c r="O165" s="321"/>
      <c r="P165" s="321"/>
      <c r="Q165" s="321"/>
      <c r="R165" s="321"/>
    </row>
    <row r="166" spans="1:18" s="36" customFormat="1">
      <c r="A166" s="140">
        <v>8</v>
      </c>
      <c r="B166" s="140">
        <v>2</v>
      </c>
      <c r="C166" s="141">
        <v>4</v>
      </c>
      <c r="D166" s="130">
        <v>962024</v>
      </c>
      <c r="E166" s="58" t="s">
        <v>152</v>
      </c>
      <c r="F166" s="157">
        <v>148</v>
      </c>
      <c r="G166" s="248">
        <v>36.5</v>
      </c>
      <c r="H166" s="249">
        <v>61.5</v>
      </c>
      <c r="I166" s="249">
        <v>49.3</v>
      </c>
      <c r="J166" s="249">
        <v>61.5</v>
      </c>
      <c r="O166" s="321"/>
      <c r="P166" s="321"/>
      <c r="Q166" s="321"/>
      <c r="R166" s="321"/>
    </row>
    <row r="167" spans="1:18" s="36" customFormat="1">
      <c r="A167" s="140">
        <v>8</v>
      </c>
      <c r="B167" s="140">
        <v>2</v>
      </c>
      <c r="C167" s="141">
        <v>4</v>
      </c>
      <c r="D167" s="130">
        <v>362032</v>
      </c>
      <c r="E167" s="58" t="s">
        <v>68</v>
      </c>
      <c r="F167" s="157">
        <v>316</v>
      </c>
      <c r="G167" s="248">
        <v>37.700000000000003</v>
      </c>
      <c r="H167" s="249">
        <v>33.5</v>
      </c>
      <c r="I167" s="249">
        <v>22.5</v>
      </c>
      <c r="J167" s="249">
        <v>63.3</v>
      </c>
      <c r="O167" s="321"/>
      <c r="P167" s="321"/>
      <c r="Q167" s="321"/>
      <c r="R167" s="321"/>
    </row>
    <row r="168" spans="1:18" s="36" customFormat="1">
      <c r="A168" s="140">
        <v>8</v>
      </c>
      <c r="B168" s="140">
        <v>2</v>
      </c>
      <c r="C168" s="141">
        <v>4</v>
      </c>
      <c r="D168" s="130">
        <v>962032</v>
      </c>
      <c r="E168" s="58" t="s">
        <v>153</v>
      </c>
      <c r="F168" s="157">
        <v>220</v>
      </c>
      <c r="G168" s="248">
        <v>51.8</v>
      </c>
      <c r="H168" s="249">
        <v>46.8</v>
      </c>
      <c r="I168" s="249">
        <v>30.9</v>
      </c>
      <c r="J168" s="249">
        <v>49.1</v>
      </c>
      <c r="O168" s="321"/>
      <c r="P168" s="321"/>
      <c r="Q168" s="321"/>
      <c r="R168" s="321"/>
    </row>
    <row r="169" spans="1:18" s="36" customFormat="1">
      <c r="A169" s="140">
        <v>8</v>
      </c>
      <c r="B169" s="140">
        <v>2</v>
      </c>
      <c r="C169" s="141">
        <v>4</v>
      </c>
      <c r="D169" s="130">
        <v>170024</v>
      </c>
      <c r="E169" s="58" t="s">
        <v>50</v>
      </c>
      <c r="F169" s="157">
        <v>513</v>
      </c>
      <c r="G169" s="248">
        <v>55.9</v>
      </c>
      <c r="H169" s="249">
        <v>37</v>
      </c>
      <c r="I169" s="249">
        <v>34.1</v>
      </c>
      <c r="J169" s="249">
        <v>36.299999999999997</v>
      </c>
      <c r="O169" s="321"/>
      <c r="P169" s="321"/>
      <c r="Q169" s="321"/>
      <c r="R169" s="321"/>
    </row>
    <row r="170" spans="1:18" s="36" customFormat="1">
      <c r="A170" s="140">
        <v>8</v>
      </c>
      <c r="B170" s="140">
        <v>2</v>
      </c>
      <c r="C170" s="141">
        <v>4</v>
      </c>
      <c r="D170" s="130">
        <v>162024</v>
      </c>
      <c r="E170" s="58" t="s">
        <v>44</v>
      </c>
      <c r="F170" s="157">
        <v>445</v>
      </c>
      <c r="G170" s="248">
        <v>35.1</v>
      </c>
      <c r="H170" s="249">
        <v>56.2</v>
      </c>
      <c r="I170" s="249">
        <v>41.3</v>
      </c>
      <c r="J170" s="249">
        <v>60.2</v>
      </c>
      <c r="O170" s="321"/>
      <c r="P170" s="321"/>
      <c r="Q170" s="321"/>
      <c r="R170" s="321"/>
    </row>
    <row r="171" spans="1:18" s="36" customFormat="1">
      <c r="A171" s="140">
        <v>8</v>
      </c>
      <c r="B171" s="140">
        <v>2</v>
      </c>
      <c r="C171" s="141">
        <v>4</v>
      </c>
      <c r="D171" s="130">
        <v>774032</v>
      </c>
      <c r="E171" s="58" t="s">
        <v>133</v>
      </c>
      <c r="F171" s="157">
        <v>356</v>
      </c>
      <c r="G171" s="248">
        <v>37.4</v>
      </c>
      <c r="H171" s="249">
        <v>56.5</v>
      </c>
      <c r="I171" s="249">
        <v>29.2</v>
      </c>
      <c r="J171" s="249">
        <v>56.5</v>
      </c>
      <c r="O171" s="321"/>
      <c r="P171" s="321"/>
      <c r="Q171" s="321"/>
      <c r="R171" s="321"/>
    </row>
    <row r="172" spans="1:18" s="36" customFormat="1">
      <c r="A172" s="140">
        <v>8</v>
      </c>
      <c r="B172" s="140">
        <v>2</v>
      </c>
      <c r="C172" s="141">
        <v>4</v>
      </c>
      <c r="D172" s="130">
        <v>970040</v>
      </c>
      <c r="E172" s="58" t="s">
        <v>157</v>
      </c>
      <c r="F172" s="157">
        <v>289</v>
      </c>
      <c r="G172" s="248">
        <v>35.6</v>
      </c>
      <c r="H172" s="249">
        <v>51.9</v>
      </c>
      <c r="I172" s="249">
        <v>36.700000000000003</v>
      </c>
      <c r="J172" s="249">
        <v>51.2</v>
      </c>
      <c r="O172" s="321"/>
      <c r="P172" s="321"/>
      <c r="Q172" s="321"/>
      <c r="R172" s="321"/>
    </row>
    <row r="173" spans="1:18" s="36" customFormat="1">
      <c r="A173" s="140">
        <v>8</v>
      </c>
      <c r="B173" s="140">
        <v>2</v>
      </c>
      <c r="C173" s="141">
        <v>4</v>
      </c>
      <c r="D173" s="130">
        <v>382068</v>
      </c>
      <c r="E173" s="58" t="s">
        <v>94</v>
      </c>
      <c r="F173" s="157">
        <v>300</v>
      </c>
      <c r="G173" s="248">
        <v>47.7</v>
      </c>
      <c r="H173" s="249">
        <v>43</v>
      </c>
      <c r="I173" s="249">
        <v>24.7</v>
      </c>
      <c r="J173" s="249">
        <v>54.3</v>
      </c>
      <c r="O173" s="321"/>
      <c r="P173" s="321"/>
      <c r="Q173" s="321"/>
      <c r="R173" s="321"/>
    </row>
    <row r="174" spans="1:18" s="36" customFormat="1">
      <c r="A174" s="140">
        <v>8</v>
      </c>
      <c r="B174" s="140">
        <v>2</v>
      </c>
      <c r="C174" s="141">
        <v>4</v>
      </c>
      <c r="D174" s="130">
        <v>978036</v>
      </c>
      <c r="E174" s="58" t="s">
        <v>166</v>
      </c>
      <c r="F174" s="157">
        <v>283</v>
      </c>
      <c r="G174" s="248">
        <v>43.1</v>
      </c>
      <c r="H174" s="249">
        <v>29.7</v>
      </c>
      <c r="I174" s="249">
        <v>24</v>
      </c>
      <c r="J174" s="249">
        <v>55.8</v>
      </c>
      <c r="O174" s="321"/>
      <c r="P174" s="321"/>
      <c r="Q174" s="321"/>
      <c r="R174" s="321"/>
    </row>
    <row r="175" spans="1:18" s="36" customFormat="1">
      <c r="A175" s="140">
        <v>8</v>
      </c>
      <c r="B175" s="140">
        <v>2</v>
      </c>
      <c r="C175" s="141">
        <v>4</v>
      </c>
      <c r="D175" s="130">
        <v>166032</v>
      </c>
      <c r="E175" s="58" t="s">
        <v>46</v>
      </c>
      <c r="F175" s="157">
        <v>219</v>
      </c>
      <c r="G175" s="248">
        <v>58.9</v>
      </c>
      <c r="H175" s="249">
        <v>30.1</v>
      </c>
      <c r="I175" s="249">
        <v>20.5</v>
      </c>
      <c r="J175" s="249">
        <v>32</v>
      </c>
      <c r="O175" s="321"/>
      <c r="P175" s="321"/>
      <c r="Q175" s="321"/>
      <c r="R175" s="321"/>
    </row>
    <row r="176" spans="1:18" s="36" customFormat="1">
      <c r="A176" s="140">
        <v>8</v>
      </c>
      <c r="B176" s="140">
        <v>2</v>
      </c>
      <c r="C176" s="141">
        <v>4</v>
      </c>
      <c r="D176" s="130">
        <v>170048</v>
      </c>
      <c r="E176" s="58" t="s">
        <v>53</v>
      </c>
      <c r="F176" s="157">
        <v>256</v>
      </c>
      <c r="G176" s="248">
        <v>58.6</v>
      </c>
      <c r="H176" s="249">
        <v>37.9</v>
      </c>
      <c r="I176" s="249">
        <v>16.399999999999999</v>
      </c>
      <c r="J176" s="249">
        <v>31.6</v>
      </c>
      <c r="O176" s="321"/>
      <c r="P176" s="321"/>
      <c r="Q176" s="321"/>
      <c r="R176" s="321"/>
    </row>
    <row r="177" spans="1:18" s="36" customFormat="1">
      <c r="A177" s="140">
        <v>8</v>
      </c>
      <c r="B177" s="140">
        <v>2</v>
      </c>
      <c r="C177" s="141">
        <v>4</v>
      </c>
      <c r="D177" s="130">
        <v>954036</v>
      </c>
      <c r="E177" s="58" t="s">
        <v>146</v>
      </c>
      <c r="F177" s="157">
        <v>332</v>
      </c>
      <c r="G177" s="248">
        <v>51.2</v>
      </c>
      <c r="H177" s="249">
        <v>39.799999999999997</v>
      </c>
      <c r="I177" s="249">
        <v>29.5</v>
      </c>
      <c r="J177" s="249">
        <v>57.8</v>
      </c>
      <c r="O177" s="321"/>
      <c r="P177" s="321"/>
      <c r="Q177" s="321"/>
      <c r="R177" s="321"/>
    </row>
    <row r="178" spans="1:18" s="36" customFormat="1">
      <c r="A178" s="143"/>
      <c r="B178" s="143"/>
      <c r="C178" s="143"/>
      <c r="D178" s="134"/>
      <c r="E178" s="137" t="s">
        <v>216</v>
      </c>
      <c r="F178" s="158">
        <v>4635</v>
      </c>
      <c r="G178" s="319">
        <v>46.2</v>
      </c>
      <c r="H178" s="320">
        <v>42.7</v>
      </c>
      <c r="I178" s="320">
        <v>28</v>
      </c>
      <c r="J178" s="320">
        <v>54</v>
      </c>
    </row>
    <row r="179" spans="1:18" s="36" customFormat="1">
      <c r="A179" s="140">
        <v>9</v>
      </c>
      <c r="B179" s="140">
        <v>3</v>
      </c>
      <c r="C179" s="141">
        <v>4</v>
      </c>
      <c r="D179" s="130">
        <v>958004</v>
      </c>
      <c r="E179" s="58" t="s">
        <v>147</v>
      </c>
      <c r="F179" s="157">
        <v>147</v>
      </c>
      <c r="G179" s="248">
        <v>49.7</v>
      </c>
      <c r="H179" s="249">
        <v>29.9</v>
      </c>
      <c r="I179" s="249">
        <v>15</v>
      </c>
      <c r="J179" s="249">
        <v>61.9</v>
      </c>
      <c r="O179" s="321"/>
      <c r="P179" s="321"/>
      <c r="Q179" s="321"/>
      <c r="R179" s="321"/>
    </row>
    <row r="180" spans="1:18" s="36" customFormat="1">
      <c r="A180" s="140">
        <v>9</v>
      </c>
      <c r="B180" s="140">
        <v>3</v>
      </c>
      <c r="C180" s="141">
        <v>4</v>
      </c>
      <c r="D180" s="130">
        <v>378004</v>
      </c>
      <c r="E180" s="58" t="s">
        <v>79</v>
      </c>
      <c r="F180" s="157">
        <v>202</v>
      </c>
      <c r="G180" s="248">
        <v>48.5</v>
      </c>
      <c r="H180" s="249">
        <v>47.5</v>
      </c>
      <c r="I180" s="249">
        <v>24.8</v>
      </c>
      <c r="J180" s="249">
        <v>67.8</v>
      </c>
      <c r="O180" s="321"/>
      <c r="P180" s="321"/>
      <c r="Q180" s="321"/>
      <c r="R180" s="321"/>
    </row>
    <row r="181" spans="1:18" s="36" customFormat="1">
      <c r="A181" s="140">
        <v>9</v>
      </c>
      <c r="B181" s="140">
        <v>3</v>
      </c>
      <c r="C181" s="141">
        <v>4</v>
      </c>
      <c r="D181" s="130">
        <v>554008</v>
      </c>
      <c r="E181" s="58" t="s">
        <v>99</v>
      </c>
      <c r="F181" s="157">
        <v>173</v>
      </c>
      <c r="G181" s="248">
        <v>34.700000000000003</v>
      </c>
      <c r="H181" s="249">
        <v>33.5</v>
      </c>
      <c r="I181" s="249">
        <v>24.3</v>
      </c>
      <c r="J181" s="249">
        <v>55.5</v>
      </c>
      <c r="O181" s="321"/>
      <c r="P181" s="321"/>
      <c r="Q181" s="321"/>
      <c r="R181" s="321"/>
    </row>
    <row r="182" spans="1:18" s="36" customFormat="1">
      <c r="A182" s="140">
        <v>9</v>
      </c>
      <c r="B182" s="140">
        <v>3</v>
      </c>
      <c r="C182" s="141">
        <v>4</v>
      </c>
      <c r="D182" s="130">
        <v>170008</v>
      </c>
      <c r="E182" s="58" t="s">
        <v>48</v>
      </c>
      <c r="F182" s="157">
        <v>318</v>
      </c>
      <c r="G182" s="248">
        <v>52.5</v>
      </c>
      <c r="H182" s="249">
        <v>38.1</v>
      </c>
      <c r="I182" s="249">
        <v>39</v>
      </c>
      <c r="J182" s="249">
        <v>28.6</v>
      </c>
      <c r="O182" s="321"/>
      <c r="P182" s="321"/>
      <c r="Q182" s="321"/>
      <c r="R182" s="321"/>
    </row>
    <row r="183" spans="1:18" s="36" customFormat="1">
      <c r="A183" s="140">
        <v>9</v>
      </c>
      <c r="B183" s="140">
        <v>3</v>
      </c>
      <c r="C183" s="141">
        <v>4</v>
      </c>
      <c r="D183" s="130">
        <v>162004</v>
      </c>
      <c r="E183" s="58" t="s">
        <v>40</v>
      </c>
      <c r="F183" s="157">
        <v>97</v>
      </c>
      <c r="G183" s="248">
        <v>41.2</v>
      </c>
      <c r="H183" s="249">
        <v>24.7</v>
      </c>
      <c r="I183" s="249">
        <v>6.2</v>
      </c>
      <c r="J183" s="249">
        <v>56.7</v>
      </c>
      <c r="O183" s="321"/>
      <c r="P183" s="321"/>
      <c r="Q183" s="321"/>
      <c r="R183" s="321"/>
    </row>
    <row r="184" spans="1:18" s="36" customFormat="1">
      <c r="A184" s="140">
        <v>9</v>
      </c>
      <c r="B184" s="140">
        <v>3</v>
      </c>
      <c r="C184" s="141">
        <v>4</v>
      </c>
      <c r="D184" s="130">
        <v>362024</v>
      </c>
      <c r="E184" s="58" t="s">
        <v>66</v>
      </c>
      <c r="F184" s="157">
        <v>177</v>
      </c>
      <c r="G184" s="248">
        <v>42.4</v>
      </c>
      <c r="H184" s="249">
        <v>46.9</v>
      </c>
      <c r="I184" s="249">
        <v>32.200000000000003</v>
      </c>
      <c r="J184" s="249">
        <v>58.8</v>
      </c>
      <c r="O184" s="321"/>
      <c r="P184" s="321"/>
      <c r="Q184" s="321"/>
      <c r="R184" s="321"/>
    </row>
    <row r="185" spans="1:18" s="36" customFormat="1">
      <c r="A185" s="140">
        <v>9</v>
      </c>
      <c r="B185" s="140">
        <v>3</v>
      </c>
      <c r="C185" s="141">
        <v>4</v>
      </c>
      <c r="D185" s="130">
        <v>162008</v>
      </c>
      <c r="E185" s="58" t="s">
        <v>41</v>
      </c>
      <c r="F185" s="157">
        <v>155</v>
      </c>
      <c r="G185" s="248">
        <v>39.4</v>
      </c>
      <c r="H185" s="249">
        <v>38.700000000000003</v>
      </c>
      <c r="I185" s="249">
        <v>29.7</v>
      </c>
      <c r="J185" s="249">
        <v>63.9</v>
      </c>
      <c r="O185" s="321"/>
      <c r="P185" s="321"/>
      <c r="Q185" s="321"/>
      <c r="R185" s="321"/>
    </row>
    <row r="186" spans="1:18" s="36" customFormat="1">
      <c r="A186" s="140">
        <v>9</v>
      </c>
      <c r="B186" s="140">
        <v>3</v>
      </c>
      <c r="C186" s="141">
        <v>4</v>
      </c>
      <c r="D186" s="130">
        <v>754008</v>
      </c>
      <c r="E186" s="58" t="s">
        <v>122</v>
      </c>
      <c r="F186" s="157">
        <v>339</v>
      </c>
      <c r="G186" s="248">
        <v>37.200000000000003</v>
      </c>
      <c r="H186" s="249">
        <v>52.5</v>
      </c>
      <c r="I186" s="249">
        <v>33.299999999999997</v>
      </c>
      <c r="J186" s="249">
        <v>49.3</v>
      </c>
      <c r="O186" s="321"/>
      <c r="P186" s="321"/>
      <c r="Q186" s="321"/>
      <c r="R186" s="321"/>
    </row>
    <row r="187" spans="1:18" s="36" customFormat="1">
      <c r="A187" s="140">
        <v>9</v>
      </c>
      <c r="B187" s="140">
        <v>3</v>
      </c>
      <c r="C187" s="141">
        <v>4</v>
      </c>
      <c r="D187" s="130">
        <v>954016</v>
      </c>
      <c r="E187" s="58" t="s">
        <v>141</v>
      </c>
      <c r="F187" s="157">
        <v>319</v>
      </c>
      <c r="G187" s="248">
        <v>50.2</v>
      </c>
      <c r="H187" s="249">
        <v>47.3</v>
      </c>
      <c r="I187" s="249">
        <v>36.4</v>
      </c>
      <c r="J187" s="249">
        <v>56.7</v>
      </c>
      <c r="O187" s="321"/>
      <c r="P187" s="321"/>
      <c r="Q187" s="321"/>
      <c r="R187" s="321"/>
    </row>
    <row r="188" spans="1:18" s="36" customFormat="1">
      <c r="A188" s="140">
        <v>9</v>
      </c>
      <c r="B188" s="140">
        <v>3</v>
      </c>
      <c r="C188" s="141">
        <v>4</v>
      </c>
      <c r="D188" s="130">
        <v>158016</v>
      </c>
      <c r="E188" s="58" t="s">
        <v>33</v>
      </c>
      <c r="F188" s="157">
        <v>133</v>
      </c>
      <c r="G188" s="248">
        <v>24.8</v>
      </c>
      <c r="H188" s="249">
        <v>46.6</v>
      </c>
      <c r="I188" s="249">
        <v>39.1</v>
      </c>
      <c r="J188" s="249">
        <v>75.900000000000006</v>
      </c>
      <c r="O188" s="321"/>
      <c r="P188" s="321"/>
      <c r="Q188" s="321"/>
      <c r="R188" s="321"/>
    </row>
    <row r="189" spans="1:18" s="36" customFormat="1">
      <c r="A189" s="140">
        <v>9</v>
      </c>
      <c r="B189" s="140">
        <v>3</v>
      </c>
      <c r="C189" s="141">
        <v>4</v>
      </c>
      <c r="D189" s="130">
        <v>362028</v>
      </c>
      <c r="E189" s="58" t="s">
        <v>67</v>
      </c>
      <c r="F189" s="157">
        <v>158</v>
      </c>
      <c r="G189" s="248">
        <v>42.4</v>
      </c>
      <c r="H189" s="249">
        <v>40.5</v>
      </c>
      <c r="I189" s="249">
        <v>31</v>
      </c>
      <c r="J189" s="249">
        <v>59.5</v>
      </c>
      <c r="O189" s="321"/>
      <c r="P189" s="321"/>
      <c r="Q189" s="321"/>
      <c r="R189" s="321"/>
    </row>
    <row r="190" spans="1:18" s="36" customFormat="1">
      <c r="A190" s="140">
        <v>9</v>
      </c>
      <c r="B190" s="140">
        <v>3</v>
      </c>
      <c r="C190" s="141">
        <v>4</v>
      </c>
      <c r="D190" s="130">
        <v>974028</v>
      </c>
      <c r="E190" s="58" t="s">
        <v>158</v>
      </c>
      <c r="F190" s="157">
        <v>212</v>
      </c>
      <c r="G190" s="248">
        <v>42</v>
      </c>
      <c r="H190" s="249">
        <v>47.6</v>
      </c>
      <c r="I190" s="249">
        <v>28.3</v>
      </c>
      <c r="J190" s="249">
        <v>57.1</v>
      </c>
      <c r="O190" s="321"/>
      <c r="P190" s="321"/>
      <c r="Q190" s="321"/>
      <c r="R190" s="321"/>
    </row>
    <row r="191" spans="1:18" s="36" customFormat="1">
      <c r="A191" s="140">
        <v>9</v>
      </c>
      <c r="B191" s="140">
        <v>3</v>
      </c>
      <c r="C191" s="141">
        <v>4</v>
      </c>
      <c r="D191" s="130">
        <v>962040</v>
      </c>
      <c r="E191" s="58" t="s">
        <v>154</v>
      </c>
      <c r="F191" s="157">
        <v>156</v>
      </c>
      <c r="G191" s="248">
        <v>35.9</v>
      </c>
      <c r="H191" s="249">
        <v>34.6</v>
      </c>
      <c r="I191" s="249">
        <v>17.3</v>
      </c>
      <c r="J191" s="249">
        <v>66.7</v>
      </c>
      <c r="O191" s="321"/>
      <c r="P191" s="321"/>
      <c r="Q191" s="321"/>
      <c r="R191" s="321"/>
    </row>
    <row r="192" spans="1:18" s="36" customFormat="1">
      <c r="A192" s="140">
        <v>9</v>
      </c>
      <c r="B192" s="140">
        <v>3</v>
      </c>
      <c r="C192" s="141">
        <v>4</v>
      </c>
      <c r="D192" s="130">
        <v>158028</v>
      </c>
      <c r="E192" s="58" t="s">
        <v>37</v>
      </c>
      <c r="F192" s="157">
        <v>171</v>
      </c>
      <c r="G192" s="248">
        <v>37.4</v>
      </c>
      <c r="H192" s="249">
        <v>45</v>
      </c>
      <c r="I192" s="249">
        <v>25.1</v>
      </c>
      <c r="J192" s="249">
        <v>55</v>
      </c>
      <c r="O192" s="321"/>
      <c r="P192" s="321"/>
      <c r="Q192" s="321"/>
      <c r="R192" s="321"/>
    </row>
    <row r="193" spans="1:18" s="36" customFormat="1">
      <c r="A193" s="140">
        <v>9</v>
      </c>
      <c r="B193" s="140">
        <v>3</v>
      </c>
      <c r="C193" s="141">
        <v>4</v>
      </c>
      <c r="D193" s="130">
        <v>566076</v>
      </c>
      <c r="E193" s="58" t="s">
        <v>117</v>
      </c>
      <c r="F193" s="157">
        <v>190</v>
      </c>
      <c r="G193" s="248">
        <v>43.7</v>
      </c>
      <c r="H193" s="249">
        <v>48.9</v>
      </c>
      <c r="I193" s="249">
        <v>35.299999999999997</v>
      </c>
      <c r="J193" s="249">
        <v>67.400000000000006</v>
      </c>
      <c r="O193" s="321"/>
      <c r="P193" s="321"/>
      <c r="Q193" s="321"/>
      <c r="R193" s="321"/>
    </row>
    <row r="194" spans="1:18" s="36" customFormat="1">
      <c r="A194" s="140">
        <v>9</v>
      </c>
      <c r="B194" s="140">
        <v>3</v>
      </c>
      <c r="C194" s="141">
        <v>4</v>
      </c>
      <c r="D194" s="130">
        <v>382056</v>
      </c>
      <c r="E194" s="58" t="s">
        <v>92</v>
      </c>
      <c r="F194" s="157">
        <v>125</v>
      </c>
      <c r="G194" s="248">
        <v>36.799999999999997</v>
      </c>
      <c r="H194" s="249">
        <v>52.8</v>
      </c>
      <c r="I194" s="249">
        <v>29.6</v>
      </c>
      <c r="J194" s="249">
        <v>56</v>
      </c>
      <c r="O194" s="321"/>
      <c r="P194" s="321"/>
      <c r="Q194" s="321"/>
      <c r="R194" s="321"/>
    </row>
    <row r="195" spans="1:18" s="36" customFormat="1">
      <c r="A195" s="140">
        <v>9</v>
      </c>
      <c r="B195" s="140">
        <v>3</v>
      </c>
      <c r="C195" s="141">
        <v>4</v>
      </c>
      <c r="D195" s="130">
        <v>158032</v>
      </c>
      <c r="E195" s="58" t="s">
        <v>38</v>
      </c>
      <c r="F195" s="157">
        <v>207</v>
      </c>
      <c r="G195" s="248">
        <v>42.5</v>
      </c>
      <c r="H195" s="249">
        <v>47.8</v>
      </c>
      <c r="I195" s="249">
        <v>36.700000000000003</v>
      </c>
      <c r="J195" s="249">
        <v>67.099999999999994</v>
      </c>
      <c r="O195" s="321"/>
      <c r="P195" s="321"/>
      <c r="Q195" s="321"/>
      <c r="R195" s="321"/>
    </row>
    <row r="196" spans="1:18" s="36" customFormat="1">
      <c r="A196" s="143"/>
      <c r="B196" s="143"/>
      <c r="C196" s="143"/>
      <c r="D196" s="139"/>
      <c r="E196" s="137" t="s">
        <v>219</v>
      </c>
      <c r="F196" s="159">
        <v>3279</v>
      </c>
      <c r="G196" s="319">
        <v>42.3</v>
      </c>
      <c r="H196" s="320">
        <v>43.6</v>
      </c>
      <c r="I196" s="320">
        <v>30.1</v>
      </c>
      <c r="J196" s="320">
        <v>57.1</v>
      </c>
    </row>
    <row r="197" spans="1:18" s="36" customFormat="1">
      <c r="A197" s="140">
        <v>10</v>
      </c>
      <c r="B197" s="140">
        <v>4</v>
      </c>
      <c r="C197" s="141">
        <v>4</v>
      </c>
      <c r="D197" s="130">
        <v>566028</v>
      </c>
      <c r="E197" s="58" t="s">
        <v>116</v>
      </c>
      <c r="F197" s="157">
        <v>145</v>
      </c>
      <c r="G197" s="248">
        <v>40.700000000000003</v>
      </c>
      <c r="H197" s="249">
        <v>44.8</v>
      </c>
      <c r="I197" s="249">
        <v>20</v>
      </c>
      <c r="J197" s="249">
        <v>52.4</v>
      </c>
      <c r="O197" s="321"/>
      <c r="P197" s="321"/>
      <c r="Q197" s="321"/>
      <c r="R197" s="321"/>
    </row>
    <row r="198" spans="1:18">
      <c r="A198" s="140">
        <v>10</v>
      </c>
      <c r="B198" s="140">
        <v>4</v>
      </c>
      <c r="C198" s="141">
        <v>4</v>
      </c>
      <c r="D198" s="130">
        <v>158020</v>
      </c>
      <c r="E198" s="58" t="s">
        <v>34</v>
      </c>
      <c r="F198" s="157">
        <v>100</v>
      </c>
      <c r="G198" s="248">
        <v>59</v>
      </c>
      <c r="H198" s="249">
        <v>26</v>
      </c>
      <c r="I198" s="249">
        <v>7</v>
      </c>
      <c r="J198" s="249">
        <v>49</v>
      </c>
      <c r="K198" s="35"/>
      <c r="L198" s="35"/>
      <c r="M198" s="35"/>
      <c r="N198" s="35"/>
      <c r="O198" s="321"/>
      <c r="P198" s="321"/>
      <c r="Q198" s="321"/>
      <c r="R198" s="321"/>
    </row>
    <row r="199" spans="1:18">
      <c r="A199" s="140">
        <v>10</v>
      </c>
      <c r="B199" s="140">
        <v>4</v>
      </c>
      <c r="C199" s="141">
        <v>4</v>
      </c>
      <c r="D199" s="130">
        <v>162022</v>
      </c>
      <c r="E199" s="58" t="s">
        <v>43</v>
      </c>
      <c r="F199" s="157">
        <v>121</v>
      </c>
      <c r="G199" s="248">
        <v>34.700000000000003</v>
      </c>
      <c r="H199" s="249">
        <v>57.9</v>
      </c>
      <c r="I199" s="249">
        <v>43</v>
      </c>
      <c r="J199" s="249">
        <v>33.9</v>
      </c>
      <c r="K199" s="35"/>
      <c r="L199" s="35"/>
      <c r="M199" s="35"/>
      <c r="N199" s="35"/>
      <c r="O199" s="321"/>
      <c r="P199" s="321"/>
      <c r="Q199" s="321"/>
      <c r="R199" s="321"/>
    </row>
    <row r="200" spans="1:18">
      <c r="A200" s="140">
        <v>10</v>
      </c>
      <c r="B200" s="140">
        <v>4</v>
      </c>
      <c r="C200" s="141">
        <v>4</v>
      </c>
      <c r="D200" s="130">
        <v>362036</v>
      </c>
      <c r="E200" s="58" t="s">
        <v>69</v>
      </c>
      <c r="F200" s="157">
        <v>162</v>
      </c>
      <c r="G200" s="248">
        <v>27.2</v>
      </c>
      <c r="H200" s="249">
        <v>51.2</v>
      </c>
      <c r="I200" s="249">
        <v>47.5</v>
      </c>
      <c r="J200" s="249">
        <v>34.6</v>
      </c>
      <c r="K200" s="35"/>
      <c r="L200" s="35"/>
      <c r="M200" s="35"/>
      <c r="N200" s="35"/>
      <c r="O200" s="321"/>
      <c r="P200" s="321"/>
      <c r="Q200" s="321"/>
      <c r="R200" s="321"/>
    </row>
    <row r="201" spans="1:18">
      <c r="A201" s="140">
        <v>10</v>
      </c>
      <c r="B201" s="140">
        <v>4</v>
      </c>
      <c r="C201" s="141">
        <v>4</v>
      </c>
      <c r="D201" s="130">
        <v>166036</v>
      </c>
      <c r="E201" s="58" t="s">
        <v>47</v>
      </c>
      <c r="F201" s="157">
        <v>141</v>
      </c>
      <c r="G201" s="248">
        <v>56.7</v>
      </c>
      <c r="H201" s="249">
        <v>34</v>
      </c>
      <c r="I201" s="249">
        <v>23.4</v>
      </c>
      <c r="J201" s="249">
        <v>31.9</v>
      </c>
      <c r="K201" s="35"/>
      <c r="L201" s="35"/>
      <c r="M201" s="35"/>
      <c r="N201" s="35"/>
      <c r="O201" s="321"/>
      <c r="P201" s="321"/>
      <c r="Q201" s="321"/>
      <c r="R201" s="321"/>
    </row>
    <row r="202" spans="1:18" s="35" customFormat="1">
      <c r="A202" s="143"/>
      <c r="B202" s="143"/>
      <c r="C202" s="143"/>
      <c r="D202" s="139"/>
      <c r="E202" s="137" t="s">
        <v>289</v>
      </c>
      <c r="F202" s="159">
        <v>669</v>
      </c>
      <c r="G202" s="319">
        <v>42.5</v>
      </c>
      <c r="H202" s="320">
        <v>43.6</v>
      </c>
      <c r="I202" s="320">
        <v>29.6</v>
      </c>
      <c r="J202" s="320">
        <v>39.9</v>
      </c>
    </row>
    <row r="203" spans="1:18" s="36" customFormat="1">
      <c r="A203" s="68"/>
      <c r="B203" s="160"/>
      <c r="C203" s="160"/>
      <c r="D203" s="160"/>
      <c r="E203" s="8" t="s">
        <v>180</v>
      </c>
      <c r="F203" s="232">
        <v>52421</v>
      </c>
      <c r="G203" s="323">
        <v>42.4</v>
      </c>
      <c r="H203" s="323">
        <v>44.4</v>
      </c>
      <c r="I203" s="323">
        <v>30.7</v>
      </c>
      <c r="J203" s="323">
        <v>54.3</v>
      </c>
    </row>
    <row r="204" spans="1:18" s="36" customFormat="1">
      <c r="A204" s="68"/>
      <c r="B204" s="160"/>
      <c r="C204" s="160"/>
      <c r="D204" s="160"/>
      <c r="E204" s="12" t="s">
        <v>201</v>
      </c>
      <c r="F204" s="232">
        <v>28524</v>
      </c>
      <c r="G204" s="323">
        <v>44</v>
      </c>
      <c r="H204" s="323">
        <v>43.5</v>
      </c>
      <c r="I204" s="323">
        <v>30.9</v>
      </c>
      <c r="J204" s="323">
        <v>53.9</v>
      </c>
    </row>
    <row r="205" spans="1:18" s="36" customFormat="1">
      <c r="A205" s="68"/>
      <c r="B205" s="160"/>
      <c r="C205" s="160"/>
      <c r="D205" s="160"/>
      <c r="E205" s="13" t="s">
        <v>202</v>
      </c>
      <c r="F205" s="232">
        <v>23897</v>
      </c>
      <c r="G205" s="323">
        <v>40.6</v>
      </c>
      <c r="H205" s="323">
        <v>45.6</v>
      </c>
      <c r="I205" s="323">
        <v>30.5</v>
      </c>
      <c r="J205" s="323">
        <v>54.7</v>
      </c>
    </row>
    <row r="206" spans="1:18">
      <c r="A206" s="51" t="s">
        <v>391</v>
      </c>
    </row>
    <row r="208" spans="1:18">
      <c r="F208" s="82"/>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zoomScale="80" zoomScaleNormal="80" workbookViewId="0">
      <selection activeCell="J210" sqref="J210"/>
    </sheetView>
  </sheetViews>
  <sheetFormatPr baseColWidth="10" defaultColWidth="11.44140625" defaultRowHeight="13.2"/>
  <cols>
    <col min="1" max="3" width="11.44140625" style="1"/>
    <col min="4" max="4" width="9.5546875" style="3" customWidth="1"/>
    <col min="5" max="5" width="40.6640625" style="37" customWidth="1"/>
    <col min="6" max="16384" width="11.44140625" style="11"/>
  </cols>
  <sheetData>
    <row r="1" spans="1:12" ht="17.399999999999999">
      <c r="A1" s="52" t="s">
        <v>375</v>
      </c>
      <c r="D1" s="5"/>
    </row>
    <row r="2" spans="1:12" ht="12.75" customHeight="1">
      <c r="A2" s="5"/>
      <c r="D2" s="5"/>
    </row>
    <row r="3" spans="1:12" ht="54.75" customHeight="1">
      <c r="A3" s="379" t="s">
        <v>291</v>
      </c>
      <c r="B3" s="379" t="s">
        <v>303</v>
      </c>
      <c r="C3" s="379" t="s">
        <v>288</v>
      </c>
      <c r="D3" s="411" t="s">
        <v>247</v>
      </c>
      <c r="E3" s="414" t="s">
        <v>0</v>
      </c>
      <c r="F3" s="427" t="s">
        <v>195</v>
      </c>
      <c r="G3" s="429"/>
      <c r="H3" s="427" t="s">
        <v>208</v>
      </c>
      <c r="I3" s="428"/>
      <c r="J3" s="386" t="s">
        <v>387</v>
      </c>
      <c r="K3" s="379"/>
      <c r="L3" s="10"/>
    </row>
    <row r="4" spans="1:12" ht="12.75" customHeight="1">
      <c r="A4" s="390"/>
      <c r="B4" s="390"/>
      <c r="C4" s="390"/>
      <c r="D4" s="412"/>
      <c r="E4" s="415"/>
      <c r="F4" s="379" t="s">
        <v>218</v>
      </c>
      <c r="G4" s="353" t="s">
        <v>248</v>
      </c>
      <c r="H4" s="379" t="s">
        <v>218</v>
      </c>
      <c r="I4" s="423" t="s">
        <v>248</v>
      </c>
      <c r="J4" s="425" t="s">
        <v>218</v>
      </c>
      <c r="K4" s="379" t="s">
        <v>292</v>
      </c>
    </row>
    <row r="5" spans="1:12" ht="72" customHeight="1">
      <c r="A5" s="390"/>
      <c r="B5" s="390"/>
      <c r="C5" s="390"/>
      <c r="D5" s="413"/>
      <c r="E5" s="416"/>
      <c r="F5" s="392"/>
      <c r="G5" s="355"/>
      <c r="H5" s="392"/>
      <c r="I5" s="424"/>
      <c r="J5" s="426"/>
      <c r="K5" s="390"/>
    </row>
    <row r="6" spans="1:12" s="36" customFormat="1">
      <c r="A6" s="140">
        <v>1</v>
      </c>
      <c r="B6" s="140">
        <v>1</v>
      </c>
      <c r="C6" s="141">
        <v>1</v>
      </c>
      <c r="D6" s="130">
        <v>5911000</v>
      </c>
      <c r="E6" s="58" t="s">
        <v>134</v>
      </c>
      <c r="F6" s="168">
        <v>73</v>
      </c>
      <c r="G6" s="162">
        <v>73.8</v>
      </c>
      <c r="H6" s="169">
        <v>187</v>
      </c>
      <c r="I6" s="164">
        <v>21.7</v>
      </c>
      <c r="J6" s="170">
        <v>777</v>
      </c>
      <c r="K6" s="166">
        <v>4.7</v>
      </c>
      <c r="L6" s="65"/>
    </row>
    <row r="7" spans="1:12" s="36" customFormat="1">
      <c r="A7" s="140">
        <v>1</v>
      </c>
      <c r="B7" s="140">
        <v>1</v>
      </c>
      <c r="C7" s="141">
        <v>1</v>
      </c>
      <c r="D7" s="130">
        <v>5913000</v>
      </c>
      <c r="E7" s="58" t="s">
        <v>135</v>
      </c>
      <c r="F7" s="168">
        <v>163</v>
      </c>
      <c r="G7" s="162">
        <v>51.6</v>
      </c>
      <c r="H7" s="169">
        <v>930</v>
      </c>
      <c r="I7" s="164">
        <v>12.6</v>
      </c>
      <c r="J7" s="170">
        <v>1075</v>
      </c>
      <c r="K7" s="166">
        <v>6.7</v>
      </c>
      <c r="L7" s="65"/>
    </row>
    <row r="8" spans="1:12" s="36" customFormat="1">
      <c r="A8" s="140">
        <v>1</v>
      </c>
      <c r="B8" s="140">
        <v>1</v>
      </c>
      <c r="C8" s="141">
        <v>1</v>
      </c>
      <c r="D8" s="130">
        <v>5112000</v>
      </c>
      <c r="E8" s="58" t="s">
        <v>16</v>
      </c>
      <c r="F8" s="168">
        <v>267</v>
      </c>
      <c r="G8" s="162">
        <v>36.299999999999997</v>
      </c>
      <c r="H8" s="169">
        <v>912</v>
      </c>
      <c r="I8" s="164">
        <v>10.9</v>
      </c>
      <c r="J8" s="170">
        <v>1502</v>
      </c>
      <c r="K8" s="166">
        <v>6.3</v>
      </c>
      <c r="L8" s="65"/>
    </row>
    <row r="9" spans="1:12" s="36" customFormat="1">
      <c r="A9" s="140">
        <v>1</v>
      </c>
      <c r="B9" s="140">
        <v>1</v>
      </c>
      <c r="C9" s="141">
        <v>1</v>
      </c>
      <c r="D9" s="130">
        <v>5113000</v>
      </c>
      <c r="E9" s="58" t="s">
        <v>17</v>
      </c>
      <c r="F9" s="168">
        <v>144</v>
      </c>
      <c r="G9" s="162">
        <v>46</v>
      </c>
      <c r="H9" s="169">
        <v>352</v>
      </c>
      <c r="I9" s="164">
        <v>19.8</v>
      </c>
      <c r="J9" s="170">
        <v>864</v>
      </c>
      <c r="K9" s="166">
        <v>6.6</v>
      </c>
      <c r="L9" s="65"/>
    </row>
    <row r="10" spans="1:12" s="36" customFormat="1">
      <c r="A10" s="140">
        <v>1</v>
      </c>
      <c r="B10" s="140">
        <v>1</v>
      </c>
      <c r="C10" s="141">
        <v>1</v>
      </c>
      <c r="D10" s="130">
        <v>5513000</v>
      </c>
      <c r="E10" s="58" t="s">
        <v>96</v>
      </c>
      <c r="F10" s="168">
        <v>19</v>
      </c>
      <c r="G10" s="162">
        <v>75.400000000000006</v>
      </c>
      <c r="H10" s="169">
        <v>85</v>
      </c>
      <c r="I10" s="164">
        <v>23.4</v>
      </c>
      <c r="J10" s="170">
        <v>188</v>
      </c>
      <c r="K10" s="166">
        <v>4.5999999999999996</v>
      </c>
      <c r="L10" s="65"/>
    </row>
    <row r="11" spans="1:12" s="36" customFormat="1">
      <c r="A11" s="140">
        <v>1</v>
      </c>
      <c r="B11" s="140">
        <v>1</v>
      </c>
      <c r="C11" s="141">
        <v>1</v>
      </c>
      <c r="D11" s="130">
        <v>5914000</v>
      </c>
      <c r="E11" s="58" t="s">
        <v>136</v>
      </c>
      <c r="F11" s="168">
        <v>63</v>
      </c>
      <c r="G11" s="162">
        <v>32.4</v>
      </c>
      <c r="H11" s="169">
        <v>251</v>
      </c>
      <c r="I11" s="164">
        <v>9.8000000000000007</v>
      </c>
      <c r="J11" s="170">
        <v>269</v>
      </c>
      <c r="K11" s="166">
        <v>7.5</v>
      </c>
      <c r="L11" s="65"/>
    </row>
    <row r="12" spans="1:12" s="36" customFormat="1">
      <c r="A12" s="140">
        <v>1</v>
      </c>
      <c r="B12" s="140">
        <v>1</v>
      </c>
      <c r="C12" s="141">
        <v>1</v>
      </c>
      <c r="D12" s="130">
        <v>5915000</v>
      </c>
      <c r="E12" s="58" t="s">
        <v>137</v>
      </c>
      <c r="F12" s="168">
        <v>85</v>
      </c>
      <c r="G12" s="162">
        <v>31.2</v>
      </c>
      <c r="H12" s="169">
        <v>141</v>
      </c>
      <c r="I12" s="164">
        <v>20.7</v>
      </c>
      <c r="J12" s="170">
        <v>448</v>
      </c>
      <c r="K12" s="166">
        <v>6.4</v>
      </c>
      <c r="L12" s="65"/>
    </row>
    <row r="13" spans="1:12" s="36" customFormat="1">
      <c r="A13" s="140">
        <v>1</v>
      </c>
      <c r="B13" s="140">
        <v>1</v>
      </c>
      <c r="C13" s="141">
        <v>1</v>
      </c>
      <c r="D13" s="130">
        <v>5916000</v>
      </c>
      <c r="E13" s="58" t="s">
        <v>138</v>
      </c>
      <c r="F13" s="168">
        <v>36</v>
      </c>
      <c r="G13" s="162">
        <v>64.5</v>
      </c>
      <c r="H13" s="169">
        <v>116</v>
      </c>
      <c r="I13" s="164">
        <v>12.1</v>
      </c>
      <c r="J13" s="170">
        <v>237</v>
      </c>
      <c r="K13" s="166">
        <v>4</v>
      </c>
      <c r="L13" s="65"/>
    </row>
    <row r="14" spans="1:12" s="36" customFormat="1">
      <c r="A14" s="140">
        <v>1</v>
      </c>
      <c r="B14" s="140">
        <v>1</v>
      </c>
      <c r="C14" s="141">
        <v>1</v>
      </c>
      <c r="D14" s="130">
        <v>5114000</v>
      </c>
      <c r="E14" s="58" t="s">
        <v>18</v>
      </c>
      <c r="F14" s="168">
        <v>53</v>
      </c>
      <c r="G14" s="162">
        <v>42.5</v>
      </c>
      <c r="H14" s="169">
        <v>105</v>
      </c>
      <c r="I14" s="164">
        <v>23.8</v>
      </c>
      <c r="J14" s="170">
        <v>345</v>
      </c>
      <c r="K14" s="166">
        <v>4.9000000000000004</v>
      </c>
      <c r="L14" s="65"/>
    </row>
    <row r="15" spans="1:12" s="36" customFormat="1">
      <c r="A15" s="140">
        <v>1</v>
      </c>
      <c r="B15" s="140">
        <v>1</v>
      </c>
      <c r="C15" s="141">
        <v>1</v>
      </c>
      <c r="D15" s="130">
        <v>5116000</v>
      </c>
      <c r="E15" s="58" t="s">
        <v>19</v>
      </c>
      <c r="F15" s="168">
        <v>106</v>
      </c>
      <c r="G15" s="162">
        <v>50.4</v>
      </c>
      <c r="H15" s="169">
        <v>324</v>
      </c>
      <c r="I15" s="164">
        <v>18.100000000000001</v>
      </c>
      <c r="J15" s="170">
        <v>180</v>
      </c>
      <c r="K15" s="166">
        <v>13.3</v>
      </c>
      <c r="L15" s="65"/>
    </row>
    <row r="16" spans="1:12" s="36" customFormat="1">
      <c r="A16" s="140">
        <v>1</v>
      </c>
      <c r="B16" s="140">
        <v>1</v>
      </c>
      <c r="C16" s="141">
        <v>1</v>
      </c>
      <c r="D16" s="130">
        <v>5117000</v>
      </c>
      <c r="E16" s="58" t="s">
        <v>20</v>
      </c>
      <c r="F16" s="168">
        <v>19</v>
      </c>
      <c r="G16" s="162">
        <v>47.7</v>
      </c>
      <c r="H16" s="169">
        <v>151</v>
      </c>
      <c r="I16" s="164">
        <v>16</v>
      </c>
      <c r="J16" s="170">
        <v>146</v>
      </c>
      <c r="K16" s="166">
        <v>5.2</v>
      </c>
      <c r="L16" s="65"/>
    </row>
    <row r="17" spans="1:12" s="36" customFormat="1">
      <c r="A17" s="140">
        <v>1</v>
      </c>
      <c r="B17" s="140">
        <v>1</v>
      </c>
      <c r="C17" s="141">
        <v>1</v>
      </c>
      <c r="D17" s="130">
        <v>5119000</v>
      </c>
      <c r="E17" s="58" t="s">
        <v>21</v>
      </c>
      <c r="F17" s="168">
        <v>52</v>
      </c>
      <c r="G17" s="162">
        <v>38.200000000000003</v>
      </c>
      <c r="H17" s="169">
        <v>207</v>
      </c>
      <c r="I17" s="164">
        <v>10.199999999999999</v>
      </c>
      <c r="J17" s="170">
        <v>853</v>
      </c>
      <c r="K17" s="166">
        <v>6.3</v>
      </c>
      <c r="L17" s="65"/>
    </row>
    <row r="18" spans="1:12" s="36" customFormat="1">
      <c r="A18" s="140">
        <v>1</v>
      </c>
      <c r="B18" s="140">
        <v>1</v>
      </c>
      <c r="C18" s="141">
        <v>1</v>
      </c>
      <c r="D18" s="130">
        <v>5124000</v>
      </c>
      <c r="E18" s="58" t="s">
        <v>24</v>
      </c>
      <c r="F18" s="168">
        <v>52</v>
      </c>
      <c r="G18" s="162">
        <v>29.4</v>
      </c>
      <c r="H18" s="169">
        <v>471</v>
      </c>
      <c r="I18" s="164">
        <v>12.2</v>
      </c>
      <c r="J18" s="170">
        <v>491</v>
      </c>
      <c r="K18" s="166">
        <v>3.9</v>
      </c>
      <c r="L18" s="65"/>
    </row>
    <row r="19" spans="1:12" s="35" customFormat="1">
      <c r="A19" s="143"/>
      <c r="B19" s="143"/>
      <c r="C19" s="143"/>
      <c r="D19" s="134"/>
      <c r="E19" s="114" t="s">
        <v>210</v>
      </c>
      <c r="F19" s="324">
        <v>1132</v>
      </c>
      <c r="G19" s="325"/>
      <c r="H19" s="326">
        <v>4232</v>
      </c>
      <c r="I19" s="185"/>
      <c r="J19" s="334">
        <v>7375</v>
      </c>
      <c r="K19" s="186"/>
      <c r="L19" s="67"/>
    </row>
    <row r="20" spans="1:12" s="36" customFormat="1">
      <c r="A20" s="140">
        <v>2</v>
      </c>
      <c r="B20" s="140">
        <v>2</v>
      </c>
      <c r="C20" s="141">
        <v>1</v>
      </c>
      <c r="D20" s="130">
        <v>5334002</v>
      </c>
      <c r="E20" s="58" t="s">
        <v>250</v>
      </c>
      <c r="F20" s="168">
        <v>68</v>
      </c>
      <c r="G20" s="162">
        <v>31.6</v>
      </c>
      <c r="H20" s="169">
        <v>195</v>
      </c>
      <c r="I20" s="164">
        <v>7.8</v>
      </c>
      <c r="J20" s="170">
        <v>539</v>
      </c>
      <c r="K20" s="166">
        <v>5.7</v>
      </c>
      <c r="L20" s="65"/>
    </row>
    <row r="21" spans="1:12" s="36" customFormat="1">
      <c r="A21" s="140">
        <v>2</v>
      </c>
      <c r="B21" s="140">
        <v>2</v>
      </c>
      <c r="C21" s="141">
        <v>1</v>
      </c>
      <c r="D21" s="130">
        <v>5711000</v>
      </c>
      <c r="E21" s="58" t="s">
        <v>121</v>
      </c>
      <c r="F21" s="168">
        <v>96</v>
      </c>
      <c r="G21" s="162">
        <v>39.1</v>
      </c>
      <c r="H21" s="169">
        <v>389</v>
      </c>
      <c r="I21" s="164">
        <v>13.6</v>
      </c>
      <c r="J21" s="170">
        <v>652</v>
      </c>
      <c r="K21" s="166">
        <v>4.2</v>
      </c>
      <c r="L21" s="65"/>
    </row>
    <row r="22" spans="1:12" s="36" customFormat="1">
      <c r="A22" s="140">
        <v>2</v>
      </c>
      <c r="B22" s="140">
        <v>2</v>
      </c>
      <c r="C22" s="141">
        <v>1</v>
      </c>
      <c r="D22" s="130">
        <v>5314000</v>
      </c>
      <c r="E22" s="58" t="s">
        <v>54</v>
      </c>
      <c r="F22" s="168">
        <v>58</v>
      </c>
      <c r="G22" s="162">
        <v>36.700000000000003</v>
      </c>
      <c r="H22" s="169">
        <v>160</v>
      </c>
      <c r="I22" s="164">
        <v>18.100000000000001</v>
      </c>
      <c r="J22" s="170">
        <v>491</v>
      </c>
      <c r="K22" s="166">
        <v>5.8</v>
      </c>
      <c r="L22" s="65"/>
    </row>
    <row r="23" spans="1:12" s="36" customFormat="1">
      <c r="A23" s="140">
        <v>2</v>
      </c>
      <c r="B23" s="140">
        <v>2</v>
      </c>
      <c r="C23" s="141">
        <v>1</v>
      </c>
      <c r="D23" s="130">
        <v>5512000</v>
      </c>
      <c r="E23" s="58" t="s">
        <v>95</v>
      </c>
      <c r="F23" s="168">
        <v>63</v>
      </c>
      <c r="G23" s="162">
        <v>50.5</v>
      </c>
      <c r="H23" s="169">
        <v>108</v>
      </c>
      <c r="I23" s="164">
        <v>7.3</v>
      </c>
      <c r="J23" s="170">
        <v>188</v>
      </c>
      <c r="K23" s="166">
        <v>4.9000000000000004</v>
      </c>
      <c r="L23" s="65"/>
    </row>
    <row r="24" spans="1:12" s="36" customFormat="1">
      <c r="A24" s="140">
        <v>2</v>
      </c>
      <c r="B24" s="140">
        <v>2</v>
      </c>
      <c r="C24" s="141">
        <v>1</v>
      </c>
      <c r="D24" s="130">
        <v>5111000</v>
      </c>
      <c r="E24" s="58" t="s">
        <v>15</v>
      </c>
      <c r="F24" s="168">
        <v>117</v>
      </c>
      <c r="G24" s="162">
        <v>33.200000000000003</v>
      </c>
      <c r="H24" s="169">
        <v>393</v>
      </c>
      <c r="I24" s="164">
        <v>23.5</v>
      </c>
      <c r="J24" s="170">
        <v>850</v>
      </c>
      <c r="K24" s="166">
        <v>7</v>
      </c>
      <c r="L24" s="65"/>
    </row>
    <row r="25" spans="1:12" s="36" customFormat="1">
      <c r="A25" s="140">
        <v>2</v>
      </c>
      <c r="B25" s="140">
        <v>2</v>
      </c>
      <c r="C25" s="141">
        <v>1</v>
      </c>
      <c r="D25" s="130">
        <v>5315000</v>
      </c>
      <c r="E25" s="58" t="s">
        <v>55</v>
      </c>
      <c r="F25" s="168">
        <v>58</v>
      </c>
      <c r="G25" s="162">
        <v>59.9</v>
      </c>
      <c r="H25" s="169">
        <v>328</v>
      </c>
      <c r="I25" s="164">
        <v>21.5</v>
      </c>
      <c r="J25" s="170">
        <v>1129</v>
      </c>
      <c r="K25" s="166">
        <v>7.4</v>
      </c>
      <c r="L25" s="65"/>
    </row>
    <row r="26" spans="1:12" s="36" customFormat="1">
      <c r="A26" s="140">
        <v>2</v>
      </c>
      <c r="B26" s="140">
        <v>2</v>
      </c>
      <c r="C26" s="141">
        <v>1</v>
      </c>
      <c r="D26" s="130">
        <v>5316000</v>
      </c>
      <c r="E26" s="58" t="s">
        <v>56</v>
      </c>
      <c r="F26" s="168">
        <v>41</v>
      </c>
      <c r="G26" s="162">
        <v>13.6</v>
      </c>
      <c r="H26" s="169">
        <v>65</v>
      </c>
      <c r="I26" s="164">
        <v>16.7</v>
      </c>
      <c r="J26" s="170">
        <v>348</v>
      </c>
      <c r="K26" s="166">
        <v>6.8</v>
      </c>
      <c r="L26" s="65"/>
    </row>
    <row r="27" spans="1:12" s="36" customFormat="1">
      <c r="A27" s="140">
        <v>2</v>
      </c>
      <c r="B27" s="140">
        <v>3</v>
      </c>
      <c r="C27" s="141">
        <v>1</v>
      </c>
      <c r="D27" s="130">
        <v>5515000</v>
      </c>
      <c r="E27" s="58" t="s">
        <v>97</v>
      </c>
      <c r="F27" s="168">
        <v>57</v>
      </c>
      <c r="G27" s="162">
        <v>35.1</v>
      </c>
      <c r="H27" s="169">
        <v>163</v>
      </c>
      <c r="I27" s="164">
        <v>15.1</v>
      </c>
      <c r="J27" s="170">
        <v>369</v>
      </c>
      <c r="K27" s="166">
        <v>4.7</v>
      </c>
      <c r="L27" s="65"/>
    </row>
    <row r="28" spans="1:12" s="36" customFormat="1">
      <c r="A28" s="140">
        <v>2</v>
      </c>
      <c r="B28" s="140">
        <v>2</v>
      </c>
      <c r="C28" s="141">
        <v>1</v>
      </c>
      <c r="D28" s="130">
        <v>5120000</v>
      </c>
      <c r="E28" s="58" t="s">
        <v>22</v>
      </c>
      <c r="F28" s="168">
        <v>15</v>
      </c>
      <c r="G28" s="162">
        <v>20.3</v>
      </c>
      <c r="H28" s="169">
        <v>64</v>
      </c>
      <c r="I28" s="164">
        <v>17.100000000000001</v>
      </c>
      <c r="J28" s="170">
        <v>114</v>
      </c>
      <c r="K28" s="166">
        <v>4</v>
      </c>
      <c r="L28" s="65"/>
    </row>
    <row r="29" spans="1:12" s="36" customFormat="1">
      <c r="A29" s="140">
        <v>2</v>
      </c>
      <c r="B29" s="140">
        <v>2</v>
      </c>
      <c r="C29" s="141">
        <v>1</v>
      </c>
      <c r="D29" s="130">
        <v>5122000</v>
      </c>
      <c r="E29" s="58" t="s">
        <v>23</v>
      </c>
      <c r="F29" s="168">
        <v>91</v>
      </c>
      <c r="G29" s="162">
        <v>17.899999999999999</v>
      </c>
      <c r="H29" s="169">
        <v>364</v>
      </c>
      <c r="I29" s="164">
        <v>8.9</v>
      </c>
      <c r="J29" s="170">
        <v>417</v>
      </c>
      <c r="K29" s="166">
        <v>6</v>
      </c>
      <c r="L29" s="65"/>
    </row>
    <row r="30" spans="1:12" s="36" customFormat="1">
      <c r="A30" s="187"/>
      <c r="B30" s="187"/>
      <c r="C30" s="188"/>
      <c r="D30" s="189"/>
      <c r="E30" s="114" t="s">
        <v>217</v>
      </c>
      <c r="F30" s="324">
        <v>664</v>
      </c>
      <c r="G30" s="325"/>
      <c r="H30" s="326">
        <v>2229</v>
      </c>
      <c r="I30" s="185"/>
      <c r="J30" s="334">
        <v>5097</v>
      </c>
      <c r="K30" s="186"/>
      <c r="L30" s="65"/>
    </row>
    <row r="31" spans="1:12" s="36" customFormat="1">
      <c r="A31" s="140">
        <v>3</v>
      </c>
      <c r="B31" s="140">
        <v>4</v>
      </c>
      <c r="C31" s="141">
        <v>2</v>
      </c>
      <c r="D31" s="130">
        <v>5334000</v>
      </c>
      <c r="E31" s="135" t="s">
        <v>258</v>
      </c>
      <c r="F31" s="161">
        <v>15</v>
      </c>
      <c r="G31" s="162">
        <v>50.3</v>
      </c>
      <c r="H31" s="163">
        <v>24</v>
      </c>
      <c r="I31" s="164">
        <v>16.7</v>
      </c>
      <c r="J31" s="165">
        <v>161</v>
      </c>
      <c r="K31" s="166">
        <v>4.3</v>
      </c>
      <c r="L31" s="65"/>
    </row>
    <row r="32" spans="1:12" s="36" customFormat="1">
      <c r="A32" s="140">
        <v>3</v>
      </c>
      <c r="B32" s="140">
        <v>4</v>
      </c>
      <c r="C32" s="141">
        <v>2</v>
      </c>
      <c r="D32" s="130">
        <v>5554000</v>
      </c>
      <c r="E32" s="58" t="s">
        <v>265</v>
      </c>
      <c r="F32" s="161">
        <v>52</v>
      </c>
      <c r="G32" s="162">
        <v>49.3</v>
      </c>
      <c r="H32" s="163">
        <v>64</v>
      </c>
      <c r="I32" s="164">
        <v>16.7</v>
      </c>
      <c r="J32" s="165">
        <v>219</v>
      </c>
      <c r="K32" s="166">
        <v>5.0999999999999996</v>
      </c>
      <c r="L32" s="65"/>
    </row>
    <row r="33" spans="1:12" s="36" customFormat="1">
      <c r="A33" s="140">
        <v>3</v>
      </c>
      <c r="B33" s="140">
        <v>4</v>
      </c>
      <c r="C33" s="141">
        <v>2</v>
      </c>
      <c r="D33" s="130">
        <v>5558000</v>
      </c>
      <c r="E33" s="58" t="s">
        <v>266</v>
      </c>
      <c r="F33" s="161">
        <v>24</v>
      </c>
      <c r="G33" s="162">
        <v>80.599999999999994</v>
      </c>
      <c r="H33" s="163">
        <v>47</v>
      </c>
      <c r="I33" s="164">
        <v>17.3</v>
      </c>
      <c r="J33" s="165">
        <v>181</v>
      </c>
      <c r="K33" s="166">
        <v>3.4</v>
      </c>
      <c r="L33" s="65"/>
    </row>
    <row r="34" spans="1:12" s="36" customFormat="1">
      <c r="A34" s="140">
        <v>3</v>
      </c>
      <c r="B34" s="140">
        <v>4</v>
      </c>
      <c r="C34" s="141">
        <v>2</v>
      </c>
      <c r="D34" s="130">
        <v>5358000</v>
      </c>
      <c r="E34" s="58" t="s">
        <v>259</v>
      </c>
      <c r="F34" s="161">
        <v>62</v>
      </c>
      <c r="G34" s="162">
        <v>45.3</v>
      </c>
      <c r="H34" s="163">
        <v>93</v>
      </c>
      <c r="I34" s="164">
        <v>15.6</v>
      </c>
      <c r="J34" s="165">
        <v>245</v>
      </c>
      <c r="K34" s="166">
        <v>8.4</v>
      </c>
      <c r="L34" s="65"/>
    </row>
    <row r="35" spans="1:12" s="36" customFormat="1">
      <c r="A35" s="140">
        <v>3</v>
      </c>
      <c r="B35" s="140">
        <v>4</v>
      </c>
      <c r="C35" s="141">
        <v>2</v>
      </c>
      <c r="D35" s="130">
        <v>5366000</v>
      </c>
      <c r="E35" s="58" t="s">
        <v>260</v>
      </c>
      <c r="F35" s="161">
        <v>64</v>
      </c>
      <c r="G35" s="162">
        <v>42.7</v>
      </c>
      <c r="H35" s="163">
        <v>85</v>
      </c>
      <c r="I35" s="164">
        <v>21.8</v>
      </c>
      <c r="J35" s="165">
        <v>367</v>
      </c>
      <c r="K35" s="166">
        <v>3.7</v>
      </c>
      <c r="L35" s="65"/>
    </row>
    <row r="36" spans="1:12" s="36" customFormat="1">
      <c r="A36" s="140">
        <v>3</v>
      </c>
      <c r="B36" s="140">
        <v>4</v>
      </c>
      <c r="C36" s="141">
        <v>2</v>
      </c>
      <c r="D36" s="130">
        <v>5754000</v>
      </c>
      <c r="E36" s="58" t="s">
        <v>269</v>
      </c>
      <c r="F36" s="161">
        <v>54</v>
      </c>
      <c r="G36" s="162">
        <v>36.9</v>
      </c>
      <c r="H36" s="163">
        <v>185</v>
      </c>
      <c r="I36" s="164">
        <v>10.7</v>
      </c>
      <c r="J36" s="165">
        <v>430</v>
      </c>
      <c r="K36" s="166">
        <v>4.5999999999999996</v>
      </c>
      <c r="L36" s="65"/>
    </row>
    <row r="37" spans="1:12" s="36" customFormat="1">
      <c r="A37" s="140">
        <v>3</v>
      </c>
      <c r="B37" s="140">
        <v>3</v>
      </c>
      <c r="C37" s="141">
        <v>2</v>
      </c>
      <c r="D37" s="130">
        <v>5370000</v>
      </c>
      <c r="E37" s="58" t="s">
        <v>261</v>
      </c>
      <c r="F37" s="161">
        <v>8</v>
      </c>
      <c r="G37" s="162">
        <v>27.9</v>
      </c>
      <c r="H37" s="163">
        <v>41</v>
      </c>
      <c r="I37" s="164">
        <v>37.200000000000003</v>
      </c>
      <c r="J37" s="165">
        <v>255</v>
      </c>
      <c r="K37" s="166">
        <v>5.5</v>
      </c>
      <c r="L37" s="65"/>
    </row>
    <row r="38" spans="1:12" s="36" customFormat="1">
      <c r="A38" s="140">
        <v>3</v>
      </c>
      <c r="B38" s="140">
        <v>4</v>
      </c>
      <c r="C38" s="141">
        <v>2</v>
      </c>
      <c r="D38" s="130">
        <v>5758000</v>
      </c>
      <c r="E38" s="58" t="s">
        <v>271</v>
      </c>
      <c r="F38" s="161">
        <v>12</v>
      </c>
      <c r="G38" s="162">
        <v>52.1</v>
      </c>
      <c r="H38" s="163">
        <v>33</v>
      </c>
      <c r="I38" s="164">
        <v>14.3</v>
      </c>
      <c r="J38" s="165">
        <v>57</v>
      </c>
      <c r="K38" s="166">
        <v>4.0999999999999996</v>
      </c>
      <c r="L38" s="65"/>
    </row>
    <row r="39" spans="1:12" s="36" customFormat="1">
      <c r="A39" s="140">
        <v>3</v>
      </c>
      <c r="B39" s="140">
        <v>4</v>
      </c>
      <c r="C39" s="141">
        <v>2</v>
      </c>
      <c r="D39" s="130">
        <v>5958000</v>
      </c>
      <c r="E39" s="58" t="s">
        <v>276</v>
      </c>
      <c r="F39" s="161">
        <v>1</v>
      </c>
      <c r="G39" s="162">
        <v>25</v>
      </c>
      <c r="H39" s="163">
        <v>10</v>
      </c>
      <c r="I39" s="164">
        <v>21.6</v>
      </c>
      <c r="J39" s="165">
        <v>142</v>
      </c>
      <c r="K39" s="166">
        <v>6.1</v>
      </c>
      <c r="L39" s="65"/>
    </row>
    <row r="40" spans="1:12" s="36" customFormat="1">
      <c r="A40" s="140">
        <v>3</v>
      </c>
      <c r="B40" s="140">
        <v>4</v>
      </c>
      <c r="C40" s="141">
        <v>2</v>
      </c>
      <c r="D40" s="130">
        <v>5762000</v>
      </c>
      <c r="E40" s="58" t="s">
        <v>272</v>
      </c>
      <c r="F40" s="161">
        <v>18</v>
      </c>
      <c r="G40" s="162">
        <v>65.599999999999994</v>
      </c>
      <c r="H40" s="163">
        <v>56</v>
      </c>
      <c r="I40" s="164">
        <v>17.899999999999999</v>
      </c>
      <c r="J40" s="165">
        <v>91</v>
      </c>
      <c r="K40" s="166">
        <v>5.4</v>
      </c>
      <c r="L40" s="65"/>
    </row>
    <row r="41" spans="1:12" s="36" customFormat="1">
      <c r="A41" s="140">
        <v>3</v>
      </c>
      <c r="B41" s="140">
        <v>4</v>
      </c>
      <c r="C41" s="141">
        <v>2</v>
      </c>
      <c r="D41" s="130">
        <v>5154000</v>
      </c>
      <c r="E41" s="58" t="s">
        <v>253</v>
      </c>
      <c r="F41" s="161">
        <v>72</v>
      </c>
      <c r="G41" s="162">
        <v>37.4</v>
      </c>
      <c r="H41" s="163">
        <v>84</v>
      </c>
      <c r="I41" s="164">
        <v>7.8</v>
      </c>
      <c r="J41" s="165">
        <v>136</v>
      </c>
      <c r="K41" s="166">
        <v>3.8</v>
      </c>
      <c r="L41" s="65"/>
    </row>
    <row r="42" spans="1:12" s="36" customFormat="1">
      <c r="A42" s="140">
        <v>3</v>
      </c>
      <c r="B42" s="140">
        <v>4</v>
      </c>
      <c r="C42" s="141">
        <v>2</v>
      </c>
      <c r="D42" s="130">
        <v>5766000</v>
      </c>
      <c r="E42" s="58" t="s">
        <v>273</v>
      </c>
      <c r="F42" s="161">
        <v>38</v>
      </c>
      <c r="G42" s="162">
        <v>33.299999999999997</v>
      </c>
      <c r="H42" s="163">
        <v>55</v>
      </c>
      <c r="I42" s="164">
        <v>25.2</v>
      </c>
      <c r="J42" s="165">
        <v>162</v>
      </c>
      <c r="K42" s="166">
        <v>4.0999999999999996</v>
      </c>
      <c r="L42" s="65"/>
    </row>
    <row r="43" spans="1:12" s="36" customFormat="1">
      <c r="A43" s="140">
        <v>3</v>
      </c>
      <c r="B43" s="140">
        <v>4</v>
      </c>
      <c r="C43" s="141">
        <v>2</v>
      </c>
      <c r="D43" s="130">
        <v>5962000</v>
      </c>
      <c r="E43" s="58" t="s">
        <v>277</v>
      </c>
      <c r="F43" s="161">
        <v>12</v>
      </c>
      <c r="G43" s="162">
        <v>92.7</v>
      </c>
      <c r="H43" s="163">
        <v>32</v>
      </c>
      <c r="I43" s="164">
        <v>17.399999999999999</v>
      </c>
      <c r="J43" s="165">
        <v>160</v>
      </c>
      <c r="K43" s="166">
        <v>4.0999999999999996</v>
      </c>
      <c r="L43" s="65"/>
    </row>
    <row r="44" spans="1:12" s="36" customFormat="1">
      <c r="A44" s="140">
        <v>3</v>
      </c>
      <c r="B44" s="140">
        <v>4</v>
      </c>
      <c r="C44" s="141">
        <v>2</v>
      </c>
      <c r="D44" s="130">
        <v>5770000</v>
      </c>
      <c r="E44" s="58" t="s">
        <v>274</v>
      </c>
      <c r="F44" s="161">
        <v>59</v>
      </c>
      <c r="G44" s="162">
        <v>32.6</v>
      </c>
      <c r="H44" s="163">
        <v>122</v>
      </c>
      <c r="I44" s="164">
        <v>21.7</v>
      </c>
      <c r="J44" s="165">
        <v>180</v>
      </c>
      <c r="K44" s="166">
        <v>3.9</v>
      </c>
      <c r="L44" s="65"/>
    </row>
    <row r="45" spans="1:12" s="36" customFormat="1">
      <c r="A45" s="140">
        <v>3</v>
      </c>
      <c r="B45" s="140">
        <v>4</v>
      </c>
      <c r="C45" s="141">
        <v>2</v>
      </c>
      <c r="D45" s="130">
        <v>5162000</v>
      </c>
      <c r="E45" s="58" t="s">
        <v>254</v>
      </c>
      <c r="F45" s="161">
        <v>15</v>
      </c>
      <c r="G45" s="162">
        <v>45.9</v>
      </c>
      <c r="H45" s="163">
        <v>23</v>
      </c>
      <c r="I45" s="164">
        <v>14.1</v>
      </c>
      <c r="J45" s="165">
        <v>59</v>
      </c>
      <c r="K45" s="166">
        <v>6.6</v>
      </c>
      <c r="L45" s="65"/>
    </row>
    <row r="46" spans="1:12" s="36" customFormat="1">
      <c r="A46" s="140">
        <v>3</v>
      </c>
      <c r="B46" s="140">
        <v>4</v>
      </c>
      <c r="C46" s="141">
        <v>2</v>
      </c>
      <c r="D46" s="130">
        <v>5374000</v>
      </c>
      <c r="E46" s="58" t="s">
        <v>262</v>
      </c>
      <c r="F46" s="161">
        <v>59</v>
      </c>
      <c r="G46" s="162">
        <v>49.6</v>
      </c>
      <c r="H46" s="163">
        <v>62</v>
      </c>
      <c r="I46" s="164">
        <v>24.6</v>
      </c>
      <c r="J46" s="165">
        <v>320</v>
      </c>
      <c r="K46" s="166">
        <v>4.5</v>
      </c>
      <c r="L46" s="65"/>
    </row>
    <row r="47" spans="1:12" s="36" customFormat="1">
      <c r="A47" s="140">
        <v>3</v>
      </c>
      <c r="B47" s="140">
        <v>4</v>
      </c>
      <c r="C47" s="141">
        <v>2</v>
      </c>
      <c r="D47" s="130">
        <v>5966000</v>
      </c>
      <c r="E47" s="58" t="s">
        <v>278</v>
      </c>
      <c r="F47" s="161">
        <v>16</v>
      </c>
      <c r="G47" s="162">
        <v>25.8</v>
      </c>
      <c r="H47" s="163">
        <v>10</v>
      </c>
      <c r="I47" s="164">
        <v>7.2</v>
      </c>
      <c r="J47" s="165">
        <v>309</v>
      </c>
      <c r="K47" s="166">
        <v>7</v>
      </c>
      <c r="L47" s="65"/>
    </row>
    <row r="48" spans="1:12" s="36" customFormat="1">
      <c r="A48" s="140">
        <v>3</v>
      </c>
      <c r="B48" s="140">
        <v>4</v>
      </c>
      <c r="C48" s="141">
        <v>2</v>
      </c>
      <c r="D48" s="130">
        <v>5774000</v>
      </c>
      <c r="E48" s="58" t="s">
        <v>275</v>
      </c>
      <c r="F48" s="161">
        <v>31</v>
      </c>
      <c r="G48" s="162">
        <v>23.7</v>
      </c>
      <c r="H48" s="163">
        <v>76</v>
      </c>
      <c r="I48" s="164">
        <v>16.3</v>
      </c>
      <c r="J48" s="165">
        <v>396</v>
      </c>
      <c r="K48" s="166">
        <v>4.2</v>
      </c>
      <c r="L48" s="65"/>
    </row>
    <row r="49" spans="1:12" s="36" customFormat="1">
      <c r="A49" s="140">
        <v>3</v>
      </c>
      <c r="B49" s="140">
        <v>4</v>
      </c>
      <c r="C49" s="141">
        <v>2</v>
      </c>
      <c r="D49" s="130">
        <v>5378000</v>
      </c>
      <c r="E49" s="58" t="s">
        <v>263</v>
      </c>
      <c r="F49" s="161">
        <v>13</v>
      </c>
      <c r="G49" s="162">
        <v>65.7</v>
      </c>
      <c r="H49" s="163">
        <v>30</v>
      </c>
      <c r="I49" s="164">
        <v>9.6999999999999993</v>
      </c>
      <c r="J49" s="165">
        <v>61</v>
      </c>
      <c r="K49" s="166">
        <v>4.2</v>
      </c>
      <c r="L49" s="65"/>
    </row>
    <row r="50" spans="1:12" s="36" customFormat="1">
      <c r="A50" s="140">
        <v>3</v>
      </c>
      <c r="B50" s="140">
        <v>4</v>
      </c>
      <c r="C50" s="141">
        <v>2</v>
      </c>
      <c r="D50" s="130">
        <v>5382000</v>
      </c>
      <c r="E50" s="58" t="s">
        <v>264</v>
      </c>
      <c r="F50" s="161">
        <v>9</v>
      </c>
      <c r="G50" s="162">
        <v>27.9</v>
      </c>
      <c r="H50" s="163">
        <v>52</v>
      </c>
      <c r="I50" s="164">
        <v>16.899999999999999</v>
      </c>
      <c r="J50" s="165">
        <v>304</v>
      </c>
      <c r="K50" s="166">
        <v>6.1</v>
      </c>
      <c r="L50" s="65"/>
    </row>
    <row r="51" spans="1:12" s="36" customFormat="1">
      <c r="A51" s="140">
        <v>3</v>
      </c>
      <c r="B51" s="140">
        <v>4</v>
      </c>
      <c r="C51" s="141">
        <v>2</v>
      </c>
      <c r="D51" s="130">
        <v>5970000</v>
      </c>
      <c r="E51" s="58" t="s">
        <v>279</v>
      </c>
      <c r="F51" s="161">
        <v>20</v>
      </c>
      <c r="G51" s="162">
        <v>74.099999999999994</v>
      </c>
      <c r="H51" s="163">
        <v>59</v>
      </c>
      <c r="I51" s="164">
        <v>23.8</v>
      </c>
      <c r="J51" s="165">
        <v>330</v>
      </c>
      <c r="K51" s="166">
        <v>5.2</v>
      </c>
      <c r="L51" s="65"/>
    </row>
    <row r="52" spans="1:12" s="36" customFormat="1">
      <c r="A52" s="140">
        <v>3</v>
      </c>
      <c r="B52" s="140">
        <v>4</v>
      </c>
      <c r="C52" s="141">
        <v>2</v>
      </c>
      <c r="D52" s="130">
        <v>5974000</v>
      </c>
      <c r="E52" s="58" t="s">
        <v>280</v>
      </c>
      <c r="F52" s="161">
        <v>23</v>
      </c>
      <c r="G52" s="162">
        <v>38.5</v>
      </c>
      <c r="H52" s="163">
        <v>59</v>
      </c>
      <c r="I52" s="164">
        <v>20.9</v>
      </c>
      <c r="J52" s="165">
        <v>180</v>
      </c>
      <c r="K52" s="166">
        <v>4.7</v>
      </c>
      <c r="L52" s="65"/>
    </row>
    <row r="53" spans="1:12" s="36" customFormat="1">
      <c r="A53" s="140">
        <v>3</v>
      </c>
      <c r="B53" s="140">
        <v>4</v>
      </c>
      <c r="C53" s="141">
        <v>2</v>
      </c>
      <c r="D53" s="130">
        <v>5566000</v>
      </c>
      <c r="E53" s="58" t="s">
        <v>267</v>
      </c>
      <c r="F53" s="161">
        <v>51</v>
      </c>
      <c r="G53" s="162">
        <v>64.8</v>
      </c>
      <c r="H53" s="163">
        <v>89</v>
      </c>
      <c r="I53" s="164">
        <v>24.1</v>
      </c>
      <c r="J53" s="165">
        <v>252</v>
      </c>
      <c r="K53" s="166">
        <v>4.4000000000000004</v>
      </c>
      <c r="L53" s="65"/>
    </row>
    <row r="54" spans="1:12" s="36" customFormat="1">
      <c r="A54" s="140">
        <v>3</v>
      </c>
      <c r="B54" s="140">
        <v>3</v>
      </c>
      <c r="C54" s="141">
        <v>2</v>
      </c>
      <c r="D54" s="130">
        <v>5978000</v>
      </c>
      <c r="E54" s="81" t="s">
        <v>281</v>
      </c>
      <c r="F54" s="161">
        <v>8</v>
      </c>
      <c r="G54" s="162">
        <v>28.4</v>
      </c>
      <c r="H54" s="163">
        <v>39</v>
      </c>
      <c r="I54" s="164">
        <v>10.3</v>
      </c>
      <c r="J54" s="165">
        <v>135</v>
      </c>
      <c r="K54" s="166">
        <v>10.5</v>
      </c>
      <c r="L54" s="65"/>
    </row>
    <row r="55" spans="1:12" s="36" customFormat="1">
      <c r="A55" s="140">
        <v>3</v>
      </c>
      <c r="B55" s="140">
        <v>4</v>
      </c>
      <c r="C55" s="141">
        <v>2</v>
      </c>
      <c r="D55" s="130">
        <v>5166000</v>
      </c>
      <c r="E55" s="58" t="s">
        <v>255</v>
      </c>
      <c r="F55" s="161">
        <v>47</v>
      </c>
      <c r="G55" s="162">
        <v>31.7</v>
      </c>
      <c r="H55" s="163">
        <v>57</v>
      </c>
      <c r="I55" s="164">
        <v>8.1999999999999993</v>
      </c>
      <c r="J55" s="165">
        <v>133</v>
      </c>
      <c r="K55" s="166">
        <v>3.3</v>
      </c>
      <c r="L55" s="65"/>
    </row>
    <row r="56" spans="1:12" s="36" customFormat="1">
      <c r="A56" s="140">
        <v>3</v>
      </c>
      <c r="B56" s="140">
        <v>4</v>
      </c>
      <c r="C56" s="141">
        <v>2</v>
      </c>
      <c r="D56" s="130">
        <v>5570000</v>
      </c>
      <c r="E56" s="58" t="s">
        <v>268</v>
      </c>
      <c r="F56" s="161">
        <v>12</v>
      </c>
      <c r="G56" s="162">
        <v>87.7</v>
      </c>
      <c r="H56" s="163">
        <v>77</v>
      </c>
      <c r="I56" s="164">
        <v>22.1</v>
      </c>
      <c r="J56" s="165">
        <v>186</v>
      </c>
      <c r="K56" s="166">
        <v>4.8</v>
      </c>
      <c r="L56" s="65"/>
    </row>
    <row r="57" spans="1:12" s="36" customFormat="1">
      <c r="A57" s="140">
        <v>3</v>
      </c>
      <c r="B57" s="140">
        <v>4</v>
      </c>
      <c r="C57" s="141">
        <v>2</v>
      </c>
      <c r="D57" s="130">
        <v>5170000</v>
      </c>
      <c r="E57" s="58" t="s">
        <v>257</v>
      </c>
      <c r="F57" s="161">
        <v>54</v>
      </c>
      <c r="G57" s="162">
        <v>42.2</v>
      </c>
      <c r="H57" s="163">
        <v>45</v>
      </c>
      <c r="I57" s="164">
        <v>13.4</v>
      </c>
      <c r="J57" s="165">
        <v>267</v>
      </c>
      <c r="K57" s="166">
        <v>5.2</v>
      </c>
      <c r="L57" s="65"/>
    </row>
    <row r="58" spans="1:12" s="36" customFormat="1">
      <c r="A58" s="187"/>
      <c r="B58" s="187"/>
      <c r="C58" s="188"/>
      <c r="D58" s="189"/>
      <c r="E58" s="114" t="s">
        <v>211</v>
      </c>
      <c r="F58" s="327">
        <v>849</v>
      </c>
      <c r="G58" s="325"/>
      <c r="H58" s="326">
        <v>1609</v>
      </c>
      <c r="I58" s="185"/>
      <c r="J58" s="334">
        <v>5718</v>
      </c>
      <c r="K58" s="186"/>
      <c r="L58" s="65"/>
    </row>
    <row r="59" spans="1:12" s="36" customFormat="1">
      <c r="A59" s="140">
        <v>4</v>
      </c>
      <c r="B59" s="140">
        <v>2</v>
      </c>
      <c r="C59" s="141">
        <v>3</v>
      </c>
      <c r="D59" s="130">
        <v>5334004</v>
      </c>
      <c r="E59" s="58" t="s">
        <v>57</v>
      </c>
      <c r="F59" s="161">
        <v>15</v>
      </c>
      <c r="G59" s="162">
        <v>48.3</v>
      </c>
      <c r="H59" s="163">
        <v>18</v>
      </c>
      <c r="I59" s="164">
        <v>15.8</v>
      </c>
      <c r="J59" s="165">
        <v>112</v>
      </c>
      <c r="K59" s="166">
        <v>5.0999999999999996</v>
      </c>
      <c r="L59" s="65"/>
    </row>
    <row r="60" spans="1:12" s="36" customFormat="1">
      <c r="A60" s="140">
        <v>4</v>
      </c>
      <c r="B60" s="140">
        <v>2</v>
      </c>
      <c r="C60" s="141">
        <v>3</v>
      </c>
      <c r="D60" s="130">
        <v>5962004</v>
      </c>
      <c r="E60" s="58" t="s">
        <v>150</v>
      </c>
      <c r="F60" s="161">
        <v>10</v>
      </c>
      <c r="G60" s="162">
        <v>13.5</v>
      </c>
      <c r="H60" s="163">
        <v>2</v>
      </c>
      <c r="I60" s="164">
        <v>37</v>
      </c>
      <c r="J60" s="165">
        <v>39</v>
      </c>
      <c r="K60" s="166">
        <v>4.4000000000000004</v>
      </c>
      <c r="L60" s="65"/>
    </row>
    <row r="61" spans="1:12" s="36" customFormat="1">
      <c r="A61" s="140">
        <v>4</v>
      </c>
      <c r="B61" s="140">
        <v>1</v>
      </c>
      <c r="C61" s="141">
        <v>3</v>
      </c>
      <c r="D61" s="130">
        <v>5978004</v>
      </c>
      <c r="E61" s="58" t="s">
        <v>161</v>
      </c>
      <c r="F61" s="161">
        <v>26</v>
      </c>
      <c r="G61" s="162">
        <v>33.5</v>
      </c>
      <c r="H61" s="163">
        <v>25</v>
      </c>
      <c r="I61" s="164">
        <v>19.100000000000001</v>
      </c>
      <c r="J61" s="165">
        <v>252</v>
      </c>
      <c r="K61" s="166">
        <v>3.8</v>
      </c>
      <c r="L61" s="65"/>
    </row>
    <row r="62" spans="1:12" s="36" customFormat="1">
      <c r="A62" s="140">
        <v>4</v>
      </c>
      <c r="B62" s="140">
        <v>2</v>
      </c>
      <c r="C62" s="141">
        <v>3</v>
      </c>
      <c r="D62" s="130">
        <v>5562008</v>
      </c>
      <c r="E62" s="58" t="s">
        <v>105</v>
      </c>
      <c r="F62" s="161">
        <v>10</v>
      </c>
      <c r="G62" s="162">
        <v>70.599999999999994</v>
      </c>
      <c r="H62" s="163">
        <v>14</v>
      </c>
      <c r="I62" s="164">
        <v>15.7</v>
      </c>
      <c r="J62" s="165">
        <v>113</v>
      </c>
      <c r="K62" s="166">
        <v>4</v>
      </c>
      <c r="L62" s="65"/>
    </row>
    <row r="63" spans="1:12" s="36" customFormat="1">
      <c r="A63" s="140">
        <v>4</v>
      </c>
      <c r="B63" s="140">
        <v>2</v>
      </c>
      <c r="C63" s="141">
        <v>3</v>
      </c>
      <c r="D63" s="130">
        <v>5158004</v>
      </c>
      <c r="E63" s="58" t="s">
        <v>30</v>
      </c>
      <c r="F63" s="161">
        <v>9</v>
      </c>
      <c r="G63" s="162">
        <v>51.9</v>
      </c>
      <c r="H63" s="163">
        <v>18</v>
      </c>
      <c r="I63" s="164">
        <v>20.9</v>
      </c>
      <c r="J63" s="165">
        <v>107</v>
      </c>
      <c r="K63" s="166">
        <v>6.3</v>
      </c>
      <c r="L63" s="65"/>
    </row>
    <row r="64" spans="1:12" s="36" customFormat="1">
      <c r="A64" s="140">
        <v>4</v>
      </c>
      <c r="B64" s="140">
        <v>2</v>
      </c>
      <c r="C64" s="141">
        <v>3</v>
      </c>
      <c r="D64" s="130">
        <v>5954012</v>
      </c>
      <c r="E64" s="58" t="s">
        <v>140</v>
      </c>
      <c r="F64" s="161">
        <v>5</v>
      </c>
      <c r="G64" s="162">
        <v>56.2</v>
      </c>
      <c r="H64" s="163">
        <v>12</v>
      </c>
      <c r="I64" s="164">
        <v>19.899999999999999</v>
      </c>
      <c r="J64" s="165">
        <v>83</v>
      </c>
      <c r="K64" s="166">
        <v>10.5</v>
      </c>
      <c r="L64" s="65"/>
    </row>
    <row r="65" spans="1:12" s="36" customFormat="1">
      <c r="A65" s="140">
        <v>4</v>
      </c>
      <c r="B65" s="140">
        <v>2</v>
      </c>
      <c r="C65" s="144">
        <v>3</v>
      </c>
      <c r="D65" s="130">
        <v>5370016</v>
      </c>
      <c r="E65" s="58" t="s">
        <v>73</v>
      </c>
      <c r="F65" s="161">
        <v>11</v>
      </c>
      <c r="G65" s="162">
        <v>18.5</v>
      </c>
      <c r="H65" s="163">
        <v>20</v>
      </c>
      <c r="I65" s="164">
        <v>20</v>
      </c>
      <c r="J65" s="165">
        <v>78</v>
      </c>
      <c r="K65" s="166">
        <v>6.4</v>
      </c>
      <c r="L65" s="65"/>
    </row>
    <row r="66" spans="1:12" s="36" customFormat="1">
      <c r="A66" s="140">
        <v>4</v>
      </c>
      <c r="B66" s="140">
        <v>2</v>
      </c>
      <c r="C66" s="141">
        <v>3</v>
      </c>
      <c r="D66" s="130">
        <v>5962016</v>
      </c>
      <c r="E66" s="58" t="s">
        <v>151</v>
      </c>
      <c r="F66" s="161">
        <v>6</v>
      </c>
      <c r="G66" s="162">
        <v>37.299999999999997</v>
      </c>
      <c r="H66" s="163">
        <v>6</v>
      </c>
      <c r="I66" s="164">
        <v>3.7</v>
      </c>
      <c r="J66" s="165">
        <v>2</v>
      </c>
      <c r="K66" s="166">
        <v>3.5</v>
      </c>
      <c r="L66" s="65"/>
    </row>
    <row r="67" spans="1:12" s="36" customFormat="1">
      <c r="A67" s="140">
        <v>4</v>
      </c>
      <c r="B67" s="140">
        <v>2</v>
      </c>
      <c r="C67" s="141">
        <v>3</v>
      </c>
      <c r="D67" s="130">
        <v>5370020</v>
      </c>
      <c r="E67" s="58" t="s">
        <v>74</v>
      </c>
      <c r="F67" s="161">
        <v>8</v>
      </c>
      <c r="G67" s="162">
        <v>35.9</v>
      </c>
      <c r="H67" s="163">
        <v>14</v>
      </c>
      <c r="I67" s="164">
        <v>13.6</v>
      </c>
      <c r="J67" s="165">
        <v>69</v>
      </c>
      <c r="K67" s="166">
        <v>5</v>
      </c>
      <c r="L67" s="65"/>
    </row>
    <row r="68" spans="1:12" s="36" customFormat="1">
      <c r="A68" s="140">
        <v>4</v>
      </c>
      <c r="B68" s="140">
        <v>2</v>
      </c>
      <c r="C68" s="144">
        <v>3</v>
      </c>
      <c r="D68" s="130">
        <v>5978020</v>
      </c>
      <c r="E68" s="58" t="s">
        <v>162</v>
      </c>
      <c r="F68" s="161">
        <v>24</v>
      </c>
      <c r="G68" s="162">
        <v>23</v>
      </c>
      <c r="H68" s="163">
        <v>60</v>
      </c>
      <c r="I68" s="164">
        <v>14.8</v>
      </c>
      <c r="J68" s="165">
        <v>97</v>
      </c>
      <c r="K68" s="166">
        <v>5.2</v>
      </c>
      <c r="L68" s="65"/>
    </row>
    <row r="69" spans="1:12" s="36" customFormat="1">
      <c r="A69" s="140">
        <v>4</v>
      </c>
      <c r="B69" s="140">
        <v>2</v>
      </c>
      <c r="C69" s="141">
        <v>3</v>
      </c>
      <c r="D69" s="130">
        <v>5170020</v>
      </c>
      <c r="E69" s="58" t="s">
        <v>49</v>
      </c>
      <c r="F69" s="161">
        <v>31</v>
      </c>
      <c r="G69" s="162">
        <v>32.799999999999997</v>
      </c>
      <c r="H69" s="163">
        <v>49</v>
      </c>
      <c r="I69" s="164">
        <v>15</v>
      </c>
      <c r="J69" s="165">
        <v>181</v>
      </c>
      <c r="K69" s="166">
        <v>4</v>
      </c>
      <c r="L69" s="65"/>
    </row>
    <row r="70" spans="1:12" s="36" customFormat="1">
      <c r="A70" s="140">
        <v>4</v>
      </c>
      <c r="B70" s="140">
        <v>2</v>
      </c>
      <c r="C70" s="141">
        <v>3</v>
      </c>
      <c r="D70" s="130">
        <v>5154036</v>
      </c>
      <c r="E70" s="58" t="s">
        <v>29</v>
      </c>
      <c r="F70" s="161">
        <v>25</v>
      </c>
      <c r="G70" s="162">
        <v>42.6</v>
      </c>
      <c r="H70" s="163">
        <v>64</v>
      </c>
      <c r="I70" s="164">
        <v>14.1</v>
      </c>
      <c r="J70" s="165">
        <v>104</v>
      </c>
      <c r="K70" s="166">
        <v>3.4</v>
      </c>
      <c r="L70" s="65"/>
    </row>
    <row r="71" spans="1:12" s="36" customFormat="1">
      <c r="A71" s="140">
        <v>4</v>
      </c>
      <c r="B71" s="140">
        <v>1</v>
      </c>
      <c r="C71" s="141">
        <v>3</v>
      </c>
      <c r="D71" s="130">
        <v>5158026</v>
      </c>
      <c r="E71" s="58" t="s">
        <v>36</v>
      </c>
      <c r="F71" s="161">
        <v>11</v>
      </c>
      <c r="G71" s="162">
        <v>78.7</v>
      </c>
      <c r="H71" s="163">
        <v>28</v>
      </c>
      <c r="I71" s="164">
        <v>22.7</v>
      </c>
      <c r="J71" s="165">
        <v>119</v>
      </c>
      <c r="K71" s="166">
        <v>5.9</v>
      </c>
      <c r="L71" s="65"/>
    </row>
    <row r="72" spans="1:12" s="36" customFormat="1">
      <c r="A72" s="140">
        <v>4</v>
      </c>
      <c r="B72" s="140">
        <v>1</v>
      </c>
      <c r="C72" s="141">
        <v>3</v>
      </c>
      <c r="D72" s="130">
        <v>5562028</v>
      </c>
      <c r="E72" s="58" t="s">
        <v>111</v>
      </c>
      <c r="F72" s="161">
        <v>5</v>
      </c>
      <c r="G72" s="162">
        <v>138.19999999999999</v>
      </c>
      <c r="H72" s="163">
        <v>6</v>
      </c>
      <c r="I72" s="164">
        <v>27.2</v>
      </c>
      <c r="J72" s="165">
        <v>98</v>
      </c>
      <c r="K72" s="166">
        <v>5.5</v>
      </c>
      <c r="L72" s="65"/>
    </row>
    <row r="73" spans="1:12" s="36" customFormat="1">
      <c r="A73" s="140">
        <v>4</v>
      </c>
      <c r="B73" s="140">
        <v>2</v>
      </c>
      <c r="C73" s="141">
        <v>3</v>
      </c>
      <c r="D73" s="130">
        <v>5954024</v>
      </c>
      <c r="E73" s="58" t="s">
        <v>143</v>
      </c>
      <c r="F73" s="161">
        <v>7</v>
      </c>
      <c r="G73" s="162">
        <v>42.7</v>
      </c>
      <c r="H73" s="163">
        <v>19</v>
      </c>
      <c r="I73" s="164">
        <v>26.2</v>
      </c>
      <c r="J73" s="165">
        <v>98</v>
      </c>
      <c r="K73" s="166">
        <v>4.2</v>
      </c>
      <c r="L73" s="65"/>
    </row>
    <row r="74" spans="1:12" s="36" customFormat="1">
      <c r="A74" s="140">
        <v>4</v>
      </c>
      <c r="B74" s="140">
        <v>2</v>
      </c>
      <c r="C74" s="141">
        <v>3</v>
      </c>
      <c r="D74" s="130">
        <v>5978032</v>
      </c>
      <c r="E74" s="58" t="s">
        <v>165</v>
      </c>
      <c r="F74" s="161">
        <v>5</v>
      </c>
      <c r="G74" s="162">
        <v>29</v>
      </c>
      <c r="H74" s="163">
        <v>27</v>
      </c>
      <c r="I74" s="164">
        <v>11.7</v>
      </c>
      <c r="J74" s="165">
        <v>48</v>
      </c>
      <c r="K74" s="166">
        <v>3.9</v>
      </c>
      <c r="L74" s="65"/>
    </row>
    <row r="75" spans="1:12" s="36" customFormat="1">
      <c r="A75" s="140">
        <v>4</v>
      </c>
      <c r="B75" s="140">
        <v>2</v>
      </c>
      <c r="C75" s="141">
        <v>3</v>
      </c>
      <c r="D75" s="130">
        <v>5382060</v>
      </c>
      <c r="E75" s="58" t="s">
        <v>93</v>
      </c>
      <c r="F75" s="161">
        <v>7</v>
      </c>
      <c r="G75" s="162">
        <v>23.6</v>
      </c>
      <c r="H75" s="163">
        <v>19</v>
      </c>
      <c r="I75" s="164">
        <v>16.5</v>
      </c>
      <c r="J75" s="165">
        <v>89</v>
      </c>
      <c r="K75" s="166">
        <v>4.8</v>
      </c>
      <c r="L75" s="65"/>
    </row>
    <row r="76" spans="1:12" s="36" customFormat="1">
      <c r="A76" s="140">
        <v>4</v>
      </c>
      <c r="B76" s="140">
        <v>2</v>
      </c>
      <c r="C76" s="141">
        <v>3</v>
      </c>
      <c r="D76" s="130">
        <v>5962060</v>
      </c>
      <c r="E76" s="58" t="s">
        <v>156</v>
      </c>
      <c r="F76" s="161">
        <v>8</v>
      </c>
      <c r="G76" s="162">
        <v>72.400000000000006</v>
      </c>
      <c r="H76" s="163">
        <v>7</v>
      </c>
      <c r="I76" s="164">
        <v>23.4</v>
      </c>
      <c r="J76" s="165">
        <v>23</v>
      </c>
      <c r="K76" s="166">
        <v>3.2</v>
      </c>
      <c r="L76" s="65"/>
    </row>
    <row r="77" spans="1:12" s="36" customFormat="1">
      <c r="A77" s="140">
        <v>4</v>
      </c>
      <c r="B77" s="140">
        <v>2</v>
      </c>
      <c r="C77" s="141">
        <v>3</v>
      </c>
      <c r="D77" s="130">
        <v>5362040</v>
      </c>
      <c r="E77" s="58" t="s">
        <v>70</v>
      </c>
      <c r="F77" s="161">
        <v>5</v>
      </c>
      <c r="G77" s="162">
        <v>105.8</v>
      </c>
      <c r="H77" s="163">
        <v>12</v>
      </c>
      <c r="I77" s="164">
        <v>28.5</v>
      </c>
      <c r="J77" s="165">
        <v>41</v>
      </c>
      <c r="K77" s="166">
        <v>4.0999999999999996</v>
      </c>
      <c r="L77" s="65"/>
    </row>
    <row r="78" spans="1:12" s="36" customFormat="1">
      <c r="A78" s="187"/>
      <c r="B78" s="187"/>
      <c r="C78" s="188"/>
      <c r="D78" s="189"/>
      <c r="E78" s="114" t="s">
        <v>212</v>
      </c>
      <c r="F78" s="327">
        <v>228</v>
      </c>
      <c r="G78" s="325"/>
      <c r="H78" s="328">
        <v>420</v>
      </c>
      <c r="I78" s="185"/>
      <c r="J78" s="334">
        <v>1753</v>
      </c>
      <c r="K78" s="186"/>
      <c r="L78" s="65"/>
    </row>
    <row r="79" spans="1:12" s="36" customFormat="1">
      <c r="A79" s="140">
        <v>5</v>
      </c>
      <c r="B79" s="140">
        <v>3</v>
      </c>
      <c r="C79" s="141">
        <v>3</v>
      </c>
      <c r="D79" s="130">
        <v>5770004</v>
      </c>
      <c r="E79" s="58" t="s">
        <v>130</v>
      </c>
      <c r="F79" s="161">
        <v>6</v>
      </c>
      <c r="G79" s="162">
        <v>19.3</v>
      </c>
      <c r="H79" s="163">
        <v>19</v>
      </c>
      <c r="I79" s="164">
        <v>13.9</v>
      </c>
      <c r="J79" s="165">
        <v>35</v>
      </c>
      <c r="K79" s="166">
        <v>4.5</v>
      </c>
      <c r="L79" s="65"/>
    </row>
    <row r="80" spans="1:12" s="36" customFormat="1">
      <c r="A80" s="140">
        <v>5</v>
      </c>
      <c r="B80" s="140">
        <v>3</v>
      </c>
      <c r="C80" s="141">
        <v>3</v>
      </c>
      <c r="D80" s="130">
        <v>5570008</v>
      </c>
      <c r="E80" s="58" t="s">
        <v>119</v>
      </c>
      <c r="F80" s="161">
        <v>3</v>
      </c>
      <c r="G80" s="162">
        <v>8</v>
      </c>
      <c r="H80" s="163">
        <v>23</v>
      </c>
      <c r="I80" s="164">
        <v>21.5</v>
      </c>
      <c r="J80" s="165">
        <v>101</v>
      </c>
      <c r="K80" s="166">
        <v>11.8</v>
      </c>
      <c r="L80" s="65"/>
    </row>
    <row r="81" spans="1:12" s="36" customFormat="1">
      <c r="A81" s="140">
        <v>5</v>
      </c>
      <c r="B81" s="140">
        <v>3</v>
      </c>
      <c r="C81" s="141">
        <v>3</v>
      </c>
      <c r="D81" s="130">
        <v>5362004</v>
      </c>
      <c r="E81" s="58" t="s">
        <v>239</v>
      </c>
      <c r="F81" s="161">
        <v>2</v>
      </c>
      <c r="G81" s="162">
        <v>27</v>
      </c>
      <c r="H81" s="163">
        <v>8</v>
      </c>
      <c r="I81" s="164">
        <v>15</v>
      </c>
      <c r="J81" s="165">
        <v>50</v>
      </c>
      <c r="K81" s="166">
        <v>3.6</v>
      </c>
      <c r="L81" s="65"/>
    </row>
    <row r="82" spans="1:12" s="36" customFormat="1">
      <c r="A82" s="140">
        <v>5</v>
      </c>
      <c r="B82" s="140">
        <v>3</v>
      </c>
      <c r="C82" s="141">
        <v>3</v>
      </c>
      <c r="D82" s="130">
        <v>5362012</v>
      </c>
      <c r="E82" s="58" t="s">
        <v>64</v>
      </c>
      <c r="F82" s="161">
        <v>2</v>
      </c>
      <c r="G82" s="162">
        <v>45.5</v>
      </c>
      <c r="H82" s="163">
        <v>16</v>
      </c>
      <c r="I82" s="164">
        <v>36.700000000000003</v>
      </c>
      <c r="J82" s="165">
        <v>27</v>
      </c>
      <c r="K82" s="166">
        <v>4.8</v>
      </c>
      <c r="L82" s="65"/>
    </row>
    <row r="83" spans="1:12" s="36" customFormat="1">
      <c r="A83" s="140">
        <v>5</v>
      </c>
      <c r="B83" s="140">
        <v>3</v>
      </c>
      <c r="C83" s="145">
        <v>3</v>
      </c>
      <c r="D83" s="130">
        <v>5362016</v>
      </c>
      <c r="E83" s="58" t="s">
        <v>240</v>
      </c>
      <c r="F83" s="161">
        <v>8</v>
      </c>
      <c r="G83" s="162">
        <v>43.1</v>
      </c>
      <c r="H83" s="163">
        <v>20</v>
      </c>
      <c r="I83" s="164">
        <v>10.4</v>
      </c>
      <c r="J83" s="165">
        <v>62</v>
      </c>
      <c r="K83" s="166">
        <v>5</v>
      </c>
      <c r="L83" s="65"/>
    </row>
    <row r="84" spans="1:12" s="36" customFormat="1">
      <c r="A84" s="140">
        <v>5</v>
      </c>
      <c r="B84" s="140">
        <v>3</v>
      </c>
      <c r="C84" s="141">
        <v>3</v>
      </c>
      <c r="D84" s="130">
        <v>5154008</v>
      </c>
      <c r="E84" s="58" t="s">
        <v>25</v>
      </c>
      <c r="F84" s="161">
        <v>16</v>
      </c>
      <c r="G84" s="162">
        <v>15</v>
      </c>
      <c r="H84" s="163">
        <v>37</v>
      </c>
      <c r="I84" s="164">
        <v>7.5</v>
      </c>
      <c r="J84" s="165">
        <v>66</v>
      </c>
      <c r="K84" s="166">
        <v>3.3</v>
      </c>
      <c r="L84" s="65"/>
    </row>
    <row r="85" spans="1:12" s="36" customFormat="1">
      <c r="A85" s="140">
        <v>5</v>
      </c>
      <c r="B85" s="140">
        <v>3</v>
      </c>
      <c r="C85" s="141">
        <v>3</v>
      </c>
      <c r="D85" s="130">
        <v>5954008</v>
      </c>
      <c r="E85" s="58" t="s">
        <v>139</v>
      </c>
      <c r="F85" s="161">
        <v>12</v>
      </c>
      <c r="G85" s="162">
        <v>27.1</v>
      </c>
      <c r="H85" s="163">
        <v>69</v>
      </c>
      <c r="I85" s="164">
        <v>10.199999999999999</v>
      </c>
      <c r="J85" s="165">
        <v>42</v>
      </c>
      <c r="K85" s="166">
        <v>5.4</v>
      </c>
      <c r="L85" s="65"/>
    </row>
    <row r="86" spans="1:12" s="36" customFormat="1">
      <c r="A86" s="140">
        <v>5</v>
      </c>
      <c r="B86" s="140">
        <v>3</v>
      </c>
      <c r="C86" s="141">
        <v>3</v>
      </c>
      <c r="D86" s="130">
        <v>5362020</v>
      </c>
      <c r="E86" s="58" t="s">
        <v>65</v>
      </c>
      <c r="F86" s="161">
        <v>7</v>
      </c>
      <c r="G86" s="162">
        <v>40</v>
      </c>
      <c r="H86" s="163">
        <v>21</v>
      </c>
      <c r="I86" s="164">
        <v>42.9</v>
      </c>
      <c r="J86" s="165">
        <v>54</v>
      </c>
      <c r="K86" s="166">
        <v>4.0999999999999996</v>
      </c>
      <c r="L86" s="65"/>
    </row>
    <row r="87" spans="1:12" s="36" customFormat="1">
      <c r="A87" s="140">
        <v>5</v>
      </c>
      <c r="B87" s="140">
        <v>3</v>
      </c>
      <c r="C87" s="141">
        <v>3</v>
      </c>
      <c r="D87" s="130">
        <v>5370012</v>
      </c>
      <c r="E87" s="58" t="s">
        <v>72</v>
      </c>
      <c r="F87" s="161">
        <v>7</v>
      </c>
      <c r="G87" s="162">
        <v>64.3</v>
      </c>
      <c r="H87" s="163">
        <v>11</v>
      </c>
      <c r="I87" s="164">
        <v>28.3</v>
      </c>
      <c r="J87" s="165">
        <v>117</v>
      </c>
      <c r="K87" s="166">
        <v>4.5</v>
      </c>
      <c r="L87" s="65"/>
    </row>
    <row r="88" spans="1:12" s="36" customFormat="1">
      <c r="A88" s="140">
        <v>5</v>
      </c>
      <c r="B88" s="140">
        <v>3</v>
      </c>
      <c r="C88" s="141">
        <v>3</v>
      </c>
      <c r="D88" s="130">
        <v>5154012</v>
      </c>
      <c r="E88" s="58" t="s">
        <v>26</v>
      </c>
      <c r="F88" s="161">
        <v>16</v>
      </c>
      <c r="G88" s="162">
        <v>33.299999999999997</v>
      </c>
      <c r="H88" s="163">
        <v>25</v>
      </c>
      <c r="I88" s="164">
        <v>14.3</v>
      </c>
      <c r="J88" s="165">
        <v>147</v>
      </c>
      <c r="K88" s="166">
        <v>4.3</v>
      </c>
      <c r="L88" s="65"/>
    </row>
    <row r="89" spans="1:12" s="36" customFormat="1">
      <c r="A89" s="140">
        <v>5</v>
      </c>
      <c r="B89" s="140">
        <v>3</v>
      </c>
      <c r="C89" s="141">
        <v>3</v>
      </c>
      <c r="D89" s="130">
        <v>5154016</v>
      </c>
      <c r="E89" s="58" t="s">
        <v>27</v>
      </c>
      <c r="F89" s="161">
        <v>19</v>
      </c>
      <c r="G89" s="162">
        <v>36.200000000000003</v>
      </c>
      <c r="H89" s="163">
        <v>20</v>
      </c>
      <c r="I89" s="164">
        <v>19.7</v>
      </c>
      <c r="J89" s="165">
        <v>68</v>
      </c>
      <c r="K89" s="166">
        <v>4.3</v>
      </c>
      <c r="L89" s="65"/>
    </row>
    <row r="90" spans="1:12" s="36" customFormat="1">
      <c r="A90" s="140">
        <v>5</v>
      </c>
      <c r="B90" s="140">
        <v>3</v>
      </c>
      <c r="C90" s="141">
        <v>3</v>
      </c>
      <c r="D90" s="130">
        <v>5566012</v>
      </c>
      <c r="E90" s="58" t="s">
        <v>115</v>
      </c>
      <c r="F90" s="161">
        <v>3</v>
      </c>
      <c r="G90" s="162">
        <v>27</v>
      </c>
      <c r="H90" s="163">
        <v>16</v>
      </c>
      <c r="I90" s="164">
        <v>5.6</v>
      </c>
      <c r="J90" s="165">
        <v>41</v>
      </c>
      <c r="K90" s="166">
        <v>4.0999999999999996</v>
      </c>
      <c r="L90" s="65"/>
    </row>
    <row r="91" spans="1:12" s="36" customFormat="1">
      <c r="A91" s="140">
        <v>5</v>
      </c>
      <c r="B91" s="140">
        <v>3</v>
      </c>
      <c r="C91" s="141">
        <v>3</v>
      </c>
      <c r="D91" s="130">
        <v>5554020</v>
      </c>
      <c r="E91" s="58" t="s">
        <v>101</v>
      </c>
      <c r="F91" s="161">
        <v>17</v>
      </c>
      <c r="G91" s="162">
        <v>48.5</v>
      </c>
      <c r="H91" s="163">
        <v>13</v>
      </c>
      <c r="I91" s="164">
        <v>33.299999999999997</v>
      </c>
      <c r="J91" s="165">
        <v>111</v>
      </c>
      <c r="K91" s="166">
        <v>4.8</v>
      </c>
      <c r="L91" s="65"/>
    </row>
    <row r="92" spans="1:12" s="36" customFormat="1">
      <c r="A92" s="140">
        <v>5</v>
      </c>
      <c r="B92" s="140">
        <v>3</v>
      </c>
      <c r="C92" s="141">
        <v>3</v>
      </c>
      <c r="D92" s="130">
        <v>5374012</v>
      </c>
      <c r="E92" s="58" t="s">
        <v>75</v>
      </c>
      <c r="F92" s="161">
        <v>4</v>
      </c>
      <c r="G92" s="162">
        <v>15</v>
      </c>
      <c r="H92" s="163">
        <v>14</v>
      </c>
      <c r="I92" s="164">
        <v>13.7</v>
      </c>
      <c r="J92" s="165">
        <v>210</v>
      </c>
      <c r="K92" s="166">
        <v>4.2</v>
      </c>
      <c r="L92" s="65"/>
    </row>
    <row r="93" spans="1:12" s="36" customFormat="1">
      <c r="A93" s="140">
        <v>5</v>
      </c>
      <c r="B93" s="140">
        <v>3</v>
      </c>
      <c r="C93" s="141">
        <v>3</v>
      </c>
      <c r="D93" s="130">
        <v>5158008</v>
      </c>
      <c r="E93" s="58" t="s">
        <v>31</v>
      </c>
      <c r="F93" s="161">
        <v>3</v>
      </c>
      <c r="G93" s="162">
        <v>90.7</v>
      </c>
      <c r="H93" s="163">
        <v>12</v>
      </c>
      <c r="I93" s="164">
        <v>18</v>
      </c>
      <c r="J93" s="165">
        <v>33</v>
      </c>
      <c r="K93" s="166">
        <v>3.9</v>
      </c>
      <c r="L93" s="65"/>
    </row>
    <row r="94" spans="1:12" s="36" customFormat="1">
      <c r="A94" s="140">
        <v>5</v>
      </c>
      <c r="B94" s="140">
        <v>3</v>
      </c>
      <c r="C94" s="141">
        <v>3</v>
      </c>
      <c r="D94" s="130">
        <v>5158012</v>
      </c>
      <c r="E94" s="58" t="s">
        <v>32</v>
      </c>
      <c r="F94" s="161">
        <v>4</v>
      </c>
      <c r="G94" s="162">
        <v>108.3</v>
      </c>
      <c r="H94" s="163">
        <v>9</v>
      </c>
      <c r="I94" s="164">
        <v>27.4</v>
      </c>
      <c r="J94" s="165">
        <v>80</v>
      </c>
      <c r="K94" s="166">
        <v>4.5</v>
      </c>
      <c r="L94" s="65"/>
    </row>
    <row r="95" spans="1:12" s="36" customFormat="1">
      <c r="A95" s="140">
        <v>5</v>
      </c>
      <c r="B95" s="140">
        <v>3</v>
      </c>
      <c r="C95" s="141">
        <v>3</v>
      </c>
      <c r="D95" s="130">
        <v>5334016</v>
      </c>
      <c r="E95" s="58" t="s">
        <v>59</v>
      </c>
      <c r="F95" s="161">
        <v>31</v>
      </c>
      <c r="G95" s="162">
        <v>19.399999999999999</v>
      </c>
      <c r="H95" s="163">
        <v>41</v>
      </c>
      <c r="I95" s="164">
        <v>15.7</v>
      </c>
      <c r="J95" s="165">
        <v>121</v>
      </c>
      <c r="K95" s="166">
        <v>7.1</v>
      </c>
      <c r="L95" s="65"/>
    </row>
    <row r="96" spans="1:12" s="36" customFormat="1">
      <c r="A96" s="140">
        <v>5</v>
      </c>
      <c r="B96" s="140">
        <v>3</v>
      </c>
      <c r="C96" s="141">
        <v>3</v>
      </c>
      <c r="D96" s="130">
        <v>5166012</v>
      </c>
      <c r="E96" s="58" t="s">
        <v>45</v>
      </c>
      <c r="F96" s="161">
        <v>6</v>
      </c>
      <c r="G96" s="162">
        <v>54.5</v>
      </c>
      <c r="H96" s="163">
        <v>20</v>
      </c>
      <c r="I96" s="164">
        <v>17.899999999999999</v>
      </c>
      <c r="J96" s="165">
        <v>13</v>
      </c>
      <c r="K96" s="166">
        <v>4.2</v>
      </c>
      <c r="L96" s="65"/>
    </row>
    <row r="97" spans="1:12" s="36" customFormat="1">
      <c r="A97" s="140">
        <v>5</v>
      </c>
      <c r="B97" s="140">
        <v>3</v>
      </c>
      <c r="C97" s="141">
        <v>3</v>
      </c>
      <c r="D97" s="130">
        <v>5766040</v>
      </c>
      <c r="E97" s="58" t="s">
        <v>128</v>
      </c>
      <c r="F97" s="161">
        <v>8</v>
      </c>
      <c r="G97" s="162">
        <v>58.3</v>
      </c>
      <c r="H97" s="163">
        <v>8</v>
      </c>
      <c r="I97" s="164">
        <v>31.6</v>
      </c>
      <c r="J97" s="165">
        <v>44</v>
      </c>
      <c r="K97" s="166">
        <v>2.8</v>
      </c>
      <c r="L97" s="65"/>
    </row>
    <row r="98" spans="1:12" s="36" customFormat="1">
      <c r="A98" s="140">
        <v>5</v>
      </c>
      <c r="B98" s="140">
        <v>3</v>
      </c>
      <c r="C98" s="141">
        <v>3</v>
      </c>
      <c r="D98" s="130">
        <v>5766044</v>
      </c>
      <c r="E98" s="58" t="s">
        <v>129</v>
      </c>
      <c r="F98" s="161">
        <v>24</v>
      </c>
      <c r="G98" s="162">
        <v>43.4</v>
      </c>
      <c r="H98" s="163">
        <v>19</v>
      </c>
      <c r="I98" s="164">
        <v>21</v>
      </c>
      <c r="J98" s="165">
        <v>99</v>
      </c>
      <c r="K98" s="166">
        <v>3.5</v>
      </c>
      <c r="L98" s="65"/>
    </row>
    <row r="99" spans="1:12" s="36" customFormat="1">
      <c r="A99" s="140">
        <v>5</v>
      </c>
      <c r="B99" s="140">
        <v>3</v>
      </c>
      <c r="C99" s="141">
        <v>3</v>
      </c>
      <c r="D99" s="130">
        <v>5758024</v>
      </c>
      <c r="E99" s="58" t="s">
        <v>125</v>
      </c>
      <c r="F99" s="161">
        <v>5</v>
      </c>
      <c r="G99" s="162">
        <v>88.6</v>
      </c>
      <c r="H99" s="163">
        <v>21</v>
      </c>
      <c r="I99" s="164">
        <v>13.4</v>
      </c>
      <c r="J99" s="165">
        <v>54</v>
      </c>
      <c r="K99" s="166">
        <v>3.3</v>
      </c>
      <c r="L99" s="65"/>
    </row>
    <row r="100" spans="1:12" s="36" customFormat="1">
      <c r="A100" s="140">
        <v>5</v>
      </c>
      <c r="B100" s="140">
        <v>3</v>
      </c>
      <c r="C100" s="141">
        <v>3</v>
      </c>
      <c r="D100" s="130">
        <v>5382032</v>
      </c>
      <c r="E100" s="58" t="s">
        <v>89</v>
      </c>
      <c r="F100" s="161">
        <v>4</v>
      </c>
      <c r="G100" s="162">
        <v>11</v>
      </c>
      <c r="H100" s="163">
        <v>10</v>
      </c>
      <c r="I100" s="164">
        <v>24.2</v>
      </c>
      <c r="J100" s="165">
        <v>65</v>
      </c>
      <c r="K100" s="166">
        <v>6.6</v>
      </c>
      <c r="L100" s="65"/>
    </row>
    <row r="101" spans="1:12" s="36" customFormat="1">
      <c r="A101" s="140">
        <v>5</v>
      </c>
      <c r="B101" s="140">
        <v>3</v>
      </c>
      <c r="C101" s="141">
        <v>3</v>
      </c>
      <c r="D101" s="130">
        <v>5158024</v>
      </c>
      <c r="E101" s="58" t="s">
        <v>35</v>
      </c>
      <c r="F101" s="161">
        <v>8</v>
      </c>
      <c r="G101" s="162">
        <v>37.9</v>
      </c>
      <c r="H101" s="163">
        <v>16</v>
      </c>
      <c r="I101" s="164">
        <v>11.3</v>
      </c>
      <c r="J101" s="165">
        <v>58</v>
      </c>
      <c r="K101" s="166">
        <v>3.5</v>
      </c>
      <c r="L101" s="65"/>
    </row>
    <row r="102" spans="1:12" s="36" customFormat="1">
      <c r="A102" s="140">
        <v>5</v>
      </c>
      <c r="B102" s="140">
        <v>3</v>
      </c>
      <c r="C102" s="141">
        <v>3</v>
      </c>
      <c r="D102" s="130">
        <v>5166016</v>
      </c>
      <c r="E102" s="58" t="s">
        <v>256</v>
      </c>
      <c r="F102" s="161">
        <v>22</v>
      </c>
      <c r="G102" s="162">
        <v>41.2</v>
      </c>
      <c r="H102" s="163">
        <v>18</v>
      </c>
      <c r="I102" s="164">
        <v>16.2</v>
      </c>
      <c r="J102" s="165">
        <v>94</v>
      </c>
      <c r="K102" s="166">
        <v>4.3</v>
      </c>
      <c r="L102" s="65"/>
    </row>
    <row r="103" spans="1:12" s="36" customFormat="1">
      <c r="A103" s="140">
        <v>5</v>
      </c>
      <c r="B103" s="140">
        <v>3</v>
      </c>
      <c r="C103" s="141">
        <v>3</v>
      </c>
      <c r="D103" s="130">
        <v>5978028</v>
      </c>
      <c r="E103" s="58" t="s">
        <v>164</v>
      </c>
      <c r="F103" s="161">
        <v>28</v>
      </c>
      <c r="G103" s="162">
        <v>14.3</v>
      </c>
      <c r="H103" s="163">
        <v>85</v>
      </c>
      <c r="I103" s="164">
        <v>7.5</v>
      </c>
      <c r="J103" s="165">
        <v>220</v>
      </c>
      <c r="K103" s="166">
        <v>6.3</v>
      </c>
      <c r="L103" s="65"/>
    </row>
    <row r="104" spans="1:12" s="36" customFormat="1">
      <c r="A104" s="140">
        <v>5</v>
      </c>
      <c r="B104" s="140">
        <v>3</v>
      </c>
      <c r="C104" s="141">
        <v>3</v>
      </c>
      <c r="D104" s="130">
        <v>5974040</v>
      </c>
      <c r="E104" s="58" t="s">
        <v>159</v>
      </c>
      <c r="F104" s="161">
        <v>34</v>
      </c>
      <c r="G104" s="162">
        <v>29.8</v>
      </c>
      <c r="H104" s="163">
        <v>44</v>
      </c>
      <c r="I104" s="164">
        <v>19.600000000000001</v>
      </c>
      <c r="J104" s="165">
        <v>98</v>
      </c>
      <c r="K104" s="166">
        <v>4.3</v>
      </c>
      <c r="L104" s="65"/>
    </row>
    <row r="105" spans="1:12" s="36" customFormat="1">
      <c r="A105" s="140">
        <v>5</v>
      </c>
      <c r="B105" s="140">
        <v>3</v>
      </c>
      <c r="C105" s="141">
        <v>3</v>
      </c>
      <c r="D105" s="130">
        <v>5170044</v>
      </c>
      <c r="E105" s="58" t="s">
        <v>52</v>
      </c>
      <c r="F105" s="161">
        <v>20</v>
      </c>
      <c r="G105" s="162">
        <v>32.200000000000003</v>
      </c>
      <c r="H105" s="163">
        <v>36</v>
      </c>
      <c r="I105" s="164">
        <v>15</v>
      </c>
      <c r="J105" s="165">
        <v>139</v>
      </c>
      <c r="K105" s="166">
        <v>8.6999999999999993</v>
      </c>
      <c r="L105" s="65"/>
    </row>
    <row r="106" spans="1:12" s="36" customFormat="1">
      <c r="A106" s="140">
        <v>5</v>
      </c>
      <c r="B106" s="140">
        <v>3</v>
      </c>
      <c r="C106" s="141">
        <v>3</v>
      </c>
      <c r="D106" s="130">
        <v>5562036</v>
      </c>
      <c r="E106" s="58" t="s">
        <v>113</v>
      </c>
      <c r="F106" s="161">
        <v>11</v>
      </c>
      <c r="G106" s="162">
        <v>10.1</v>
      </c>
      <c r="H106" s="163">
        <v>17</v>
      </c>
      <c r="I106" s="164">
        <v>28.1</v>
      </c>
      <c r="J106" s="165">
        <v>52</v>
      </c>
      <c r="K106" s="166">
        <v>3.8</v>
      </c>
      <c r="L106" s="65"/>
    </row>
    <row r="107" spans="1:12" s="36" customFormat="1">
      <c r="A107" s="140">
        <v>5</v>
      </c>
      <c r="B107" s="140">
        <v>3</v>
      </c>
      <c r="C107" s="141">
        <v>3</v>
      </c>
      <c r="D107" s="130">
        <v>5978040</v>
      </c>
      <c r="E107" s="58" t="s">
        <v>167</v>
      </c>
      <c r="F107" s="161">
        <v>10</v>
      </c>
      <c r="G107" s="162">
        <v>55.9</v>
      </c>
      <c r="H107" s="163">
        <v>36</v>
      </c>
      <c r="I107" s="164">
        <v>11.9</v>
      </c>
      <c r="J107" s="165">
        <v>77</v>
      </c>
      <c r="K107" s="166">
        <v>4.7</v>
      </c>
      <c r="L107" s="65"/>
    </row>
    <row r="108" spans="1:12" s="36" customFormat="1">
      <c r="A108" s="140">
        <v>5</v>
      </c>
      <c r="B108" s="140">
        <v>3</v>
      </c>
      <c r="C108" s="141">
        <v>3</v>
      </c>
      <c r="D108" s="130">
        <v>5158036</v>
      </c>
      <c r="E108" s="58" t="s">
        <v>39</v>
      </c>
      <c r="F108" s="161">
        <v>4</v>
      </c>
      <c r="G108" s="162">
        <v>77</v>
      </c>
      <c r="H108" s="163">
        <v>18</v>
      </c>
      <c r="I108" s="164">
        <v>20.7</v>
      </c>
      <c r="J108" s="165">
        <v>36</v>
      </c>
      <c r="K108" s="166">
        <v>3.3</v>
      </c>
      <c r="L108" s="65"/>
    </row>
    <row r="109" spans="1:12" s="36" customFormat="1">
      <c r="A109" s="140">
        <v>5</v>
      </c>
      <c r="B109" s="140">
        <v>3</v>
      </c>
      <c r="C109" s="141">
        <v>3</v>
      </c>
      <c r="D109" s="130">
        <v>5334036</v>
      </c>
      <c r="E109" s="58" t="s">
        <v>61</v>
      </c>
      <c r="F109" s="161">
        <v>26</v>
      </c>
      <c r="G109" s="162">
        <v>39.799999999999997</v>
      </c>
      <c r="H109" s="163">
        <v>49</v>
      </c>
      <c r="I109" s="164">
        <v>16.399999999999999</v>
      </c>
      <c r="J109" s="165">
        <v>67</v>
      </c>
      <c r="K109" s="166">
        <v>3.5</v>
      </c>
      <c r="L109" s="65"/>
    </row>
    <row r="110" spans="1:12" s="36" customFormat="1">
      <c r="A110" s="187"/>
      <c r="B110" s="187"/>
      <c r="C110" s="188"/>
      <c r="D110" s="189"/>
      <c r="E110" s="114" t="s">
        <v>213</v>
      </c>
      <c r="F110" s="327">
        <v>370</v>
      </c>
      <c r="G110" s="325"/>
      <c r="H110" s="328">
        <v>771</v>
      </c>
      <c r="I110" s="185"/>
      <c r="J110" s="334">
        <v>2481</v>
      </c>
      <c r="K110" s="186"/>
      <c r="L110" s="65"/>
    </row>
    <row r="111" spans="1:12" s="36" customFormat="1">
      <c r="A111" s="140">
        <v>6</v>
      </c>
      <c r="B111" s="140">
        <v>4</v>
      </c>
      <c r="C111" s="141">
        <v>3</v>
      </c>
      <c r="D111" s="130">
        <v>5554004</v>
      </c>
      <c r="E111" s="58" t="s">
        <v>98</v>
      </c>
      <c r="F111" s="161">
        <v>8</v>
      </c>
      <c r="G111" s="162">
        <v>82.1</v>
      </c>
      <c r="H111" s="163">
        <v>4</v>
      </c>
      <c r="I111" s="164">
        <v>23.5</v>
      </c>
      <c r="J111" s="165">
        <v>66</v>
      </c>
      <c r="K111" s="166">
        <v>4.5</v>
      </c>
      <c r="L111" s="65"/>
    </row>
    <row r="112" spans="1:12" s="36" customFormat="1">
      <c r="A112" s="140">
        <v>6</v>
      </c>
      <c r="B112" s="140">
        <v>4</v>
      </c>
      <c r="C112" s="141">
        <v>3</v>
      </c>
      <c r="D112" s="130">
        <v>5382008</v>
      </c>
      <c r="E112" s="58" t="s">
        <v>84</v>
      </c>
      <c r="F112" s="161">
        <v>4</v>
      </c>
      <c r="G112" s="162">
        <v>36.299999999999997</v>
      </c>
      <c r="H112" s="163">
        <v>6</v>
      </c>
      <c r="I112" s="164">
        <v>20.2</v>
      </c>
      <c r="J112" s="165">
        <v>40</v>
      </c>
      <c r="K112" s="166">
        <v>4.9000000000000004</v>
      </c>
      <c r="L112" s="65"/>
    </row>
    <row r="113" spans="1:12" s="36" customFormat="1">
      <c r="A113" s="140">
        <v>6</v>
      </c>
      <c r="B113" s="140">
        <v>4</v>
      </c>
      <c r="C113" s="145">
        <v>3</v>
      </c>
      <c r="D113" s="130">
        <v>5554012</v>
      </c>
      <c r="E113" s="58" t="s">
        <v>100</v>
      </c>
      <c r="F113" s="161">
        <v>10</v>
      </c>
      <c r="G113" s="162">
        <v>63.2</v>
      </c>
      <c r="H113" s="163">
        <v>21</v>
      </c>
      <c r="I113" s="164">
        <v>13.5</v>
      </c>
      <c r="J113" s="165">
        <v>146</v>
      </c>
      <c r="K113" s="166">
        <v>3.5</v>
      </c>
      <c r="L113" s="65"/>
    </row>
    <row r="114" spans="1:12" s="36" customFormat="1">
      <c r="A114" s="140">
        <v>6</v>
      </c>
      <c r="B114" s="140">
        <v>4</v>
      </c>
      <c r="C114" s="141">
        <v>3</v>
      </c>
      <c r="D114" s="130">
        <v>5382012</v>
      </c>
      <c r="E114" s="58" t="s">
        <v>85</v>
      </c>
      <c r="F114" s="161">
        <v>12</v>
      </c>
      <c r="G114" s="162">
        <v>31.3</v>
      </c>
      <c r="H114" s="163">
        <v>18</v>
      </c>
      <c r="I114" s="164">
        <v>11.6</v>
      </c>
      <c r="J114" s="165">
        <v>56</v>
      </c>
      <c r="K114" s="166">
        <v>3.7</v>
      </c>
      <c r="L114" s="65"/>
    </row>
    <row r="115" spans="1:12" s="36" customFormat="1">
      <c r="A115" s="140">
        <v>6</v>
      </c>
      <c r="B115" s="140">
        <v>4</v>
      </c>
      <c r="C115" s="141">
        <v>3</v>
      </c>
      <c r="D115" s="130">
        <v>5758004</v>
      </c>
      <c r="E115" s="58" t="s">
        <v>123</v>
      </c>
      <c r="F115" s="161">
        <v>9</v>
      </c>
      <c r="G115" s="162">
        <v>24.7</v>
      </c>
      <c r="H115" s="163">
        <v>14</v>
      </c>
      <c r="I115" s="164">
        <v>14.8</v>
      </c>
      <c r="J115" s="165">
        <v>20</v>
      </c>
      <c r="K115" s="166">
        <v>3.4</v>
      </c>
      <c r="L115" s="65"/>
    </row>
    <row r="116" spans="1:12" s="36" customFormat="1">
      <c r="A116" s="140">
        <v>6</v>
      </c>
      <c r="B116" s="140">
        <v>4</v>
      </c>
      <c r="C116" s="141">
        <v>3</v>
      </c>
      <c r="D116" s="130">
        <v>5558012</v>
      </c>
      <c r="E116" s="58" t="s">
        <v>102</v>
      </c>
      <c r="F116" s="161">
        <v>17</v>
      </c>
      <c r="G116" s="162">
        <v>22.4</v>
      </c>
      <c r="H116" s="163">
        <v>27</v>
      </c>
      <c r="I116" s="164">
        <v>10.6</v>
      </c>
      <c r="J116" s="165">
        <v>60</v>
      </c>
      <c r="K116" s="166">
        <v>4</v>
      </c>
      <c r="L116" s="65"/>
    </row>
    <row r="117" spans="1:12" s="36" customFormat="1">
      <c r="A117" s="140">
        <v>6</v>
      </c>
      <c r="B117" s="140">
        <v>4</v>
      </c>
      <c r="C117" s="141">
        <v>3</v>
      </c>
      <c r="D117" s="130">
        <v>5558016</v>
      </c>
      <c r="E117" s="58" t="s">
        <v>103</v>
      </c>
      <c r="F117" s="161">
        <v>22</v>
      </c>
      <c r="G117" s="162">
        <v>53.5</v>
      </c>
      <c r="H117" s="163">
        <v>53</v>
      </c>
      <c r="I117" s="164">
        <v>13.8</v>
      </c>
      <c r="J117" s="165">
        <v>73</v>
      </c>
      <c r="K117" s="166">
        <v>3.9</v>
      </c>
      <c r="L117" s="65"/>
    </row>
    <row r="118" spans="1:12" s="36" customFormat="1">
      <c r="A118" s="140">
        <v>6</v>
      </c>
      <c r="B118" s="140">
        <v>4</v>
      </c>
      <c r="C118" s="141">
        <v>3</v>
      </c>
      <c r="D118" s="130">
        <v>5566008</v>
      </c>
      <c r="E118" s="58" t="s">
        <v>114</v>
      </c>
      <c r="F118" s="161">
        <v>5</v>
      </c>
      <c r="G118" s="162">
        <v>29.8</v>
      </c>
      <c r="H118" s="163">
        <v>24</v>
      </c>
      <c r="I118" s="164">
        <v>8.5</v>
      </c>
      <c r="J118" s="165">
        <v>43</v>
      </c>
      <c r="K118" s="166">
        <v>3.3</v>
      </c>
      <c r="L118" s="65"/>
    </row>
    <row r="119" spans="1:12" s="36" customFormat="1">
      <c r="A119" s="140">
        <v>6</v>
      </c>
      <c r="B119" s="140">
        <v>4</v>
      </c>
      <c r="C119" s="141">
        <v>3</v>
      </c>
      <c r="D119" s="130">
        <v>5370004</v>
      </c>
      <c r="E119" s="58" t="s">
        <v>71</v>
      </c>
      <c r="F119" s="161">
        <v>21</v>
      </c>
      <c r="G119" s="162">
        <v>49.3</v>
      </c>
      <c r="H119" s="163">
        <v>30</v>
      </c>
      <c r="I119" s="164">
        <v>18</v>
      </c>
      <c r="J119" s="165">
        <v>93</v>
      </c>
      <c r="K119" s="166">
        <v>4.8</v>
      </c>
      <c r="L119" s="65"/>
    </row>
    <row r="120" spans="1:12" s="36" customFormat="1">
      <c r="A120" s="140">
        <v>6</v>
      </c>
      <c r="B120" s="140">
        <v>4</v>
      </c>
      <c r="C120" s="141">
        <v>3</v>
      </c>
      <c r="D120" s="130">
        <v>5562016</v>
      </c>
      <c r="E120" s="58" t="s">
        <v>108</v>
      </c>
      <c r="F120" s="161">
        <v>11</v>
      </c>
      <c r="G120" s="167">
        <v>51.2</v>
      </c>
      <c r="H120" s="163">
        <v>15</v>
      </c>
      <c r="I120" s="164">
        <v>17.899999999999999</v>
      </c>
      <c r="J120" s="165">
        <v>67</v>
      </c>
      <c r="K120" s="166">
        <v>4.5</v>
      </c>
      <c r="L120" s="65"/>
    </row>
    <row r="121" spans="1:12" s="36" customFormat="1">
      <c r="A121" s="140">
        <v>6</v>
      </c>
      <c r="B121" s="140">
        <v>4</v>
      </c>
      <c r="C121" s="141">
        <v>3</v>
      </c>
      <c r="D121" s="130">
        <v>5382020</v>
      </c>
      <c r="E121" s="58" t="s">
        <v>86</v>
      </c>
      <c r="F121" s="161">
        <v>20</v>
      </c>
      <c r="G121" s="162">
        <v>24.2</v>
      </c>
      <c r="H121" s="163">
        <v>21</v>
      </c>
      <c r="I121" s="164">
        <v>23.4</v>
      </c>
      <c r="J121" s="165">
        <v>86</v>
      </c>
      <c r="K121" s="166">
        <v>4.9000000000000004</v>
      </c>
      <c r="L121" s="65"/>
    </row>
    <row r="122" spans="1:12" s="36" customFormat="1">
      <c r="A122" s="140">
        <v>6</v>
      </c>
      <c r="B122" s="140">
        <v>4</v>
      </c>
      <c r="C122" s="141">
        <v>3</v>
      </c>
      <c r="D122" s="130">
        <v>5954020</v>
      </c>
      <c r="E122" s="58" t="s">
        <v>142</v>
      </c>
      <c r="F122" s="161">
        <v>4</v>
      </c>
      <c r="G122" s="162">
        <v>110.3</v>
      </c>
      <c r="H122" s="163">
        <v>4</v>
      </c>
      <c r="I122" s="164">
        <v>14.5</v>
      </c>
      <c r="J122" s="165">
        <v>20</v>
      </c>
      <c r="K122" s="166">
        <v>5.4</v>
      </c>
      <c r="L122" s="65"/>
    </row>
    <row r="123" spans="1:12" s="36" customFormat="1">
      <c r="A123" s="140">
        <v>6</v>
      </c>
      <c r="B123" s="140">
        <v>4</v>
      </c>
      <c r="C123" s="141">
        <v>3</v>
      </c>
      <c r="D123" s="130">
        <v>5162016</v>
      </c>
      <c r="E123" s="58" t="s">
        <v>42</v>
      </c>
      <c r="F123" s="161">
        <v>6</v>
      </c>
      <c r="G123" s="162">
        <v>25.3</v>
      </c>
      <c r="H123" s="163">
        <v>19</v>
      </c>
      <c r="I123" s="164">
        <v>10</v>
      </c>
      <c r="J123" s="165">
        <v>57</v>
      </c>
      <c r="K123" s="166">
        <v>5.0999999999999996</v>
      </c>
      <c r="L123" s="65"/>
    </row>
    <row r="124" spans="1:12" s="36" customFormat="1">
      <c r="A124" s="140">
        <v>6</v>
      </c>
      <c r="B124" s="140">
        <v>4</v>
      </c>
      <c r="C124" s="141">
        <v>3</v>
      </c>
      <c r="D124" s="130">
        <v>5154032</v>
      </c>
      <c r="E124" s="58" t="s">
        <v>28</v>
      </c>
      <c r="F124" s="161">
        <v>9</v>
      </c>
      <c r="G124" s="162">
        <v>17</v>
      </c>
      <c r="H124" s="163">
        <v>9</v>
      </c>
      <c r="I124" s="164">
        <v>34.799999999999997</v>
      </c>
      <c r="J124" s="165">
        <v>67</v>
      </c>
      <c r="K124" s="166">
        <v>5.5</v>
      </c>
      <c r="L124" s="65"/>
    </row>
    <row r="125" spans="1:12" s="36" customFormat="1">
      <c r="A125" s="140">
        <v>6</v>
      </c>
      <c r="B125" s="140">
        <v>4</v>
      </c>
      <c r="C125" s="141">
        <v>3</v>
      </c>
      <c r="D125" s="130">
        <v>5382024</v>
      </c>
      <c r="E125" s="58" t="s">
        <v>87</v>
      </c>
      <c r="F125" s="161">
        <v>8</v>
      </c>
      <c r="G125" s="162">
        <v>26.8</v>
      </c>
      <c r="H125" s="163">
        <v>22</v>
      </c>
      <c r="I125" s="164">
        <v>11.1</v>
      </c>
      <c r="J125" s="165">
        <v>12</v>
      </c>
      <c r="K125" s="166">
        <v>5</v>
      </c>
      <c r="L125" s="65"/>
    </row>
    <row r="126" spans="1:12" s="36" customFormat="1">
      <c r="A126" s="140">
        <v>6</v>
      </c>
      <c r="B126" s="140">
        <v>4</v>
      </c>
      <c r="C126" s="141">
        <v>3</v>
      </c>
      <c r="D126" s="130">
        <v>5378016</v>
      </c>
      <c r="E126" s="58" t="s">
        <v>80</v>
      </c>
      <c r="F126" s="161">
        <v>7</v>
      </c>
      <c r="G126" s="162">
        <v>9.4</v>
      </c>
      <c r="H126" s="163">
        <v>21</v>
      </c>
      <c r="I126" s="164">
        <v>18.2</v>
      </c>
      <c r="J126" s="165">
        <v>52</v>
      </c>
      <c r="K126" s="166">
        <v>12.5</v>
      </c>
      <c r="L126" s="65"/>
    </row>
    <row r="127" spans="1:12" s="36" customFormat="1">
      <c r="A127" s="140">
        <v>6</v>
      </c>
      <c r="B127" s="140">
        <v>4</v>
      </c>
      <c r="C127" s="141">
        <v>3</v>
      </c>
      <c r="D127" s="130">
        <v>5382028</v>
      </c>
      <c r="E127" s="58" t="s">
        <v>88</v>
      </c>
      <c r="F127" s="161">
        <v>6</v>
      </c>
      <c r="G127" s="162">
        <v>53.2</v>
      </c>
      <c r="H127" s="163">
        <v>16</v>
      </c>
      <c r="I127" s="164">
        <v>15.5</v>
      </c>
      <c r="J127" s="165">
        <v>47</v>
      </c>
      <c r="K127" s="166">
        <v>6</v>
      </c>
      <c r="L127" s="65"/>
    </row>
    <row r="128" spans="1:12" s="36" customFormat="1">
      <c r="A128" s="140">
        <v>6</v>
      </c>
      <c r="B128" s="140">
        <v>4</v>
      </c>
      <c r="C128" s="141">
        <v>3</v>
      </c>
      <c r="D128" s="130">
        <v>5382044</v>
      </c>
      <c r="E128" s="58" t="s">
        <v>90</v>
      </c>
      <c r="F128" s="161">
        <v>1</v>
      </c>
      <c r="G128" s="162">
        <v>43</v>
      </c>
      <c r="H128" s="163">
        <v>6</v>
      </c>
      <c r="I128" s="164">
        <v>24.5</v>
      </c>
      <c r="J128" s="165">
        <v>33</v>
      </c>
      <c r="K128" s="166">
        <v>6.5</v>
      </c>
      <c r="L128" s="65"/>
    </row>
    <row r="129" spans="1:12" s="36" customFormat="1">
      <c r="A129" s="140">
        <v>6</v>
      </c>
      <c r="B129" s="140">
        <v>4</v>
      </c>
      <c r="C129" s="141">
        <v>3</v>
      </c>
      <c r="D129" s="130">
        <v>5570028</v>
      </c>
      <c r="E129" s="58" t="s">
        <v>120</v>
      </c>
      <c r="F129" s="161">
        <v>5</v>
      </c>
      <c r="G129" s="167">
        <v>50.6</v>
      </c>
      <c r="H129" s="163">
        <v>23</v>
      </c>
      <c r="I129" s="164">
        <v>11.7</v>
      </c>
      <c r="J129" s="165">
        <v>133</v>
      </c>
      <c r="K129" s="166">
        <v>3.6</v>
      </c>
      <c r="L129" s="65"/>
    </row>
    <row r="130" spans="1:12" s="36" customFormat="1">
      <c r="A130" s="140">
        <v>6</v>
      </c>
      <c r="B130" s="140">
        <v>4</v>
      </c>
      <c r="C130" s="141">
        <v>3</v>
      </c>
      <c r="D130" s="130">
        <v>5378024</v>
      </c>
      <c r="E130" s="58" t="s">
        <v>81</v>
      </c>
      <c r="F130" s="161">
        <v>9</v>
      </c>
      <c r="G130" s="162">
        <v>6.8</v>
      </c>
      <c r="H130" s="163">
        <v>16</v>
      </c>
      <c r="I130" s="164">
        <v>39.1</v>
      </c>
      <c r="J130" s="165">
        <v>59</v>
      </c>
      <c r="K130" s="166">
        <v>4.9000000000000004</v>
      </c>
      <c r="L130" s="65"/>
    </row>
    <row r="131" spans="1:12" s="36" customFormat="1">
      <c r="A131" s="140">
        <v>6</v>
      </c>
      <c r="B131" s="140">
        <v>4</v>
      </c>
      <c r="C131" s="141">
        <v>3</v>
      </c>
      <c r="D131" s="130">
        <v>5962052</v>
      </c>
      <c r="E131" s="58" t="s">
        <v>155</v>
      </c>
      <c r="F131" s="161">
        <v>1</v>
      </c>
      <c r="G131" s="162">
        <v>9</v>
      </c>
      <c r="H131" s="163">
        <v>5</v>
      </c>
      <c r="I131" s="164">
        <v>10</v>
      </c>
      <c r="J131" s="165">
        <v>21</v>
      </c>
      <c r="K131" s="166">
        <v>3.2</v>
      </c>
      <c r="L131" s="65"/>
    </row>
    <row r="132" spans="1:12" s="36" customFormat="1">
      <c r="A132" s="140">
        <v>6</v>
      </c>
      <c r="B132" s="140">
        <v>4</v>
      </c>
      <c r="C132" s="141">
        <v>3</v>
      </c>
      <c r="D132" s="130">
        <v>5770032</v>
      </c>
      <c r="E132" s="58" t="s">
        <v>132</v>
      </c>
      <c r="F132" s="161">
        <v>16</v>
      </c>
      <c r="G132" s="162">
        <v>14.9</v>
      </c>
      <c r="H132" s="163">
        <v>24</v>
      </c>
      <c r="I132" s="164">
        <v>13.8</v>
      </c>
      <c r="J132" s="165">
        <v>35</v>
      </c>
      <c r="K132" s="166">
        <v>3.7</v>
      </c>
      <c r="L132" s="65"/>
    </row>
    <row r="133" spans="1:12" s="36" customFormat="1">
      <c r="A133" s="140">
        <v>6</v>
      </c>
      <c r="B133" s="140">
        <v>4</v>
      </c>
      <c r="C133" s="141">
        <v>3</v>
      </c>
      <c r="D133" s="130">
        <v>5374036</v>
      </c>
      <c r="E133" s="58" t="s">
        <v>76</v>
      </c>
      <c r="F133" s="161">
        <v>1</v>
      </c>
      <c r="G133" s="162">
        <v>8</v>
      </c>
      <c r="H133" s="163">
        <v>5</v>
      </c>
      <c r="I133" s="164">
        <v>14</v>
      </c>
      <c r="J133" s="165">
        <v>23</v>
      </c>
      <c r="K133" s="166">
        <v>4.2</v>
      </c>
      <c r="L133" s="65"/>
    </row>
    <row r="134" spans="1:12" s="36" customFormat="1">
      <c r="A134" s="140">
        <v>6</v>
      </c>
      <c r="B134" s="140">
        <v>4</v>
      </c>
      <c r="C134" s="141">
        <v>3</v>
      </c>
      <c r="D134" s="130">
        <v>5754028</v>
      </c>
      <c r="E134" s="58" t="s">
        <v>270</v>
      </c>
      <c r="F134" s="161">
        <v>4</v>
      </c>
      <c r="G134" s="162">
        <v>32.299999999999997</v>
      </c>
      <c r="H134" s="163">
        <v>15</v>
      </c>
      <c r="I134" s="164">
        <v>19.100000000000001</v>
      </c>
      <c r="J134" s="165">
        <v>60</v>
      </c>
      <c r="K134" s="166">
        <v>4.3</v>
      </c>
      <c r="L134" s="65"/>
    </row>
    <row r="135" spans="1:12" s="36" customFormat="1">
      <c r="A135" s="140">
        <v>6</v>
      </c>
      <c r="B135" s="140">
        <v>4</v>
      </c>
      <c r="C135" s="141">
        <v>3</v>
      </c>
      <c r="D135" s="130">
        <v>5382048</v>
      </c>
      <c r="E135" s="58" t="s">
        <v>91</v>
      </c>
      <c r="F135" s="161">
        <v>6</v>
      </c>
      <c r="G135" s="162">
        <v>24.5</v>
      </c>
      <c r="H135" s="163">
        <v>12</v>
      </c>
      <c r="I135" s="164">
        <v>8.6999999999999993</v>
      </c>
      <c r="J135" s="165">
        <v>44</v>
      </c>
      <c r="K135" s="166">
        <v>4.5999999999999996</v>
      </c>
      <c r="L135" s="65"/>
    </row>
    <row r="136" spans="1:12" s="36" customFormat="1">
      <c r="A136" s="140">
        <v>6</v>
      </c>
      <c r="B136" s="140">
        <v>4</v>
      </c>
      <c r="C136" s="141">
        <v>3</v>
      </c>
      <c r="D136" s="130">
        <v>5170032</v>
      </c>
      <c r="E136" s="58" t="s">
        <v>51</v>
      </c>
      <c r="F136" s="161">
        <v>15</v>
      </c>
      <c r="G136" s="162">
        <v>53</v>
      </c>
      <c r="H136" s="163">
        <v>39</v>
      </c>
      <c r="I136" s="164">
        <v>9.4</v>
      </c>
      <c r="J136" s="165">
        <v>78</v>
      </c>
      <c r="K136" s="166">
        <v>4.4000000000000004</v>
      </c>
      <c r="L136" s="65"/>
    </row>
    <row r="137" spans="1:12" s="36" customFormat="1">
      <c r="A137" s="140">
        <v>6</v>
      </c>
      <c r="B137" s="140">
        <v>4</v>
      </c>
      <c r="C137" s="141">
        <v>3</v>
      </c>
      <c r="D137" s="130">
        <v>5378028</v>
      </c>
      <c r="E137" s="58" t="s">
        <v>82</v>
      </c>
      <c r="F137" s="161">
        <v>5</v>
      </c>
      <c r="G137" s="162">
        <v>21.6</v>
      </c>
      <c r="H137" s="163">
        <v>16</v>
      </c>
      <c r="I137" s="164">
        <v>20.399999999999999</v>
      </c>
      <c r="J137" s="165">
        <v>33</v>
      </c>
      <c r="K137" s="166">
        <v>5.0999999999999996</v>
      </c>
      <c r="L137" s="65"/>
    </row>
    <row r="138" spans="1:12" s="36" customFormat="1">
      <c r="A138" s="140">
        <v>6</v>
      </c>
      <c r="B138" s="140">
        <v>4</v>
      </c>
      <c r="C138" s="141">
        <v>3</v>
      </c>
      <c r="D138" s="130">
        <v>5958040</v>
      </c>
      <c r="E138" s="58" t="s">
        <v>148</v>
      </c>
      <c r="F138" s="161">
        <v>4</v>
      </c>
      <c r="G138" s="162">
        <v>31.8</v>
      </c>
      <c r="H138" s="163">
        <v>13</v>
      </c>
      <c r="I138" s="164">
        <v>28.8</v>
      </c>
      <c r="J138" s="165">
        <v>26</v>
      </c>
      <c r="K138" s="166">
        <v>3.5</v>
      </c>
      <c r="L138" s="65"/>
    </row>
    <row r="139" spans="1:12" s="36" customFormat="1">
      <c r="A139" s="140">
        <v>6</v>
      </c>
      <c r="B139" s="140">
        <v>4</v>
      </c>
      <c r="C139" s="141">
        <v>3</v>
      </c>
      <c r="D139" s="130">
        <v>5954028</v>
      </c>
      <c r="E139" s="58" t="s">
        <v>144</v>
      </c>
      <c r="F139" s="161">
        <v>8</v>
      </c>
      <c r="G139" s="162">
        <v>41.3</v>
      </c>
      <c r="H139" s="163">
        <v>8</v>
      </c>
      <c r="I139" s="164">
        <v>6.3</v>
      </c>
      <c r="J139" s="165">
        <v>68</v>
      </c>
      <c r="K139" s="166">
        <v>6.1</v>
      </c>
      <c r="L139" s="65"/>
    </row>
    <row r="140" spans="1:12" s="36" customFormat="1">
      <c r="A140" s="140">
        <v>6</v>
      </c>
      <c r="B140" s="140">
        <v>4</v>
      </c>
      <c r="C140" s="141">
        <v>3</v>
      </c>
      <c r="D140" s="130">
        <v>5958044</v>
      </c>
      <c r="E140" s="58" t="s">
        <v>149</v>
      </c>
      <c r="F140" s="161">
        <v>3</v>
      </c>
      <c r="G140" s="162">
        <v>48.7</v>
      </c>
      <c r="H140" s="163">
        <v>18</v>
      </c>
      <c r="I140" s="164">
        <v>17.7</v>
      </c>
      <c r="J140" s="165">
        <v>2</v>
      </c>
      <c r="K140" s="166">
        <v>3.5</v>
      </c>
      <c r="L140" s="65"/>
    </row>
    <row r="141" spans="1:12" s="36" customFormat="1">
      <c r="A141" s="140">
        <v>6</v>
      </c>
      <c r="B141" s="140">
        <v>4</v>
      </c>
      <c r="C141" s="141">
        <v>3</v>
      </c>
      <c r="D141" s="130">
        <v>5754044</v>
      </c>
      <c r="E141" s="58" t="s">
        <v>221</v>
      </c>
      <c r="F141" s="161">
        <v>5</v>
      </c>
      <c r="G141" s="162">
        <v>18.399999999999999</v>
      </c>
      <c r="H141" s="163">
        <v>10</v>
      </c>
      <c r="I141" s="164">
        <v>32.5</v>
      </c>
      <c r="J141" s="165">
        <v>64</v>
      </c>
      <c r="K141" s="166">
        <v>3.1</v>
      </c>
      <c r="L141" s="65"/>
    </row>
    <row r="142" spans="1:12" s="36" customFormat="1">
      <c r="A142" s="140">
        <v>6</v>
      </c>
      <c r="B142" s="140">
        <v>4</v>
      </c>
      <c r="C142" s="141">
        <v>3</v>
      </c>
      <c r="D142" s="130">
        <v>5974044</v>
      </c>
      <c r="E142" s="58" t="s">
        <v>160</v>
      </c>
      <c r="F142" s="161">
        <v>5</v>
      </c>
      <c r="G142" s="162">
        <v>24.4</v>
      </c>
      <c r="H142" s="163">
        <v>12</v>
      </c>
      <c r="I142" s="164">
        <v>19</v>
      </c>
      <c r="J142" s="165">
        <v>65</v>
      </c>
      <c r="K142" s="166">
        <v>5.4</v>
      </c>
      <c r="L142" s="65"/>
    </row>
    <row r="143" spans="1:12" s="36" customFormat="1">
      <c r="A143" s="140">
        <v>6</v>
      </c>
      <c r="B143" s="140">
        <v>4</v>
      </c>
      <c r="C143" s="141">
        <v>3</v>
      </c>
      <c r="D143" s="130">
        <v>5378032</v>
      </c>
      <c r="E143" s="58" t="s">
        <v>83</v>
      </c>
      <c r="F143" s="161">
        <v>3</v>
      </c>
      <c r="G143" s="162">
        <v>55</v>
      </c>
      <c r="H143" s="163">
        <v>40</v>
      </c>
      <c r="I143" s="164">
        <v>17</v>
      </c>
      <c r="J143" s="165">
        <v>46</v>
      </c>
      <c r="K143" s="166">
        <v>4.8</v>
      </c>
      <c r="L143" s="65"/>
    </row>
    <row r="144" spans="1:12" s="36" customFormat="1">
      <c r="A144" s="140">
        <v>6</v>
      </c>
      <c r="B144" s="140">
        <v>4</v>
      </c>
      <c r="C144" s="141">
        <v>3</v>
      </c>
      <c r="D144" s="130">
        <v>5954032</v>
      </c>
      <c r="E144" s="58" t="s">
        <v>145</v>
      </c>
      <c r="F144" s="161">
        <v>7</v>
      </c>
      <c r="G144" s="162">
        <v>16.7</v>
      </c>
      <c r="H144" s="163">
        <v>11</v>
      </c>
      <c r="I144" s="164">
        <v>6.6</v>
      </c>
      <c r="J144" s="165">
        <v>92</v>
      </c>
      <c r="K144" s="166">
        <v>7.1</v>
      </c>
      <c r="L144" s="65"/>
    </row>
    <row r="145" spans="1:12" s="36" customFormat="1">
      <c r="A145" s="140">
        <v>6</v>
      </c>
      <c r="B145" s="140">
        <v>4</v>
      </c>
      <c r="C145" s="141">
        <v>3</v>
      </c>
      <c r="D145" s="130">
        <v>5374048</v>
      </c>
      <c r="E145" s="58" t="s">
        <v>77</v>
      </c>
      <c r="F145" s="161">
        <v>11</v>
      </c>
      <c r="G145" s="162">
        <v>55.8</v>
      </c>
      <c r="H145" s="163">
        <v>13</v>
      </c>
      <c r="I145" s="164">
        <v>24.6</v>
      </c>
      <c r="J145" s="165">
        <v>50</v>
      </c>
      <c r="K145" s="166">
        <v>4.8</v>
      </c>
      <c r="L145" s="65"/>
    </row>
    <row r="146" spans="1:12" s="36" customFormat="1">
      <c r="A146" s="140">
        <v>6</v>
      </c>
      <c r="B146" s="140">
        <v>4</v>
      </c>
      <c r="C146" s="141">
        <v>3</v>
      </c>
      <c r="D146" s="130">
        <v>5374052</v>
      </c>
      <c r="E146" s="58" t="s">
        <v>78</v>
      </c>
      <c r="F146" s="161">
        <v>6</v>
      </c>
      <c r="G146" s="162">
        <v>33.700000000000003</v>
      </c>
      <c r="H146" s="163">
        <v>11</v>
      </c>
      <c r="I146" s="164">
        <v>5.6</v>
      </c>
      <c r="J146" s="165">
        <v>33</v>
      </c>
      <c r="K146" s="166">
        <v>5.3</v>
      </c>
      <c r="L146" s="65"/>
    </row>
    <row r="147" spans="1:12" s="36" customFormat="1">
      <c r="A147" s="187"/>
      <c r="B147" s="187"/>
      <c r="C147" s="188"/>
      <c r="D147" s="189"/>
      <c r="E147" s="114" t="s">
        <v>214</v>
      </c>
      <c r="F147" s="327">
        <v>294</v>
      </c>
      <c r="G147" s="325"/>
      <c r="H147" s="328">
        <v>621</v>
      </c>
      <c r="I147" s="185"/>
      <c r="J147" s="334">
        <v>1970</v>
      </c>
      <c r="K147" s="186"/>
      <c r="L147" s="65"/>
    </row>
    <row r="148" spans="1:12" s="36" customFormat="1">
      <c r="A148" s="140">
        <v>7</v>
      </c>
      <c r="B148" s="140">
        <v>1</v>
      </c>
      <c r="C148" s="141">
        <v>4</v>
      </c>
      <c r="D148" s="130">
        <v>5362008</v>
      </c>
      <c r="E148" s="58" t="s">
        <v>63</v>
      </c>
      <c r="F148" s="161">
        <v>12</v>
      </c>
      <c r="G148" s="162">
        <v>51.2</v>
      </c>
      <c r="H148" s="163">
        <v>28</v>
      </c>
      <c r="I148" s="164">
        <v>10.3</v>
      </c>
      <c r="J148" s="165">
        <v>101</v>
      </c>
      <c r="K148" s="166">
        <v>3.5</v>
      </c>
      <c r="L148" s="65"/>
    </row>
    <row r="149" spans="1:12" s="36" customFormat="1">
      <c r="A149" s="140">
        <v>7</v>
      </c>
      <c r="B149" s="140">
        <v>1</v>
      </c>
      <c r="C149" s="141">
        <v>4</v>
      </c>
      <c r="D149" s="130">
        <v>5562004</v>
      </c>
      <c r="E149" s="58" t="s">
        <v>104</v>
      </c>
      <c r="F149" s="161">
        <v>34</v>
      </c>
      <c r="G149" s="162">
        <v>24.6</v>
      </c>
      <c r="H149" s="163">
        <v>79</v>
      </c>
      <c r="I149" s="164">
        <v>11.2</v>
      </c>
      <c r="J149" s="165">
        <v>220</v>
      </c>
      <c r="K149" s="166">
        <v>4.5</v>
      </c>
      <c r="L149" s="65"/>
    </row>
    <row r="150" spans="1:12" s="36" customFormat="1">
      <c r="A150" s="140">
        <v>7</v>
      </c>
      <c r="B150" s="140">
        <v>1</v>
      </c>
      <c r="C150" s="141">
        <v>4</v>
      </c>
      <c r="D150" s="130">
        <v>5358008</v>
      </c>
      <c r="E150" s="58" t="s">
        <v>62</v>
      </c>
      <c r="F150" s="161">
        <v>26</v>
      </c>
      <c r="G150" s="162">
        <v>34</v>
      </c>
      <c r="H150" s="163">
        <v>72</v>
      </c>
      <c r="I150" s="164">
        <v>18.5</v>
      </c>
      <c r="J150" s="165">
        <v>78</v>
      </c>
      <c r="K150" s="166">
        <v>4.2</v>
      </c>
      <c r="L150" s="65"/>
    </row>
    <row r="151" spans="1:12" s="36" customFormat="1">
      <c r="A151" s="140">
        <v>7</v>
      </c>
      <c r="B151" s="140">
        <v>1</v>
      </c>
      <c r="C151" s="141">
        <v>4</v>
      </c>
      <c r="D151" s="130">
        <v>5334012</v>
      </c>
      <c r="E151" s="58" t="s">
        <v>58</v>
      </c>
      <c r="F151" s="161">
        <v>26</v>
      </c>
      <c r="G151" s="162">
        <v>50.8</v>
      </c>
      <c r="H151" s="163">
        <v>38</v>
      </c>
      <c r="I151" s="164">
        <v>16.2</v>
      </c>
      <c r="J151" s="165">
        <v>106</v>
      </c>
      <c r="K151" s="166">
        <v>3.9</v>
      </c>
      <c r="L151" s="65"/>
    </row>
    <row r="152" spans="1:12" s="36" customFormat="1">
      <c r="A152" s="140">
        <v>7</v>
      </c>
      <c r="B152" s="140">
        <v>1</v>
      </c>
      <c r="C152" s="141">
        <v>4</v>
      </c>
      <c r="D152" s="130">
        <v>5562014</v>
      </c>
      <c r="E152" s="58" t="s">
        <v>107</v>
      </c>
      <c r="F152" s="161">
        <v>24</v>
      </c>
      <c r="G152" s="162">
        <v>38.5</v>
      </c>
      <c r="H152" s="163">
        <v>96</v>
      </c>
      <c r="I152" s="164">
        <v>10.6</v>
      </c>
      <c r="J152" s="165">
        <v>266</v>
      </c>
      <c r="K152" s="166">
        <v>5.2</v>
      </c>
      <c r="L152" s="65"/>
    </row>
    <row r="153" spans="1:12" s="36" customFormat="1">
      <c r="A153" s="140">
        <v>7</v>
      </c>
      <c r="B153" s="140">
        <v>1</v>
      </c>
      <c r="C153" s="141">
        <v>4</v>
      </c>
      <c r="D153" s="130">
        <v>5562020</v>
      </c>
      <c r="E153" s="58" t="s">
        <v>109</v>
      </c>
      <c r="F153" s="161">
        <v>21</v>
      </c>
      <c r="G153" s="162">
        <v>52</v>
      </c>
      <c r="H153" s="163">
        <v>33</v>
      </c>
      <c r="I153" s="164">
        <v>10.7</v>
      </c>
      <c r="J153" s="165">
        <v>99</v>
      </c>
      <c r="K153" s="166">
        <v>4.8</v>
      </c>
      <c r="L153" s="65"/>
    </row>
    <row r="154" spans="1:12" s="36" customFormat="1">
      <c r="A154" s="140">
        <v>7</v>
      </c>
      <c r="B154" s="140">
        <v>1</v>
      </c>
      <c r="C154" s="141">
        <v>4</v>
      </c>
      <c r="D154" s="130">
        <v>5978024</v>
      </c>
      <c r="E154" s="58" t="s">
        <v>163</v>
      </c>
      <c r="F154" s="161">
        <v>41</v>
      </c>
      <c r="G154" s="162">
        <v>32.799999999999997</v>
      </c>
      <c r="H154" s="163">
        <v>86</v>
      </c>
      <c r="I154" s="164">
        <v>14.2</v>
      </c>
      <c r="J154" s="165">
        <v>160</v>
      </c>
      <c r="K154" s="166">
        <v>5.9</v>
      </c>
      <c r="L154" s="65"/>
    </row>
    <row r="155" spans="1:12" s="36" customFormat="1">
      <c r="A155" s="140">
        <v>7</v>
      </c>
      <c r="B155" s="140">
        <v>1</v>
      </c>
      <c r="C155" s="141">
        <v>4</v>
      </c>
      <c r="D155" s="130">
        <v>5562024</v>
      </c>
      <c r="E155" s="58" t="s">
        <v>110</v>
      </c>
      <c r="F155" s="161">
        <v>35</v>
      </c>
      <c r="G155" s="162">
        <v>18.7</v>
      </c>
      <c r="H155" s="163">
        <v>86</v>
      </c>
      <c r="I155" s="164">
        <v>11.9</v>
      </c>
      <c r="J155" s="165">
        <v>208</v>
      </c>
      <c r="K155" s="166">
        <v>4.9000000000000004</v>
      </c>
      <c r="L155" s="65"/>
    </row>
    <row r="156" spans="1:12" s="36" customFormat="1">
      <c r="A156" s="140">
        <v>7</v>
      </c>
      <c r="B156" s="140">
        <v>1</v>
      </c>
      <c r="C156" s="141">
        <v>4</v>
      </c>
      <c r="D156" s="130">
        <v>5770024</v>
      </c>
      <c r="E156" s="58" t="s">
        <v>131</v>
      </c>
      <c r="F156" s="161">
        <v>24</v>
      </c>
      <c r="G156" s="162">
        <v>45.6</v>
      </c>
      <c r="H156" s="163">
        <v>49</v>
      </c>
      <c r="I156" s="164">
        <v>19.399999999999999</v>
      </c>
      <c r="J156" s="165">
        <v>249</v>
      </c>
      <c r="K156" s="166">
        <v>4.4000000000000004</v>
      </c>
      <c r="L156" s="65"/>
    </row>
    <row r="157" spans="1:12" s="36" customFormat="1">
      <c r="A157" s="140">
        <v>7</v>
      </c>
      <c r="B157" s="140">
        <v>1</v>
      </c>
      <c r="C157" s="141">
        <v>4</v>
      </c>
      <c r="D157" s="130">
        <v>5562032</v>
      </c>
      <c r="E157" s="58" t="s">
        <v>112</v>
      </c>
      <c r="F157" s="161">
        <v>38</v>
      </c>
      <c r="G157" s="162">
        <v>25.5</v>
      </c>
      <c r="H157" s="163">
        <v>83</v>
      </c>
      <c r="I157" s="164">
        <v>12.1</v>
      </c>
      <c r="J157" s="165">
        <v>220</v>
      </c>
      <c r="K157" s="166">
        <v>4.2</v>
      </c>
      <c r="L157" s="65"/>
    </row>
    <row r="158" spans="1:12" s="36" customFormat="1">
      <c r="A158" s="140">
        <v>7</v>
      </c>
      <c r="B158" s="140">
        <v>1</v>
      </c>
      <c r="C158" s="141">
        <v>4</v>
      </c>
      <c r="D158" s="130">
        <v>5334032</v>
      </c>
      <c r="E158" s="58" t="s">
        <v>60</v>
      </c>
      <c r="F158" s="161">
        <v>19</v>
      </c>
      <c r="G158" s="162">
        <v>38.5</v>
      </c>
      <c r="H158" s="163">
        <v>71</v>
      </c>
      <c r="I158" s="164">
        <v>16.8</v>
      </c>
      <c r="J158" s="165">
        <v>289</v>
      </c>
      <c r="K158" s="166">
        <v>9.5</v>
      </c>
      <c r="L158" s="65"/>
    </row>
    <row r="159" spans="1:12" s="36" customFormat="1">
      <c r="A159" s="187"/>
      <c r="B159" s="187"/>
      <c r="C159" s="188"/>
      <c r="D159" s="189"/>
      <c r="E159" s="114" t="s">
        <v>215</v>
      </c>
      <c r="F159" s="327">
        <v>300</v>
      </c>
      <c r="G159" s="325"/>
      <c r="H159" s="328">
        <v>721</v>
      </c>
      <c r="I159" s="185"/>
      <c r="J159" s="334">
        <v>1996</v>
      </c>
      <c r="K159" s="186"/>
      <c r="L159" s="65"/>
    </row>
    <row r="160" spans="1:12" s="36" customFormat="1">
      <c r="A160" s="140">
        <v>8</v>
      </c>
      <c r="B160" s="140">
        <v>2</v>
      </c>
      <c r="C160" s="141">
        <v>4</v>
      </c>
      <c r="D160" s="130">
        <v>5570004</v>
      </c>
      <c r="E160" s="58" t="s">
        <v>118</v>
      </c>
      <c r="F160" s="161">
        <v>2</v>
      </c>
      <c r="G160" s="162">
        <v>113</v>
      </c>
      <c r="H160" s="163">
        <v>48</v>
      </c>
      <c r="I160" s="164">
        <v>16</v>
      </c>
      <c r="J160" s="165">
        <v>152</v>
      </c>
      <c r="K160" s="166">
        <v>4.2</v>
      </c>
      <c r="L160" s="65"/>
    </row>
    <row r="161" spans="1:12" s="36" customFormat="1">
      <c r="A161" s="140">
        <v>8</v>
      </c>
      <c r="B161" s="140">
        <v>2</v>
      </c>
      <c r="C161" s="141">
        <v>4</v>
      </c>
      <c r="D161" s="130">
        <v>5766008</v>
      </c>
      <c r="E161" s="58" t="s">
        <v>126</v>
      </c>
      <c r="F161" s="161">
        <v>13</v>
      </c>
      <c r="G161" s="162">
        <v>48.3</v>
      </c>
      <c r="H161" s="163">
        <v>40</v>
      </c>
      <c r="I161" s="164">
        <v>22.3</v>
      </c>
      <c r="J161" s="165">
        <v>107</v>
      </c>
      <c r="K161" s="166">
        <v>3.8</v>
      </c>
      <c r="L161" s="65"/>
    </row>
    <row r="162" spans="1:12" s="36" customFormat="1">
      <c r="A162" s="140">
        <v>8</v>
      </c>
      <c r="B162" s="140">
        <v>2</v>
      </c>
      <c r="C162" s="141">
        <v>4</v>
      </c>
      <c r="D162" s="130">
        <v>5766020</v>
      </c>
      <c r="E162" s="58" t="s">
        <v>127</v>
      </c>
      <c r="F162" s="161">
        <v>21</v>
      </c>
      <c r="G162" s="162">
        <v>18.899999999999999</v>
      </c>
      <c r="H162" s="163">
        <v>101</v>
      </c>
      <c r="I162" s="164">
        <v>15.9</v>
      </c>
      <c r="J162" s="165">
        <v>249</v>
      </c>
      <c r="K162" s="166">
        <v>3.6</v>
      </c>
      <c r="L162" s="65"/>
    </row>
    <row r="163" spans="1:12" s="36" customFormat="1">
      <c r="A163" s="140">
        <v>8</v>
      </c>
      <c r="B163" s="140">
        <v>2</v>
      </c>
      <c r="C163" s="141">
        <v>4</v>
      </c>
      <c r="D163" s="130">
        <v>5562012</v>
      </c>
      <c r="E163" s="58" t="s">
        <v>106</v>
      </c>
      <c r="F163" s="161">
        <v>19</v>
      </c>
      <c r="G163" s="162">
        <v>86.6</v>
      </c>
      <c r="H163" s="163">
        <v>42</v>
      </c>
      <c r="I163" s="164">
        <v>23.8</v>
      </c>
      <c r="J163" s="165">
        <v>92</v>
      </c>
      <c r="K163" s="166">
        <v>5.2</v>
      </c>
      <c r="L163" s="65"/>
    </row>
    <row r="164" spans="1:12" s="36" customFormat="1">
      <c r="A164" s="140">
        <v>8</v>
      </c>
      <c r="B164" s="140">
        <v>2</v>
      </c>
      <c r="C164" s="141">
        <v>4</v>
      </c>
      <c r="D164" s="130">
        <v>5758012</v>
      </c>
      <c r="E164" s="58" t="s">
        <v>124</v>
      </c>
      <c r="F164" s="161">
        <v>19</v>
      </c>
      <c r="G164" s="162">
        <v>41.1</v>
      </c>
      <c r="H164" s="163">
        <v>48</v>
      </c>
      <c r="I164" s="164">
        <v>19.899999999999999</v>
      </c>
      <c r="J164" s="165">
        <v>201</v>
      </c>
      <c r="K164" s="166">
        <v>3.6</v>
      </c>
      <c r="L164" s="65"/>
    </row>
    <row r="165" spans="1:12" s="36" customFormat="1">
      <c r="A165" s="140">
        <v>8</v>
      </c>
      <c r="B165" s="140">
        <v>2</v>
      </c>
      <c r="C165" s="141">
        <v>4</v>
      </c>
      <c r="D165" s="130">
        <v>5962024</v>
      </c>
      <c r="E165" s="58" t="s">
        <v>152</v>
      </c>
      <c r="F165" s="161">
        <v>20</v>
      </c>
      <c r="G165" s="162">
        <v>51.3</v>
      </c>
      <c r="H165" s="163">
        <v>9</v>
      </c>
      <c r="I165" s="164">
        <v>42.1</v>
      </c>
      <c r="J165" s="165">
        <v>58</v>
      </c>
      <c r="K165" s="166">
        <v>5.3</v>
      </c>
      <c r="L165" s="65"/>
    </row>
    <row r="166" spans="1:12" s="36" customFormat="1">
      <c r="A166" s="140">
        <v>8</v>
      </c>
      <c r="B166" s="140">
        <v>2</v>
      </c>
      <c r="C166" s="141">
        <v>4</v>
      </c>
      <c r="D166" s="130">
        <v>5362032</v>
      </c>
      <c r="E166" s="58" t="s">
        <v>68</v>
      </c>
      <c r="F166" s="161">
        <v>25</v>
      </c>
      <c r="G166" s="162">
        <v>22.5</v>
      </c>
      <c r="H166" s="163">
        <v>65</v>
      </c>
      <c r="I166" s="164">
        <v>19</v>
      </c>
      <c r="J166" s="165">
        <v>175</v>
      </c>
      <c r="K166" s="166">
        <v>4.9000000000000004</v>
      </c>
      <c r="L166" s="65"/>
    </row>
    <row r="167" spans="1:12" s="36" customFormat="1">
      <c r="A167" s="140">
        <v>8</v>
      </c>
      <c r="B167" s="140">
        <v>2</v>
      </c>
      <c r="C167" s="141">
        <v>4</v>
      </c>
      <c r="D167" s="130">
        <v>5962032</v>
      </c>
      <c r="E167" s="58" t="s">
        <v>153</v>
      </c>
      <c r="F167" s="161">
        <v>24</v>
      </c>
      <c r="G167" s="162">
        <v>29.1</v>
      </c>
      <c r="H167" s="163">
        <v>52</v>
      </c>
      <c r="I167" s="164">
        <v>20.8</v>
      </c>
      <c r="J167" s="165">
        <v>140</v>
      </c>
      <c r="K167" s="166">
        <v>3.9</v>
      </c>
      <c r="L167" s="65"/>
    </row>
    <row r="168" spans="1:12" s="36" customFormat="1">
      <c r="A168" s="140">
        <v>8</v>
      </c>
      <c r="B168" s="140">
        <v>2</v>
      </c>
      <c r="C168" s="141">
        <v>4</v>
      </c>
      <c r="D168" s="130">
        <v>5170024</v>
      </c>
      <c r="E168" s="58" t="s">
        <v>50</v>
      </c>
      <c r="F168" s="161">
        <v>27</v>
      </c>
      <c r="G168" s="162">
        <v>35.700000000000003</v>
      </c>
      <c r="H168" s="163">
        <v>122</v>
      </c>
      <c r="I168" s="164">
        <v>12.5</v>
      </c>
      <c r="J168" s="165">
        <v>423</v>
      </c>
      <c r="K168" s="166">
        <v>4.3</v>
      </c>
      <c r="L168" s="65"/>
    </row>
    <row r="169" spans="1:12" s="36" customFormat="1">
      <c r="A169" s="140">
        <v>8</v>
      </c>
      <c r="B169" s="140">
        <v>2</v>
      </c>
      <c r="C169" s="141">
        <v>4</v>
      </c>
      <c r="D169" s="130">
        <v>5162024</v>
      </c>
      <c r="E169" s="58" t="s">
        <v>44</v>
      </c>
      <c r="F169" s="161">
        <v>14</v>
      </c>
      <c r="G169" s="162">
        <v>42.4</v>
      </c>
      <c r="H169" s="163">
        <v>75</v>
      </c>
      <c r="I169" s="164">
        <v>20.100000000000001</v>
      </c>
      <c r="J169" s="165">
        <v>209</v>
      </c>
      <c r="K169" s="166">
        <v>4.2</v>
      </c>
      <c r="L169" s="65"/>
    </row>
    <row r="170" spans="1:12" s="36" customFormat="1">
      <c r="A170" s="140">
        <v>8</v>
      </c>
      <c r="B170" s="140">
        <v>2</v>
      </c>
      <c r="C170" s="141">
        <v>4</v>
      </c>
      <c r="D170" s="130">
        <v>5774032</v>
      </c>
      <c r="E170" s="58" t="s">
        <v>133</v>
      </c>
      <c r="F170" s="161">
        <v>24</v>
      </c>
      <c r="G170" s="162">
        <v>39.5</v>
      </c>
      <c r="H170" s="163">
        <v>72</v>
      </c>
      <c r="I170" s="164">
        <v>12.8</v>
      </c>
      <c r="J170" s="165">
        <v>284</v>
      </c>
      <c r="K170" s="166">
        <v>5.2</v>
      </c>
      <c r="L170" s="65"/>
    </row>
    <row r="171" spans="1:12" s="36" customFormat="1">
      <c r="A171" s="140">
        <v>8</v>
      </c>
      <c r="B171" s="140">
        <v>2</v>
      </c>
      <c r="C171" s="141">
        <v>4</v>
      </c>
      <c r="D171" s="130">
        <v>5970040</v>
      </c>
      <c r="E171" s="58" t="s">
        <v>157</v>
      </c>
      <c r="F171" s="161">
        <v>33</v>
      </c>
      <c r="G171" s="162">
        <v>40.200000000000003</v>
      </c>
      <c r="H171" s="163">
        <v>90</v>
      </c>
      <c r="I171" s="164">
        <v>13.5</v>
      </c>
      <c r="J171" s="165">
        <v>150</v>
      </c>
      <c r="K171" s="166">
        <v>4.5</v>
      </c>
      <c r="L171" s="65"/>
    </row>
    <row r="172" spans="1:12" s="36" customFormat="1">
      <c r="A172" s="140">
        <v>8</v>
      </c>
      <c r="B172" s="140">
        <v>2</v>
      </c>
      <c r="C172" s="141">
        <v>4</v>
      </c>
      <c r="D172" s="130">
        <v>5382068</v>
      </c>
      <c r="E172" s="58" t="s">
        <v>94</v>
      </c>
      <c r="F172" s="161">
        <v>8</v>
      </c>
      <c r="G172" s="162">
        <v>65.400000000000006</v>
      </c>
      <c r="H172" s="163">
        <v>67</v>
      </c>
      <c r="I172" s="164">
        <v>25.7</v>
      </c>
      <c r="J172" s="165">
        <v>241</v>
      </c>
      <c r="K172" s="166">
        <v>7.5</v>
      </c>
      <c r="L172" s="65"/>
    </row>
    <row r="173" spans="1:12" s="36" customFormat="1">
      <c r="A173" s="140">
        <v>8</v>
      </c>
      <c r="B173" s="140">
        <v>2</v>
      </c>
      <c r="C173" s="141">
        <v>4</v>
      </c>
      <c r="D173" s="130">
        <v>5978036</v>
      </c>
      <c r="E173" s="58" t="s">
        <v>166</v>
      </c>
      <c r="F173" s="161">
        <v>46</v>
      </c>
      <c r="G173" s="162">
        <v>22.3</v>
      </c>
      <c r="H173" s="163">
        <v>73</v>
      </c>
      <c r="I173" s="164">
        <v>13.3</v>
      </c>
      <c r="J173" s="165">
        <v>146</v>
      </c>
      <c r="K173" s="166">
        <v>6.8</v>
      </c>
      <c r="L173" s="65"/>
    </row>
    <row r="174" spans="1:12" s="36" customFormat="1">
      <c r="A174" s="140">
        <v>8</v>
      </c>
      <c r="B174" s="140">
        <v>2</v>
      </c>
      <c r="C174" s="141">
        <v>4</v>
      </c>
      <c r="D174" s="130">
        <v>5166032</v>
      </c>
      <c r="E174" s="58" t="s">
        <v>46</v>
      </c>
      <c r="F174" s="161">
        <v>39</v>
      </c>
      <c r="G174" s="162">
        <v>53.2</v>
      </c>
      <c r="H174" s="163">
        <v>85</v>
      </c>
      <c r="I174" s="164">
        <v>15.2</v>
      </c>
      <c r="J174" s="165">
        <v>106</v>
      </c>
      <c r="K174" s="166">
        <v>4.3</v>
      </c>
      <c r="L174" s="65"/>
    </row>
    <row r="175" spans="1:12" s="36" customFormat="1">
      <c r="A175" s="140">
        <v>8</v>
      </c>
      <c r="B175" s="140">
        <v>2</v>
      </c>
      <c r="C175" s="141">
        <v>4</v>
      </c>
      <c r="D175" s="130">
        <v>5170048</v>
      </c>
      <c r="E175" s="58" t="s">
        <v>53</v>
      </c>
      <c r="F175" s="161">
        <v>33</v>
      </c>
      <c r="G175" s="162">
        <v>44.3</v>
      </c>
      <c r="H175" s="163">
        <v>74</v>
      </c>
      <c r="I175" s="164">
        <v>16.2</v>
      </c>
      <c r="J175" s="165">
        <v>143</v>
      </c>
      <c r="K175" s="166">
        <v>5.3</v>
      </c>
      <c r="L175" s="65"/>
    </row>
    <row r="176" spans="1:12" s="36" customFormat="1">
      <c r="A176" s="140">
        <v>8</v>
      </c>
      <c r="B176" s="140">
        <v>2</v>
      </c>
      <c r="C176" s="141">
        <v>4</v>
      </c>
      <c r="D176" s="130">
        <v>5954036</v>
      </c>
      <c r="E176" s="58" t="s">
        <v>146</v>
      </c>
      <c r="F176" s="161">
        <v>33</v>
      </c>
      <c r="G176" s="162">
        <v>60.5</v>
      </c>
      <c r="H176" s="163">
        <v>79</v>
      </c>
      <c r="I176" s="164">
        <v>20.100000000000001</v>
      </c>
      <c r="J176" s="165">
        <v>207</v>
      </c>
      <c r="K176" s="166">
        <v>8.9</v>
      </c>
      <c r="L176" s="65"/>
    </row>
    <row r="177" spans="1:12" s="36" customFormat="1">
      <c r="A177" s="187"/>
      <c r="B177" s="187"/>
      <c r="C177" s="188"/>
      <c r="D177" s="189"/>
      <c r="E177" s="114" t="s">
        <v>216</v>
      </c>
      <c r="F177" s="327">
        <v>400</v>
      </c>
      <c r="G177" s="325"/>
      <c r="H177" s="326">
        <v>1142</v>
      </c>
      <c r="I177" s="185"/>
      <c r="J177" s="334">
        <v>3083</v>
      </c>
      <c r="K177" s="186"/>
      <c r="L177" s="65"/>
    </row>
    <row r="178" spans="1:12" s="36" customFormat="1">
      <c r="A178" s="140">
        <v>9</v>
      </c>
      <c r="B178" s="140">
        <v>3</v>
      </c>
      <c r="C178" s="141">
        <v>4</v>
      </c>
      <c r="D178" s="130">
        <v>5958004</v>
      </c>
      <c r="E178" s="58" t="s">
        <v>147</v>
      </c>
      <c r="F178" s="161">
        <v>19</v>
      </c>
      <c r="G178" s="162">
        <v>52.9</v>
      </c>
      <c r="H178" s="163">
        <v>36</v>
      </c>
      <c r="I178" s="164">
        <v>16.7</v>
      </c>
      <c r="J178" s="165">
        <v>135</v>
      </c>
      <c r="K178" s="166">
        <v>5.8</v>
      </c>
      <c r="L178" s="65"/>
    </row>
    <row r="179" spans="1:12" s="36" customFormat="1">
      <c r="A179" s="140">
        <v>9</v>
      </c>
      <c r="B179" s="140">
        <v>3</v>
      </c>
      <c r="C179" s="141">
        <v>4</v>
      </c>
      <c r="D179" s="130">
        <v>5378004</v>
      </c>
      <c r="E179" s="58" t="s">
        <v>79</v>
      </c>
      <c r="F179" s="161">
        <v>6</v>
      </c>
      <c r="G179" s="162">
        <v>65.8</v>
      </c>
      <c r="H179" s="163">
        <v>42</v>
      </c>
      <c r="I179" s="164">
        <v>16.399999999999999</v>
      </c>
      <c r="J179" s="165">
        <v>122</v>
      </c>
      <c r="K179" s="166">
        <v>5.7</v>
      </c>
      <c r="L179" s="65"/>
    </row>
    <row r="180" spans="1:12" s="36" customFormat="1">
      <c r="A180" s="140">
        <v>9</v>
      </c>
      <c r="B180" s="140">
        <v>3</v>
      </c>
      <c r="C180" s="141">
        <v>4</v>
      </c>
      <c r="D180" s="130">
        <v>5554008</v>
      </c>
      <c r="E180" s="58" t="s">
        <v>99</v>
      </c>
      <c r="F180" s="161">
        <v>19</v>
      </c>
      <c r="G180" s="162">
        <v>36.9</v>
      </c>
      <c r="H180" s="163">
        <v>22</v>
      </c>
      <c r="I180" s="164">
        <v>18.7</v>
      </c>
      <c r="J180" s="165">
        <v>88</v>
      </c>
      <c r="K180" s="166">
        <v>5.2</v>
      </c>
      <c r="L180" s="65"/>
    </row>
    <row r="181" spans="1:12" s="36" customFormat="1">
      <c r="A181" s="140">
        <v>9</v>
      </c>
      <c r="B181" s="140">
        <v>3</v>
      </c>
      <c r="C181" s="141">
        <v>4</v>
      </c>
      <c r="D181" s="130">
        <v>5170008</v>
      </c>
      <c r="E181" s="58" t="s">
        <v>48</v>
      </c>
      <c r="F181" s="161">
        <v>42</v>
      </c>
      <c r="G181" s="162">
        <v>29.6</v>
      </c>
      <c r="H181" s="163">
        <v>87</v>
      </c>
      <c r="I181" s="164">
        <v>10.5</v>
      </c>
      <c r="J181" s="165">
        <v>213</v>
      </c>
      <c r="K181" s="166">
        <v>4.7</v>
      </c>
      <c r="L181" s="65"/>
    </row>
    <row r="182" spans="1:12" s="36" customFormat="1">
      <c r="A182" s="140">
        <v>9</v>
      </c>
      <c r="B182" s="140">
        <v>3</v>
      </c>
      <c r="C182" s="141">
        <v>4</v>
      </c>
      <c r="D182" s="130">
        <v>5162004</v>
      </c>
      <c r="E182" s="58" t="s">
        <v>40</v>
      </c>
      <c r="F182" s="161">
        <v>6</v>
      </c>
      <c r="G182" s="162">
        <v>24.8</v>
      </c>
      <c r="H182" s="163">
        <v>21</v>
      </c>
      <c r="I182" s="164">
        <v>21</v>
      </c>
      <c r="J182" s="165">
        <v>101</v>
      </c>
      <c r="K182" s="166">
        <v>6</v>
      </c>
      <c r="L182" s="65"/>
    </row>
    <row r="183" spans="1:12" s="36" customFormat="1">
      <c r="A183" s="140">
        <v>9</v>
      </c>
      <c r="B183" s="140">
        <v>3</v>
      </c>
      <c r="C183" s="141">
        <v>4</v>
      </c>
      <c r="D183" s="130">
        <v>5362024</v>
      </c>
      <c r="E183" s="58" t="s">
        <v>66</v>
      </c>
      <c r="F183" s="161">
        <v>8</v>
      </c>
      <c r="G183" s="162">
        <v>111.9</v>
      </c>
      <c r="H183" s="163">
        <v>31</v>
      </c>
      <c r="I183" s="164">
        <v>18.899999999999999</v>
      </c>
      <c r="J183" s="165">
        <v>144</v>
      </c>
      <c r="K183" s="166">
        <v>4.8</v>
      </c>
      <c r="L183" s="65"/>
    </row>
    <row r="184" spans="1:12" s="36" customFormat="1">
      <c r="A184" s="140">
        <v>9</v>
      </c>
      <c r="B184" s="140">
        <v>3</v>
      </c>
      <c r="C184" s="141">
        <v>4</v>
      </c>
      <c r="D184" s="130">
        <v>5162008</v>
      </c>
      <c r="E184" s="58" t="s">
        <v>41</v>
      </c>
      <c r="F184" s="161">
        <v>8</v>
      </c>
      <c r="G184" s="162">
        <v>59</v>
      </c>
      <c r="H184" s="163">
        <v>31</v>
      </c>
      <c r="I184" s="164">
        <v>26.9</v>
      </c>
      <c r="J184" s="165">
        <v>107</v>
      </c>
      <c r="K184" s="166">
        <v>4.0999999999999996</v>
      </c>
      <c r="L184" s="65"/>
    </row>
    <row r="185" spans="1:12" s="36" customFormat="1">
      <c r="A185" s="140">
        <v>9</v>
      </c>
      <c r="B185" s="140">
        <v>3</v>
      </c>
      <c r="C185" s="141">
        <v>4</v>
      </c>
      <c r="D185" s="130">
        <v>5754008</v>
      </c>
      <c r="E185" s="58" t="s">
        <v>122</v>
      </c>
      <c r="F185" s="161">
        <v>21</v>
      </c>
      <c r="G185" s="162">
        <v>38.799999999999997</v>
      </c>
      <c r="H185" s="163">
        <v>87</v>
      </c>
      <c r="I185" s="164">
        <v>11.1</v>
      </c>
      <c r="J185" s="165">
        <v>206</v>
      </c>
      <c r="K185" s="166">
        <v>3.4</v>
      </c>
      <c r="L185" s="65"/>
    </row>
    <row r="186" spans="1:12" s="36" customFormat="1">
      <c r="A186" s="140">
        <v>9</v>
      </c>
      <c r="B186" s="140">
        <v>3</v>
      </c>
      <c r="C186" s="141">
        <v>4</v>
      </c>
      <c r="D186" s="130">
        <v>5954016</v>
      </c>
      <c r="E186" s="58" t="s">
        <v>141</v>
      </c>
      <c r="F186" s="161">
        <v>14</v>
      </c>
      <c r="G186" s="162">
        <v>73.2</v>
      </c>
      <c r="H186" s="163">
        <v>65</v>
      </c>
      <c r="I186" s="164">
        <v>11.9</v>
      </c>
      <c r="J186" s="165">
        <v>203</v>
      </c>
      <c r="K186" s="166">
        <v>6.5</v>
      </c>
      <c r="L186" s="65"/>
    </row>
    <row r="187" spans="1:12" s="36" customFormat="1">
      <c r="A187" s="140">
        <v>9</v>
      </c>
      <c r="B187" s="140">
        <v>3</v>
      </c>
      <c r="C187" s="141">
        <v>4</v>
      </c>
      <c r="D187" s="130">
        <v>5158016</v>
      </c>
      <c r="E187" s="58" t="s">
        <v>33</v>
      </c>
      <c r="F187" s="161">
        <v>8</v>
      </c>
      <c r="G187" s="162">
        <v>109.1</v>
      </c>
      <c r="H187" s="163">
        <v>16</v>
      </c>
      <c r="I187" s="164">
        <v>8.4</v>
      </c>
      <c r="J187" s="165">
        <v>83</v>
      </c>
      <c r="K187" s="166">
        <v>3.3</v>
      </c>
      <c r="L187" s="65"/>
    </row>
    <row r="188" spans="1:12" s="36" customFormat="1">
      <c r="A188" s="140">
        <v>9</v>
      </c>
      <c r="B188" s="140">
        <v>3</v>
      </c>
      <c r="C188" s="141">
        <v>4</v>
      </c>
      <c r="D188" s="130">
        <v>5362028</v>
      </c>
      <c r="E188" s="58" t="s">
        <v>67</v>
      </c>
      <c r="F188" s="161">
        <v>6</v>
      </c>
      <c r="G188" s="162">
        <v>43.3</v>
      </c>
      <c r="H188" s="163">
        <v>32</v>
      </c>
      <c r="I188" s="164">
        <v>29.4</v>
      </c>
      <c r="J188" s="165">
        <v>94</v>
      </c>
      <c r="K188" s="166">
        <v>5.3</v>
      </c>
      <c r="L188" s="65"/>
    </row>
    <row r="189" spans="1:12" s="36" customFormat="1">
      <c r="A189" s="140">
        <v>9</v>
      </c>
      <c r="B189" s="140">
        <v>3</v>
      </c>
      <c r="C189" s="141">
        <v>4</v>
      </c>
      <c r="D189" s="130">
        <v>5974028</v>
      </c>
      <c r="E189" s="58" t="s">
        <v>158</v>
      </c>
      <c r="F189" s="161">
        <v>27</v>
      </c>
      <c r="G189" s="162">
        <v>27.9</v>
      </c>
      <c r="H189" s="163">
        <v>41</v>
      </c>
      <c r="I189" s="164">
        <v>15.3</v>
      </c>
      <c r="J189" s="165">
        <v>145</v>
      </c>
      <c r="K189" s="166">
        <v>4.5</v>
      </c>
      <c r="L189" s="65"/>
    </row>
    <row r="190" spans="1:12" s="36" customFormat="1">
      <c r="A190" s="140">
        <v>9</v>
      </c>
      <c r="B190" s="140">
        <v>3</v>
      </c>
      <c r="C190" s="141">
        <v>4</v>
      </c>
      <c r="D190" s="130">
        <v>5962040</v>
      </c>
      <c r="E190" s="58" t="s">
        <v>154</v>
      </c>
      <c r="F190" s="161">
        <v>12</v>
      </c>
      <c r="G190" s="162">
        <v>38.6</v>
      </c>
      <c r="H190" s="163">
        <v>27</v>
      </c>
      <c r="I190" s="164">
        <v>18</v>
      </c>
      <c r="J190" s="165">
        <v>54</v>
      </c>
      <c r="K190" s="166">
        <v>6.3</v>
      </c>
      <c r="L190" s="65"/>
    </row>
    <row r="191" spans="1:12" s="36" customFormat="1">
      <c r="A191" s="140">
        <v>9</v>
      </c>
      <c r="B191" s="140">
        <v>3</v>
      </c>
      <c r="C191" s="141">
        <v>4</v>
      </c>
      <c r="D191" s="130">
        <v>5158028</v>
      </c>
      <c r="E191" s="58" t="s">
        <v>37</v>
      </c>
      <c r="F191" s="161">
        <v>16</v>
      </c>
      <c r="G191" s="162">
        <v>14.1</v>
      </c>
      <c r="H191" s="163">
        <v>31</v>
      </c>
      <c r="I191" s="164">
        <v>25.9</v>
      </c>
      <c r="J191" s="165">
        <v>100</v>
      </c>
      <c r="K191" s="166">
        <v>10.4</v>
      </c>
      <c r="L191" s="65"/>
    </row>
    <row r="192" spans="1:12" s="36" customFormat="1">
      <c r="A192" s="140">
        <v>9</v>
      </c>
      <c r="B192" s="140">
        <v>3</v>
      </c>
      <c r="C192" s="141">
        <v>4</v>
      </c>
      <c r="D192" s="130">
        <v>5566076</v>
      </c>
      <c r="E192" s="58" t="s">
        <v>117</v>
      </c>
      <c r="F192" s="161">
        <v>34</v>
      </c>
      <c r="G192" s="162">
        <v>39.9</v>
      </c>
      <c r="H192" s="163">
        <v>44</v>
      </c>
      <c r="I192" s="164">
        <v>20.399999999999999</v>
      </c>
      <c r="J192" s="165">
        <v>120</v>
      </c>
      <c r="K192" s="166">
        <v>4.5</v>
      </c>
      <c r="L192" s="65"/>
    </row>
    <row r="193" spans="1:12" s="36" customFormat="1">
      <c r="A193" s="140">
        <v>9</v>
      </c>
      <c r="B193" s="140">
        <v>3</v>
      </c>
      <c r="C193" s="141">
        <v>4</v>
      </c>
      <c r="D193" s="130">
        <v>5382056</v>
      </c>
      <c r="E193" s="58" t="s">
        <v>92</v>
      </c>
      <c r="F193" s="161">
        <v>11</v>
      </c>
      <c r="G193" s="162">
        <v>21.2</v>
      </c>
      <c r="H193" s="163">
        <v>20</v>
      </c>
      <c r="I193" s="164">
        <v>31.6</v>
      </c>
      <c r="J193" s="165">
        <v>96</v>
      </c>
      <c r="K193" s="166">
        <v>7.1</v>
      </c>
      <c r="L193" s="65"/>
    </row>
    <row r="194" spans="1:12" s="36" customFormat="1">
      <c r="A194" s="140">
        <v>9</v>
      </c>
      <c r="B194" s="140">
        <v>3</v>
      </c>
      <c r="C194" s="141">
        <v>4</v>
      </c>
      <c r="D194" s="130">
        <v>5158032</v>
      </c>
      <c r="E194" s="58" t="s">
        <v>38</v>
      </c>
      <c r="F194" s="161">
        <v>21</v>
      </c>
      <c r="G194" s="162">
        <v>75.900000000000006</v>
      </c>
      <c r="H194" s="163">
        <v>60</v>
      </c>
      <c r="I194" s="164">
        <v>11.6</v>
      </c>
      <c r="J194" s="165">
        <v>128</v>
      </c>
      <c r="K194" s="166">
        <v>3.5</v>
      </c>
      <c r="L194" s="65"/>
    </row>
    <row r="195" spans="1:12" s="35" customFormat="1">
      <c r="A195" s="187"/>
      <c r="B195" s="187"/>
      <c r="C195" s="188"/>
      <c r="D195" s="189"/>
      <c r="E195" s="114" t="s">
        <v>219</v>
      </c>
      <c r="F195" s="327">
        <v>278</v>
      </c>
      <c r="G195" s="325"/>
      <c r="H195" s="328">
        <v>693</v>
      </c>
      <c r="I195" s="185"/>
      <c r="J195" s="334">
        <v>2139</v>
      </c>
      <c r="K195" s="186"/>
      <c r="L195" s="67"/>
    </row>
    <row r="196" spans="1:12" s="36" customFormat="1">
      <c r="A196" s="140">
        <v>10</v>
      </c>
      <c r="B196" s="140">
        <v>4</v>
      </c>
      <c r="C196" s="141">
        <v>4</v>
      </c>
      <c r="D196" s="130">
        <v>5566028</v>
      </c>
      <c r="E196" s="58" t="s">
        <v>116</v>
      </c>
      <c r="F196" s="161">
        <v>24</v>
      </c>
      <c r="G196" s="162">
        <v>50.2</v>
      </c>
      <c r="H196" s="163">
        <v>23</v>
      </c>
      <c r="I196" s="164">
        <v>14.9</v>
      </c>
      <c r="J196" s="165">
        <v>117</v>
      </c>
      <c r="K196" s="166">
        <v>5.7</v>
      </c>
      <c r="L196" s="65"/>
    </row>
    <row r="197" spans="1:12" s="36" customFormat="1">
      <c r="A197" s="140">
        <v>10</v>
      </c>
      <c r="B197" s="140">
        <v>4</v>
      </c>
      <c r="C197" s="141">
        <v>4</v>
      </c>
      <c r="D197" s="130">
        <v>5158020</v>
      </c>
      <c r="E197" s="58" t="s">
        <v>34</v>
      </c>
      <c r="F197" s="161">
        <v>10</v>
      </c>
      <c r="G197" s="162">
        <v>38.1</v>
      </c>
      <c r="H197" s="163">
        <v>10</v>
      </c>
      <c r="I197" s="164">
        <v>19.399999999999999</v>
      </c>
      <c r="J197" s="165">
        <v>92</v>
      </c>
      <c r="K197" s="166">
        <v>4.5999999999999996</v>
      </c>
      <c r="L197" s="65"/>
    </row>
    <row r="198" spans="1:12" s="36" customFormat="1">
      <c r="A198" s="140">
        <v>10</v>
      </c>
      <c r="B198" s="140">
        <v>4</v>
      </c>
      <c r="C198" s="141">
        <v>4</v>
      </c>
      <c r="D198" s="130">
        <v>5162022</v>
      </c>
      <c r="E198" s="58" t="s">
        <v>43</v>
      </c>
      <c r="F198" s="161">
        <v>5</v>
      </c>
      <c r="G198" s="162">
        <v>20.2</v>
      </c>
      <c r="H198" s="163">
        <v>13</v>
      </c>
      <c r="I198" s="164">
        <v>18</v>
      </c>
      <c r="J198" s="165">
        <v>64</v>
      </c>
      <c r="K198" s="166">
        <v>6.3</v>
      </c>
      <c r="L198" s="65"/>
    </row>
    <row r="199" spans="1:12" s="36" customFormat="1">
      <c r="A199" s="140">
        <v>10</v>
      </c>
      <c r="B199" s="140">
        <v>4</v>
      </c>
      <c r="C199" s="141">
        <v>4</v>
      </c>
      <c r="D199" s="130">
        <v>5362036</v>
      </c>
      <c r="E199" s="58" t="s">
        <v>69</v>
      </c>
      <c r="F199" s="161">
        <v>9</v>
      </c>
      <c r="G199" s="162">
        <v>67.599999999999994</v>
      </c>
      <c r="H199" s="163">
        <v>27</v>
      </c>
      <c r="I199" s="164">
        <v>12.6</v>
      </c>
      <c r="J199" s="165">
        <v>85</v>
      </c>
      <c r="K199" s="166">
        <v>4.5999999999999996</v>
      </c>
      <c r="L199" s="65"/>
    </row>
    <row r="200" spans="1:12" s="36" customFormat="1">
      <c r="A200" s="140">
        <v>10</v>
      </c>
      <c r="B200" s="140">
        <v>4</v>
      </c>
      <c r="C200" s="141">
        <v>4</v>
      </c>
      <c r="D200" s="130">
        <v>5166036</v>
      </c>
      <c r="E200" s="58" t="s">
        <v>47</v>
      </c>
      <c r="F200" s="161">
        <v>14</v>
      </c>
      <c r="G200" s="162">
        <v>16.899999999999999</v>
      </c>
      <c r="H200" s="163">
        <v>25</v>
      </c>
      <c r="I200" s="164">
        <v>14.7</v>
      </c>
      <c r="J200" s="165">
        <v>78</v>
      </c>
      <c r="K200" s="166">
        <v>5.9</v>
      </c>
      <c r="L200" s="65"/>
    </row>
    <row r="201" spans="1:12" s="35" customFormat="1">
      <c r="A201" s="187"/>
      <c r="B201" s="187"/>
      <c r="C201" s="187"/>
      <c r="D201" s="189"/>
      <c r="E201" s="114" t="s">
        <v>289</v>
      </c>
      <c r="F201" s="327">
        <v>62</v>
      </c>
      <c r="G201" s="325"/>
      <c r="H201" s="328">
        <v>98</v>
      </c>
      <c r="I201" s="185"/>
      <c r="J201" s="337">
        <v>436</v>
      </c>
      <c r="K201" s="186"/>
      <c r="L201" s="69"/>
    </row>
    <row r="202" spans="1:12" s="36" customFormat="1">
      <c r="A202" s="171"/>
      <c r="B202" s="171"/>
      <c r="C202" s="171"/>
      <c r="D202" s="172"/>
      <c r="E202" s="8" t="s">
        <v>180</v>
      </c>
      <c r="F202" s="76">
        <v>4577</v>
      </c>
      <c r="G202" s="336">
        <v>41.1</v>
      </c>
      <c r="H202" s="76">
        <v>12536</v>
      </c>
      <c r="I202" s="336">
        <v>15.6</v>
      </c>
      <c r="J202" s="76">
        <v>32048</v>
      </c>
      <c r="K202" s="335">
        <v>5.5</v>
      </c>
      <c r="L202" s="39"/>
    </row>
    <row r="203" spans="1:12" s="36" customFormat="1">
      <c r="A203" s="171"/>
      <c r="B203" s="171"/>
      <c r="C203" s="171"/>
      <c r="D203" s="172"/>
      <c r="E203" s="12" t="s">
        <v>201</v>
      </c>
      <c r="F203" s="76">
        <v>2439</v>
      </c>
      <c r="G203" s="77"/>
      <c r="H203" s="76">
        <v>6793</v>
      </c>
      <c r="I203" s="77"/>
      <c r="J203" s="76">
        <v>17271</v>
      </c>
      <c r="K203" s="59"/>
      <c r="L203" s="39"/>
    </row>
    <row r="204" spans="1:12" s="36" customFormat="1">
      <c r="A204" s="171"/>
      <c r="B204" s="171"/>
      <c r="C204" s="171"/>
      <c r="D204" s="172"/>
      <c r="E204" s="13" t="s">
        <v>202</v>
      </c>
      <c r="F204" s="76">
        <v>2138</v>
      </c>
      <c r="G204" s="77"/>
      <c r="H204" s="76">
        <v>5743</v>
      </c>
      <c r="I204" s="77"/>
      <c r="J204" s="76">
        <v>14777</v>
      </c>
      <c r="K204" s="59"/>
      <c r="L204" s="39"/>
    </row>
    <row r="205" spans="1:12" s="36" customFormat="1">
      <c r="A205" s="171" t="s">
        <v>332</v>
      </c>
      <c r="B205" s="171"/>
      <c r="C205" s="171"/>
      <c r="D205" s="172"/>
      <c r="E205" s="13"/>
      <c r="F205" s="76"/>
      <c r="G205" s="77"/>
      <c r="H205" s="76"/>
      <c r="I205" s="77"/>
      <c r="J205" s="76"/>
      <c r="K205" s="59"/>
      <c r="L205" s="39"/>
    </row>
    <row r="206" spans="1:12" s="36" customFormat="1" ht="12.75" customHeight="1">
      <c r="A206" s="171">
        <v>1</v>
      </c>
      <c r="B206" s="422" t="s">
        <v>402</v>
      </c>
      <c r="C206" s="422"/>
      <c r="D206" s="422"/>
      <c r="E206" s="422"/>
      <c r="F206" s="422"/>
      <c r="G206" s="422"/>
      <c r="H206" s="422"/>
      <c r="I206" s="422"/>
      <c r="J206" s="422"/>
      <c r="K206" s="422"/>
      <c r="L206" s="422"/>
    </row>
    <row r="207" spans="1:12" s="36" customFormat="1">
      <c r="A207" s="171"/>
      <c r="B207" s="422"/>
      <c r="C207" s="422"/>
      <c r="D207" s="422"/>
      <c r="E207" s="422"/>
      <c r="F207" s="422"/>
      <c r="G207" s="422"/>
      <c r="H207" s="422"/>
      <c r="I207" s="422"/>
      <c r="J207" s="422"/>
      <c r="K207" s="422"/>
      <c r="L207" s="422"/>
    </row>
    <row r="208" spans="1:12">
      <c r="A208" s="51" t="s">
        <v>227</v>
      </c>
      <c r="F208" s="36"/>
      <c r="G208" s="36"/>
      <c r="H208" s="36"/>
      <c r="I208" s="36"/>
      <c r="J208" s="36"/>
      <c r="K208" s="36"/>
    </row>
    <row r="209" spans="6:10">
      <c r="F209" s="82"/>
      <c r="G209" s="82"/>
      <c r="H209" s="82"/>
      <c r="I209" s="82"/>
      <c r="J209" s="82"/>
    </row>
    <row r="210" spans="6:10">
      <c r="J210" s="82"/>
    </row>
    <row r="211" spans="6:10">
      <c r="F211" s="82"/>
      <c r="G211" s="82"/>
      <c r="H211" s="82"/>
      <c r="I211" s="82"/>
      <c r="J211" s="82"/>
    </row>
  </sheetData>
  <sortState ref="A32:L58">
    <sortCondition ref="E32:E58"/>
  </sortState>
  <mergeCells count="15">
    <mergeCell ref="B206:L207"/>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80" zoomScaleNormal="80" workbookViewId="0">
      <selection activeCell="N9" sqref="N9"/>
    </sheetView>
  </sheetViews>
  <sheetFormatPr baseColWidth="10" defaultColWidth="11.44140625" defaultRowHeight="13.2"/>
  <cols>
    <col min="1" max="1" width="16.88671875" style="35" customWidth="1"/>
    <col min="2" max="6" width="14.44140625" style="35" customWidth="1"/>
    <col min="7" max="16384" width="11.44140625" style="35"/>
  </cols>
  <sheetData>
    <row r="1" spans="1:26" s="36" customFormat="1" ht="17.399999999999999">
      <c r="A1" s="235" t="s">
        <v>395</v>
      </c>
      <c r="B1" s="92"/>
      <c r="C1" s="92"/>
      <c r="D1" s="92"/>
      <c r="E1" s="92"/>
      <c r="F1" s="92"/>
      <c r="G1" s="92"/>
      <c r="H1" s="92"/>
      <c r="I1" s="92"/>
      <c r="J1" s="92"/>
      <c r="K1" s="92"/>
      <c r="L1" s="92"/>
      <c r="M1" s="92"/>
      <c r="N1" s="92"/>
    </row>
    <row r="2" spans="1:26">
      <c r="A2" s="36"/>
      <c r="B2" s="36"/>
      <c r="C2" s="36"/>
      <c r="D2" s="36"/>
      <c r="E2" s="36"/>
      <c r="F2" s="36"/>
      <c r="G2" s="36"/>
      <c r="H2" s="36"/>
      <c r="I2" s="36"/>
      <c r="J2" s="36"/>
      <c r="K2" s="36"/>
      <c r="L2" s="36"/>
      <c r="M2" s="36"/>
      <c r="N2" s="36"/>
      <c r="O2" s="36"/>
      <c r="P2" s="36"/>
      <c r="Q2" s="36"/>
      <c r="R2" s="36"/>
      <c r="S2" s="36"/>
      <c r="T2" s="36"/>
      <c r="U2" s="36"/>
      <c r="V2" s="36"/>
      <c r="W2" s="36"/>
      <c r="X2" s="36"/>
      <c r="Y2" s="36"/>
      <c r="Z2" s="36"/>
    </row>
    <row r="3" spans="1:26" s="36" customFormat="1"/>
    <row r="4" spans="1:26" s="36" customFormat="1"/>
    <row r="5" spans="1:26" s="36" customFormat="1"/>
    <row r="6" spans="1:26" s="36" customFormat="1"/>
    <row r="7" spans="1:26" s="36" customFormat="1"/>
    <row r="8" spans="1:26" s="36" customFormat="1"/>
    <row r="9" spans="1:26" s="36" customFormat="1" ht="42" customHeight="1">
      <c r="A9" s="236" t="s">
        <v>331</v>
      </c>
      <c r="B9" s="236" t="s">
        <v>312</v>
      </c>
      <c r="C9" s="236" t="s">
        <v>313</v>
      </c>
      <c r="D9" s="236" t="s">
        <v>319</v>
      </c>
      <c r="E9" s="236" t="s">
        <v>314</v>
      </c>
      <c r="F9" s="236" t="s">
        <v>315</v>
      </c>
      <c r="G9" s="236" t="s">
        <v>328</v>
      </c>
    </row>
    <row r="10" spans="1:26" s="36" customFormat="1" ht="24" customHeight="1">
      <c r="A10" s="237" t="s">
        <v>316</v>
      </c>
      <c r="B10" s="238">
        <v>379.1</v>
      </c>
      <c r="C10" s="239">
        <v>1158.45</v>
      </c>
      <c r="D10" s="238">
        <f t="shared" ref="D10:D19" si="0">C10-B10</f>
        <v>779.35</v>
      </c>
      <c r="E10" s="238">
        <v>855.29</v>
      </c>
      <c r="F10" s="238">
        <v>925.48</v>
      </c>
      <c r="G10" s="238">
        <v>13</v>
      </c>
    </row>
    <row r="11" spans="1:26" s="36" customFormat="1" ht="24" customHeight="1">
      <c r="A11" s="237" t="s">
        <v>320</v>
      </c>
      <c r="B11" s="238">
        <v>535.98</v>
      </c>
      <c r="C11" s="239">
        <v>1002.63</v>
      </c>
      <c r="D11" s="238">
        <f t="shared" si="0"/>
        <v>466.65</v>
      </c>
      <c r="E11" s="238">
        <v>766.96</v>
      </c>
      <c r="F11" s="238">
        <v>761.77</v>
      </c>
      <c r="G11" s="238">
        <v>10</v>
      </c>
    </row>
    <row r="12" spans="1:26" s="36" customFormat="1" ht="24" customHeight="1">
      <c r="A12" s="237" t="s">
        <v>317</v>
      </c>
      <c r="B12" s="238">
        <v>283.56</v>
      </c>
      <c r="C12" s="239">
        <v>778.53</v>
      </c>
      <c r="D12" s="238">
        <f t="shared" si="0"/>
        <v>494.96999999999997</v>
      </c>
      <c r="E12" s="238">
        <v>505.67</v>
      </c>
      <c r="F12" s="238">
        <v>469.7</v>
      </c>
      <c r="G12" s="238">
        <v>27</v>
      </c>
    </row>
    <row r="13" spans="1:26" s="36" customFormat="1" ht="24" customHeight="1">
      <c r="A13" s="237" t="s">
        <v>321</v>
      </c>
      <c r="B13" s="238">
        <v>510.18</v>
      </c>
      <c r="C13" s="239">
        <v>1151.6600000000001</v>
      </c>
      <c r="D13" s="238">
        <f t="shared" si="0"/>
        <v>641.48</v>
      </c>
      <c r="E13" s="238">
        <v>783.43</v>
      </c>
      <c r="F13" s="238">
        <v>766.3</v>
      </c>
      <c r="G13" s="238">
        <v>19</v>
      </c>
    </row>
    <row r="14" spans="1:26" s="36" customFormat="1" ht="24" customHeight="1">
      <c r="A14" s="237" t="s">
        <v>322</v>
      </c>
      <c r="B14" s="238">
        <v>269.79000000000002</v>
      </c>
      <c r="C14" s="239">
        <v>1269.29</v>
      </c>
      <c r="D14" s="239">
        <f t="shared" si="0"/>
        <v>999.5</v>
      </c>
      <c r="E14" s="238">
        <v>640.12</v>
      </c>
      <c r="F14" s="238">
        <v>643.91</v>
      </c>
      <c r="G14" s="238">
        <v>31</v>
      </c>
    </row>
    <row r="15" spans="1:26" s="36" customFormat="1" ht="24" customHeight="1">
      <c r="A15" s="237" t="s">
        <v>323</v>
      </c>
      <c r="B15" s="238">
        <v>271.32</v>
      </c>
      <c r="C15" s="238">
        <v>867.17</v>
      </c>
      <c r="D15" s="238">
        <f t="shared" si="0"/>
        <v>595.84999999999991</v>
      </c>
      <c r="E15" s="238">
        <v>521.24</v>
      </c>
      <c r="F15" s="238">
        <v>518.33000000000004</v>
      </c>
      <c r="G15" s="238">
        <v>36</v>
      </c>
    </row>
    <row r="16" spans="1:26" s="36" customFormat="1" ht="24" customHeight="1">
      <c r="A16" s="237" t="s">
        <v>324</v>
      </c>
      <c r="B16" s="238">
        <v>585.82000000000005</v>
      </c>
      <c r="C16" s="238">
        <v>981.42</v>
      </c>
      <c r="D16" s="238">
        <f t="shared" si="0"/>
        <v>395.59999999999991</v>
      </c>
      <c r="E16" s="238">
        <v>754.98</v>
      </c>
      <c r="F16" s="238">
        <v>775.4</v>
      </c>
      <c r="G16" s="238">
        <v>11</v>
      </c>
    </row>
    <row r="17" spans="1:26" s="36" customFormat="1" ht="24" customHeight="1">
      <c r="A17" s="237" t="s">
        <v>325</v>
      </c>
      <c r="B17" s="238">
        <v>437.14</v>
      </c>
      <c r="C17" s="238">
        <v>1021.7</v>
      </c>
      <c r="D17" s="238">
        <f t="shared" si="0"/>
        <v>584.56000000000006</v>
      </c>
      <c r="E17" s="238">
        <v>708.18</v>
      </c>
      <c r="F17" s="238">
        <v>687.48</v>
      </c>
      <c r="G17" s="238">
        <v>17</v>
      </c>
    </row>
    <row r="18" spans="1:26" s="36" customFormat="1" ht="24" customHeight="1">
      <c r="A18" s="237" t="s">
        <v>326</v>
      </c>
      <c r="B18" s="238">
        <v>404.57</v>
      </c>
      <c r="C18" s="238">
        <v>1140.76</v>
      </c>
      <c r="D18" s="238">
        <f t="shared" si="0"/>
        <v>736.19</v>
      </c>
      <c r="E18" s="238">
        <v>612.82000000000005</v>
      </c>
      <c r="F18" s="238">
        <v>555.69000000000005</v>
      </c>
      <c r="G18" s="238">
        <v>17</v>
      </c>
    </row>
    <row r="19" spans="1:26" s="36" customFormat="1" ht="24" customHeight="1">
      <c r="A19" s="237" t="s">
        <v>327</v>
      </c>
      <c r="B19" s="238">
        <v>330.2</v>
      </c>
      <c r="C19" s="238">
        <v>775.87</v>
      </c>
      <c r="D19" s="238">
        <f t="shared" si="0"/>
        <v>445.67</v>
      </c>
      <c r="E19" s="238">
        <v>485.46</v>
      </c>
      <c r="F19" s="238">
        <v>379.93</v>
      </c>
      <c r="G19" s="238">
        <v>5</v>
      </c>
      <c r="H19" s="21"/>
    </row>
    <row r="20" spans="1:26" s="36" customFormat="1">
      <c r="A20" s="240" t="s">
        <v>318</v>
      </c>
      <c r="B20" s="241"/>
      <c r="C20" s="242"/>
      <c r="D20" s="242"/>
      <c r="E20" s="242"/>
      <c r="F20" s="242"/>
      <c r="G20" s="242"/>
      <c r="H20" s="242"/>
      <c r="I20" s="242"/>
      <c r="J20" s="242"/>
      <c r="K20" s="242"/>
      <c r="L20" s="242"/>
    </row>
    <row r="21" spans="1:26" s="36" customFormat="1">
      <c r="A21" s="243" t="s">
        <v>392</v>
      </c>
      <c r="B21" s="242"/>
      <c r="C21" s="242"/>
      <c r="D21" s="242"/>
      <c r="E21" s="242"/>
      <c r="F21" s="242"/>
      <c r="G21" s="242"/>
      <c r="H21" s="242"/>
      <c r="I21" s="242"/>
      <c r="J21" s="242"/>
      <c r="K21" s="242"/>
      <c r="L21" s="242"/>
    </row>
    <row r="22" spans="1:26">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c r="G25" s="244"/>
    </row>
    <row r="29" spans="1:26">
      <c r="B29" s="234"/>
    </row>
    <row r="30" spans="1:26">
      <c r="B30" s="234"/>
    </row>
    <row r="31" spans="1:26">
      <c r="B31" s="234"/>
    </row>
    <row r="32" spans="1:26">
      <c r="B32" s="234"/>
    </row>
    <row r="33" spans="2:2">
      <c r="B33" s="234"/>
    </row>
    <row r="34" spans="2:2">
      <c r="B34" s="234"/>
    </row>
    <row r="35" spans="2:2">
      <c r="B35" s="234"/>
    </row>
    <row r="36" spans="2:2">
      <c r="B36" s="234"/>
    </row>
    <row r="37" spans="2:2">
      <c r="B37" s="234"/>
    </row>
    <row r="38" spans="2:2">
      <c r="B38" s="234"/>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zoomScale="80" zoomScaleNormal="80" workbookViewId="0">
      <selection activeCell="S34" sqref="S34"/>
    </sheetView>
  </sheetViews>
  <sheetFormatPr baseColWidth="10" defaultRowHeight="13.2"/>
  <cols>
    <col min="1" max="1" width="11.44140625" style="35"/>
  </cols>
  <sheetData>
    <row r="1" spans="1:16" s="35" customFormat="1" ht="17.399999999999999">
      <c r="A1" s="94" t="s">
        <v>237</v>
      </c>
      <c r="B1" s="36"/>
      <c r="C1" s="36"/>
      <c r="D1" s="36"/>
      <c r="E1" s="36"/>
      <c r="F1" s="36"/>
      <c r="G1" s="36"/>
      <c r="H1" s="36"/>
      <c r="I1" s="36"/>
      <c r="J1" s="36"/>
      <c r="K1" s="36"/>
      <c r="L1" s="36"/>
    </row>
    <row r="2" spans="1:16" s="35" customFormat="1" ht="17.399999999999999">
      <c r="A2" s="94" t="s">
        <v>384</v>
      </c>
      <c r="B2" s="36"/>
      <c r="C2" s="36"/>
      <c r="D2" s="36"/>
      <c r="E2" s="36"/>
      <c r="F2" s="36"/>
      <c r="G2" s="36"/>
      <c r="H2" s="36"/>
      <c r="I2" s="36"/>
      <c r="J2" s="36"/>
      <c r="K2" s="36"/>
      <c r="L2" s="36"/>
    </row>
    <row r="3" spans="1:16" s="35" customFormat="1" ht="17.399999999999999">
      <c r="A3" s="50"/>
    </row>
    <row r="4" spans="1:16" ht="15.6">
      <c r="A4" s="49" t="s">
        <v>226</v>
      </c>
    </row>
    <row r="7" spans="1:16" ht="14.25" customHeight="1">
      <c r="A7" s="225" t="s">
        <v>228</v>
      </c>
      <c r="B7" s="351" t="s">
        <v>302</v>
      </c>
      <c r="C7" s="351"/>
      <c r="D7" s="351"/>
      <c r="E7" s="351"/>
      <c r="F7" s="351"/>
      <c r="G7" s="351"/>
      <c r="H7" s="351"/>
      <c r="I7" s="351"/>
      <c r="J7" s="351"/>
      <c r="K7" s="351"/>
      <c r="L7" s="351"/>
      <c r="M7" s="351"/>
      <c r="N7" s="351"/>
      <c r="O7" s="351"/>
    </row>
    <row r="8" spans="1:16" s="35" customFormat="1" ht="14.25" customHeight="1">
      <c r="A8" s="55"/>
      <c r="B8" s="351"/>
      <c r="C8" s="351"/>
      <c r="D8" s="351"/>
      <c r="E8" s="351"/>
      <c r="F8" s="351"/>
      <c r="G8" s="351"/>
      <c r="H8" s="351"/>
      <c r="I8" s="351"/>
      <c r="J8" s="351"/>
      <c r="K8" s="351"/>
      <c r="L8" s="351"/>
      <c r="M8" s="351"/>
      <c r="N8" s="351"/>
      <c r="O8" s="351"/>
    </row>
    <row r="9" spans="1:16" ht="14.25" customHeight="1">
      <c r="A9" s="225" t="s">
        <v>229</v>
      </c>
      <c r="B9" s="97" t="s">
        <v>376</v>
      </c>
      <c r="C9" s="96"/>
      <c r="D9" s="96"/>
      <c r="E9" s="96"/>
      <c r="F9" s="96"/>
      <c r="G9" s="96"/>
      <c r="H9" s="96"/>
      <c r="I9" s="96"/>
      <c r="J9" s="96"/>
      <c r="K9" s="96"/>
      <c r="L9" s="96"/>
      <c r="M9" s="96"/>
      <c r="N9" s="96"/>
      <c r="O9" s="96"/>
    </row>
    <row r="10" spans="1:16" ht="12.75" customHeight="1">
      <c r="A10" s="225" t="s">
        <v>301</v>
      </c>
      <c r="B10" s="351" t="s">
        <v>377</v>
      </c>
      <c r="C10" s="351"/>
      <c r="D10" s="351"/>
      <c r="E10" s="351"/>
      <c r="F10" s="351"/>
      <c r="G10" s="351"/>
      <c r="H10" s="351"/>
      <c r="I10" s="351"/>
      <c r="J10" s="351"/>
      <c r="K10" s="351"/>
      <c r="L10" s="351"/>
      <c r="M10" s="351"/>
      <c r="N10" s="351"/>
      <c r="O10" s="351"/>
      <c r="P10" s="174"/>
    </row>
    <row r="11" spans="1:16" ht="13.5" customHeight="1">
      <c r="A11" s="54"/>
      <c r="B11" s="351"/>
      <c r="C11" s="351"/>
      <c r="D11" s="351"/>
      <c r="E11" s="351"/>
      <c r="F11" s="351"/>
      <c r="G11" s="351"/>
      <c r="H11" s="351"/>
      <c r="I11" s="351"/>
      <c r="J11" s="351"/>
      <c r="K11" s="351"/>
      <c r="L11" s="351"/>
      <c r="M11" s="351"/>
      <c r="N11" s="351"/>
      <c r="O11" s="351"/>
      <c r="P11" s="174"/>
    </row>
    <row r="12" spans="1:16" s="35" customFormat="1" ht="17.25" customHeight="1">
      <c r="A12" s="54"/>
      <c r="B12" s="351"/>
      <c r="C12" s="351"/>
      <c r="D12" s="351"/>
      <c r="E12" s="351"/>
      <c r="F12" s="351"/>
      <c r="G12" s="351"/>
      <c r="H12" s="351"/>
      <c r="I12" s="351"/>
      <c r="J12" s="351"/>
      <c r="K12" s="351"/>
      <c r="L12" s="351"/>
      <c r="M12" s="351"/>
      <c r="N12" s="351"/>
      <c r="O12" s="351"/>
      <c r="P12" s="174"/>
    </row>
    <row r="13" spans="1:16" s="35" customFormat="1" ht="15" customHeight="1">
      <c r="A13" s="225" t="s">
        <v>300</v>
      </c>
      <c r="B13" s="351" t="s">
        <v>378</v>
      </c>
      <c r="C13" s="351"/>
      <c r="D13" s="351"/>
      <c r="E13" s="351"/>
      <c r="F13" s="351"/>
      <c r="G13" s="351"/>
      <c r="H13" s="351"/>
      <c r="I13" s="351"/>
      <c r="J13" s="351"/>
      <c r="K13" s="351"/>
      <c r="L13" s="351"/>
      <c r="M13" s="351"/>
      <c r="N13" s="351"/>
      <c r="O13" s="351"/>
    </row>
    <row r="14" spans="1:16" s="35" customFormat="1" ht="13.5" customHeight="1">
      <c r="A14" s="55"/>
      <c r="B14" s="351"/>
      <c r="C14" s="351"/>
      <c r="D14" s="351"/>
      <c r="E14" s="351"/>
      <c r="F14" s="351"/>
      <c r="G14" s="351"/>
      <c r="H14" s="351"/>
      <c r="I14" s="351"/>
      <c r="J14" s="351"/>
      <c r="K14" s="351"/>
      <c r="L14" s="351"/>
      <c r="M14" s="351"/>
      <c r="N14" s="351"/>
      <c r="O14" s="351"/>
    </row>
    <row r="15" spans="1:16" s="35" customFormat="1" ht="18.75" customHeight="1">
      <c r="A15" s="55"/>
      <c r="B15" s="351"/>
      <c r="C15" s="351"/>
      <c r="D15" s="351"/>
      <c r="E15" s="351"/>
      <c r="F15" s="351"/>
      <c r="G15" s="351"/>
      <c r="H15" s="351"/>
      <c r="I15" s="351"/>
      <c r="J15" s="351"/>
      <c r="K15" s="351"/>
      <c r="L15" s="351"/>
      <c r="M15" s="351"/>
      <c r="N15" s="351"/>
      <c r="O15" s="351"/>
    </row>
    <row r="16" spans="1:16">
      <c r="A16" s="225" t="s">
        <v>230</v>
      </c>
      <c r="B16" s="351" t="s">
        <v>398</v>
      </c>
      <c r="C16" s="352"/>
      <c r="D16" s="352"/>
      <c r="E16" s="352"/>
      <c r="F16" s="352"/>
      <c r="G16" s="352"/>
      <c r="H16" s="352"/>
      <c r="I16" s="352"/>
      <c r="J16" s="352"/>
      <c r="K16" s="352"/>
      <c r="L16" s="352"/>
      <c r="M16" s="352"/>
      <c r="N16" s="352"/>
      <c r="O16" s="352"/>
    </row>
    <row r="17" spans="1:28">
      <c r="A17" s="54"/>
      <c r="B17" s="352"/>
      <c r="C17" s="352"/>
      <c r="D17" s="352"/>
      <c r="E17" s="352"/>
      <c r="F17" s="352"/>
      <c r="G17" s="352"/>
      <c r="H17" s="352"/>
      <c r="I17" s="352"/>
      <c r="J17" s="352"/>
      <c r="K17" s="352"/>
      <c r="L17" s="352"/>
      <c r="M17" s="352"/>
      <c r="N17" s="352"/>
      <c r="O17" s="352"/>
    </row>
    <row r="18" spans="1:28" ht="19.5" customHeight="1">
      <c r="A18" s="54"/>
      <c r="B18" s="352"/>
      <c r="C18" s="352"/>
      <c r="D18" s="352"/>
      <c r="E18" s="352"/>
      <c r="F18" s="352"/>
      <c r="G18" s="352"/>
      <c r="H18" s="352"/>
      <c r="I18" s="352"/>
      <c r="J18" s="352"/>
      <c r="K18" s="352"/>
      <c r="L18" s="352"/>
      <c r="M18" s="352"/>
      <c r="N18" s="352"/>
      <c r="O18" s="352"/>
    </row>
    <row r="19" spans="1:28">
      <c r="A19" s="225" t="s">
        <v>231</v>
      </c>
      <c r="B19" s="351" t="s">
        <v>397</v>
      </c>
      <c r="C19" s="352"/>
      <c r="D19" s="352"/>
      <c r="E19" s="352"/>
      <c r="F19" s="352"/>
      <c r="G19" s="352"/>
      <c r="H19" s="352"/>
      <c r="I19" s="352"/>
      <c r="J19" s="352"/>
      <c r="K19" s="352"/>
      <c r="L19" s="352"/>
      <c r="M19" s="352"/>
      <c r="N19" s="352"/>
      <c r="O19" s="352"/>
    </row>
    <row r="20" spans="1:28">
      <c r="A20" s="54"/>
      <c r="B20" s="352"/>
      <c r="C20" s="352"/>
      <c r="D20" s="352"/>
      <c r="E20" s="352"/>
      <c r="F20" s="352"/>
      <c r="G20" s="352"/>
      <c r="H20" s="352"/>
      <c r="I20" s="352"/>
      <c r="J20" s="352"/>
      <c r="K20" s="352"/>
      <c r="L20" s="352"/>
      <c r="M20" s="352"/>
      <c r="N20" s="352"/>
      <c r="O20" s="352"/>
    </row>
    <row r="21" spans="1:28" ht="19.5" customHeight="1">
      <c r="A21" s="54"/>
      <c r="B21" s="352"/>
      <c r="C21" s="352"/>
      <c r="D21" s="352"/>
      <c r="E21" s="352"/>
      <c r="F21" s="352"/>
      <c r="G21" s="352"/>
      <c r="H21" s="352"/>
      <c r="I21" s="352"/>
      <c r="J21" s="352"/>
      <c r="K21" s="352"/>
      <c r="L21" s="352"/>
      <c r="M21" s="352"/>
      <c r="N21" s="352"/>
      <c r="O21" s="352"/>
    </row>
    <row r="22" spans="1:28">
      <c r="A22" s="225" t="s">
        <v>232</v>
      </c>
      <c r="B22" s="351" t="s">
        <v>396</v>
      </c>
      <c r="C22" s="352"/>
      <c r="D22" s="352"/>
      <c r="E22" s="352"/>
      <c r="F22" s="352"/>
      <c r="G22" s="352"/>
      <c r="H22" s="352"/>
      <c r="I22" s="352"/>
      <c r="J22" s="352"/>
      <c r="K22" s="352"/>
      <c r="L22" s="352"/>
      <c r="M22" s="352"/>
      <c r="N22" s="352"/>
      <c r="O22" s="352"/>
    </row>
    <row r="23" spans="1:28">
      <c r="A23" s="54"/>
      <c r="B23" s="352"/>
      <c r="C23" s="352"/>
      <c r="D23" s="352"/>
      <c r="E23" s="352"/>
      <c r="F23" s="352"/>
      <c r="G23" s="352"/>
      <c r="H23" s="352"/>
      <c r="I23" s="352"/>
      <c r="J23" s="352"/>
      <c r="K23" s="352"/>
      <c r="L23" s="352"/>
      <c r="M23" s="352"/>
      <c r="N23" s="352"/>
      <c r="O23" s="352"/>
    </row>
    <row r="24" spans="1:28" ht="18.75" customHeight="1">
      <c r="A24" s="54"/>
      <c r="B24" s="352"/>
      <c r="C24" s="352"/>
      <c r="D24" s="352"/>
      <c r="E24" s="352"/>
      <c r="F24" s="352"/>
      <c r="G24" s="352"/>
      <c r="H24" s="352"/>
      <c r="I24" s="352"/>
      <c r="J24" s="352"/>
      <c r="K24" s="352"/>
      <c r="L24" s="352"/>
      <c r="M24" s="352"/>
      <c r="N24" s="352"/>
      <c r="O24" s="352"/>
    </row>
    <row r="25" spans="1:28">
      <c r="A25" s="225" t="s">
        <v>233</v>
      </c>
      <c r="B25" s="351" t="s">
        <v>379</v>
      </c>
      <c r="C25" s="352"/>
      <c r="D25" s="352"/>
      <c r="E25" s="352"/>
      <c r="F25" s="352"/>
      <c r="G25" s="352"/>
      <c r="H25" s="352"/>
      <c r="I25" s="352"/>
      <c r="J25" s="352"/>
      <c r="K25" s="352"/>
      <c r="L25" s="352"/>
      <c r="M25" s="352"/>
      <c r="N25" s="352"/>
      <c r="O25" s="352"/>
      <c r="P25" s="350" t="s">
        <v>405</v>
      </c>
      <c r="Q25" s="350"/>
      <c r="R25" s="350"/>
      <c r="S25" s="350"/>
      <c r="T25" s="350"/>
      <c r="U25" s="350"/>
      <c r="V25" s="350"/>
      <c r="W25" s="350"/>
      <c r="X25" s="350"/>
      <c r="Y25" s="350"/>
      <c r="Z25" s="350"/>
      <c r="AA25" s="350"/>
      <c r="AB25" s="350"/>
    </row>
    <row r="26" spans="1:28" ht="15.75" customHeight="1">
      <c r="A26" s="54"/>
      <c r="B26" s="352"/>
      <c r="C26" s="352"/>
      <c r="D26" s="352"/>
      <c r="E26" s="352"/>
      <c r="F26" s="352"/>
      <c r="G26" s="352"/>
      <c r="H26" s="352"/>
      <c r="I26" s="352"/>
      <c r="J26" s="352"/>
      <c r="K26" s="352"/>
      <c r="L26" s="352"/>
      <c r="M26" s="352"/>
      <c r="N26" s="352"/>
      <c r="O26" s="352"/>
      <c r="P26" s="350"/>
      <c r="Q26" s="350"/>
      <c r="R26" s="350"/>
      <c r="S26" s="350"/>
      <c r="T26" s="350"/>
      <c r="U26" s="350"/>
      <c r="V26" s="350"/>
      <c r="W26" s="350"/>
      <c r="X26" s="350"/>
      <c r="Y26" s="350"/>
      <c r="Z26" s="350"/>
      <c r="AA26" s="350"/>
      <c r="AB26" s="350"/>
    </row>
    <row r="27" spans="1:28">
      <c r="A27" s="226" t="s">
        <v>234</v>
      </c>
      <c r="B27" s="351" t="s">
        <v>380</v>
      </c>
      <c r="C27" s="352"/>
      <c r="D27" s="352"/>
      <c r="E27" s="352"/>
      <c r="F27" s="352"/>
      <c r="G27" s="352"/>
      <c r="H27" s="352"/>
      <c r="I27" s="352"/>
      <c r="J27" s="352"/>
      <c r="K27" s="352"/>
      <c r="L27" s="352"/>
      <c r="M27" s="352"/>
      <c r="N27" s="352"/>
      <c r="O27" s="352"/>
    </row>
    <row r="28" spans="1:28">
      <c r="B28" s="352"/>
      <c r="C28" s="352"/>
      <c r="D28" s="352"/>
      <c r="E28" s="352"/>
      <c r="F28" s="352"/>
      <c r="G28" s="352"/>
      <c r="H28" s="352"/>
      <c r="I28" s="352"/>
      <c r="J28" s="352"/>
      <c r="K28" s="352"/>
      <c r="L28" s="352"/>
      <c r="M28" s="352"/>
      <c r="N28" s="352"/>
      <c r="O28" s="352"/>
    </row>
    <row r="29" spans="1:28" ht="20.25" customHeight="1">
      <c r="B29" s="352"/>
      <c r="C29" s="352"/>
      <c r="D29" s="352"/>
      <c r="E29" s="352"/>
      <c r="F29" s="352"/>
      <c r="G29" s="352"/>
      <c r="H29" s="352"/>
      <c r="I29" s="352"/>
      <c r="J29" s="352"/>
      <c r="K29" s="352"/>
      <c r="L29" s="352"/>
      <c r="M29" s="352"/>
      <c r="N29" s="352"/>
      <c r="O29" s="352"/>
    </row>
    <row r="30" spans="1:28" ht="12.75" customHeight="1">
      <c r="A30" s="226" t="s">
        <v>235</v>
      </c>
      <c r="B30" s="351" t="s">
        <v>381</v>
      </c>
      <c r="C30" s="351"/>
      <c r="D30" s="351"/>
      <c r="E30" s="351"/>
      <c r="F30" s="351"/>
      <c r="G30" s="351"/>
      <c r="H30" s="351"/>
      <c r="I30" s="351"/>
      <c r="J30" s="351"/>
      <c r="K30" s="351"/>
      <c r="L30" s="351"/>
      <c r="M30" s="351"/>
      <c r="N30" s="351"/>
      <c r="O30" s="351"/>
    </row>
    <row r="31" spans="1:28" ht="15.75" customHeight="1">
      <c r="B31" s="351"/>
      <c r="C31" s="351"/>
      <c r="D31" s="351"/>
      <c r="E31" s="351"/>
      <c r="F31" s="351"/>
      <c r="G31" s="351"/>
      <c r="H31" s="351"/>
      <c r="I31" s="351"/>
      <c r="J31" s="351"/>
      <c r="K31" s="351"/>
      <c r="L31" s="351"/>
      <c r="M31" s="351"/>
      <c r="N31" s="351"/>
      <c r="O31" s="351"/>
    </row>
    <row r="32" spans="1:28">
      <c r="A32" s="226" t="s">
        <v>236</v>
      </c>
      <c r="B32" s="351" t="s">
        <v>382</v>
      </c>
      <c r="C32" s="352"/>
      <c r="D32" s="352"/>
      <c r="E32" s="352"/>
      <c r="F32" s="352"/>
      <c r="G32" s="352"/>
      <c r="H32" s="352"/>
      <c r="I32" s="352"/>
      <c r="J32" s="352"/>
      <c r="K32" s="352"/>
      <c r="L32" s="352"/>
      <c r="M32" s="352"/>
      <c r="N32" s="352"/>
      <c r="O32" s="352"/>
    </row>
    <row r="33" spans="1:15" ht="16.5" customHeight="1">
      <c r="B33" s="352"/>
      <c r="C33" s="352"/>
      <c r="D33" s="352"/>
      <c r="E33" s="352"/>
      <c r="F33" s="352"/>
      <c r="G33" s="352"/>
      <c r="H33" s="352"/>
      <c r="I33" s="352"/>
      <c r="J33" s="352"/>
      <c r="K33" s="352"/>
      <c r="L33" s="352"/>
      <c r="M33" s="352"/>
      <c r="N33" s="352"/>
      <c r="O33" s="352"/>
    </row>
    <row r="34" spans="1:15" s="36" customFormat="1" ht="12.75" customHeight="1">
      <c r="A34" s="227" t="s">
        <v>241</v>
      </c>
      <c r="B34" s="351" t="s">
        <v>383</v>
      </c>
      <c r="C34" s="352"/>
      <c r="D34" s="352"/>
      <c r="E34" s="352"/>
      <c r="F34" s="352"/>
      <c r="G34" s="352"/>
      <c r="H34" s="352"/>
      <c r="I34" s="352"/>
      <c r="J34" s="352"/>
      <c r="K34" s="352"/>
      <c r="L34" s="352"/>
      <c r="M34" s="352"/>
      <c r="N34" s="352"/>
      <c r="O34" s="352"/>
    </row>
    <row r="35" spans="1:15" s="36" customFormat="1" ht="18.75" customHeight="1">
      <c r="B35" s="352"/>
      <c r="C35" s="352"/>
      <c r="D35" s="352"/>
      <c r="E35" s="352"/>
      <c r="F35" s="352"/>
      <c r="G35" s="352"/>
      <c r="H35" s="352"/>
      <c r="I35" s="352"/>
      <c r="J35" s="352"/>
      <c r="K35" s="352"/>
      <c r="L35" s="352"/>
      <c r="M35" s="352"/>
      <c r="N35" s="352"/>
      <c r="O35" s="352"/>
    </row>
  </sheetData>
  <mergeCells count="12">
    <mergeCell ref="P25:AB26"/>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3"/>
  <sheetViews>
    <sheetView zoomScale="80" zoomScaleNormal="80" workbookViewId="0">
      <pane ySplit="5" topLeftCell="A141" activePane="bottomLeft" state="frozen"/>
      <selection activeCell="G44" sqref="G44"/>
      <selection pane="bottomLeft" activeCell="A2" sqref="A2"/>
    </sheetView>
  </sheetViews>
  <sheetFormatPr baseColWidth="10" defaultRowHeight="13.2"/>
  <cols>
    <col min="1" max="1" width="14.5546875" customWidth="1"/>
    <col min="2" max="2" width="38" customWidth="1"/>
    <col min="3" max="3" width="11.44140625" customWidth="1"/>
    <col min="4" max="4" width="11.44140625" style="35" customWidth="1"/>
    <col min="5" max="7" width="11.44140625" customWidth="1"/>
  </cols>
  <sheetData>
    <row r="1" spans="1:6" s="35" customFormat="1" ht="17.399999999999999">
      <c r="A1" s="52" t="s">
        <v>297</v>
      </c>
    </row>
    <row r="2" spans="1:6" s="35" customFormat="1"/>
    <row r="3" spans="1:6" ht="12.75" customHeight="1">
      <c r="A3" s="353" t="s">
        <v>220</v>
      </c>
      <c r="B3" s="353" t="s">
        <v>330</v>
      </c>
      <c r="C3" s="353" t="s">
        <v>294</v>
      </c>
      <c r="D3" s="353" t="s">
        <v>309</v>
      </c>
      <c r="E3" s="353" t="s">
        <v>293</v>
      </c>
      <c r="F3" s="353" t="s">
        <v>224</v>
      </c>
    </row>
    <row r="4" spans="1:6" ht="12.75" customHeight="1">
      <c r="A4" s="354"/>
      <c r="B4" s="354" t="s">
        <v>222</v>
      </c>
      <c r="C4" s="354"/>
      <c r="D4" s="354"/>
      <c r="E4" s="354"/>
      <c r="F4" s="354"/>
    </row>
    <row r="5" spans="1:6" ht="45" customHeight="1">
      <c r="A5" s="355"/>
      <c r="B5" s="355" t="s">
        <v>223</v>
      </c>
      <c r="C5" s="355"/>
      <c r="D5" s="355"/>
      <c r="E5" s="355"/>
      <c r="F5" s="355"/>
    </row>
    <row r="6" spans="1:6">
      <c r="A6" s="57">
        <v>334000</v>
      </c>
      <c r="B6" s="58" t="s">
        <v>258</v>
      </c>
      <c r="C6" s="95">
        <v>3</v>
      </c>
      <c r="D6" s="95">
        <v>4</v>
      </c>
      <c r="E6" s="95">
        <v>2</v>
      </c>
      <c r="F6" s="95">
        <v>1</v>
      </c>
    </row>
    <row r="7" spans="1:6">
      <c r="A7" s="57">
        <v>334002</v>
      </c>
      <c r="B7" s="58" t="s">
        <v>250</v>
      </c>
      <c r="C7" s="95">
        <v>2</v>
      </c>
      <c r="D7" s="95">
        <v>2</v>
      </c>
      <c r="E7" s="95">
        <v>1</v>
      </c>
      <c r="F7" s="95">
        <v>1</v>
      </c>
    </row>
    <row r="8" spans="1:6">
      <c r="A8" s="57">
        <v>554004</v>
      </c>
      <c r="B8" s="58" t="s">
        <v>98</v>
      </c>
      <c r="C8" s="95">
        <v>6</v>
      </c>
      <c r="D8" s="95">
        <v>4</v>
      </c>
      <c r="E8" s="95">
        <v>3</v>
      </c>
      <c r="F8" s="95">
        <v>2</v>
      </c>
    </row>
    <row r="9" spans="1:6">
      <c r="A9" s="57">
        <v>570004</v>
      </c>
      <c r="B9" s="58" t="s">
        <v>118</v>
      </c>
      <c r="C9" s="95">
        <v>8</v>
      </c>
      <c r="D9" s="95">
        <v>2</v>
      </c>
      <c r="E9" s="95">
        <v>4</v>
      </c>
      <c r="F9" s="95">
        <v>2</v>
      </c>
    </row>
    <row r="10" spans="1:6">
      <c r="A10" s="57">
        <v>334004</v>
      </c>
      <c r="B10" s="58" t="s">
        <v>57</v>
      </c>
      <c r="C10" s="95">
        <v>4</v>
      </c>
      <c r="D10" s="95">
        <v>2</v>
      </c>
      <c r="E10" s="95">
        <v>3</v>
      </c>
      <c r="F10" s="95">
        <v>1</v>
      </c>
    </row>
    <row r="11" spans="1:6" ht="12.75" customHeight="1">
      <c r="A11" s="57">
        <v>962004</v>
      </c>
      <c r="B11" s="58" t="s">
        <v>150</v>
      </c>
      <c r="C11" s="95">
        <v>4</v>
      </c>
      <c r="D11" s="95">
        <v>2</v>
      </c>
      <c r="E11" s="95">
        <v>3</v>
      </c>
      <c r="F11" s="95">
        <v>2</v>
      </c>
    </row>
    <row r="12" spans="1:6">
      <c r="A12" s="57">
        <v>958004</v>
      </c>
      <c r="B12" s="58" t="s">
        <v>147</v>
      </c>
      <c r="C12" s="95">
        <v>9</v>
      </c>
      <c r="D12" s="95">
        <v>3</v>
      </c>
      <c r="E12" s="95">
        <v>4</v>
      </c>
      <c r="F12" s="95">
        <v>2</v>
      </c>
    </row>
    <row r="13" spans="1:6">
      <c r="A13" s="57">
        <v>382008</v>
      </c>
      <c r="B13" s="58" t="s">
        <v>84</v>
      </c>
      <c r="C13" s="95">
        <v>6</v>
      </c>
      <c r="D13" s="95">
        <v>4</v>
      </c>
      <c r="E13" s="95">
        <v>3</v>
      </c>
      <c r="F13" s="95">
        <v>1</v>
      </c>
    </row>
    <row r="14" spans="1:6">
      <c r="A14" s="57">
        <v>770004</v>
      </c>
      <c r="B14" s="58" t="s">
        <v>130</v>
      </c>
      <c r="C14" s="95">
        <v>5</v>
      </c>
      <c r="D14" s="95">
        <v>3</v>
      </c>
      <c r="E14" s="95">
        <v>3</v>
      </c>
      <c r="F14" s="95">
        <v>2</v>
      </c>
    </row>
    <row r="15" spans="1:6">
      <c r="A15" s="57">
        <v>766008</v>
      </c>
      <c r="B15" s="58" t="s">
        <v>126</v>
      </c>
      <c r="C15" s="95">
        <v>8</v>
      </c>
      <c r="D15" s="95">
        <v>2</v>
      </c>
      <c r="E15" s="95">
        <v>4</v>
      </c>
      <c r="F15" s="95">
        <v>2</v>
      </c>
    </row>
    <row r="16" spans="1:6">
      <c r="A16" s="57">
        <v>570008</v>
      </c>
      <c r="B16" s="58" t="s">
        <v>119</v>
      </c>
      <c r="C16" s="95">
        <v>5</v>
      </c>
      <c r="D16" s="95">
        <v>3</v>
      </c>
      <c r="E16" s="95">
        <v>3</v>
      </c>
      <c r="F16" s="95">
        <v>2</v>
      </c>
    </row>
    <row r="17" spans="1:6">
      <c r="A17" s="57">
        <v>362004</v>
      </c>
      <c r="B17" s="58" t="s">
        <v>239</v>
      </c>
      <c r="C17" s="95">
        <v>5</v>
      </c>
      <c r="D17" s="95">
        <v>3</v>
      </c>
      <c r="E17" s="95">
        <v>3</v>
      </c>
      <c r="F17" s="95">
        <v>1</v>
      </c>
    </row>
    <row r="18" spans="1:6">
      <c r="A18" s="57">
        <v>362008</v>
      </c>
      <c r="B18" s="58" t="s">
        <v>63</v>
      </c>
      <c r="C18" s="95">
        <v>7</v>
      </c>
      <c r="D18" s="95">
        <v>1</v>
      </c>
      <c r="E18" s="95">
        <v>4</v>
      </c>
      <c r="F18" s="95">
        <v>1</v>
      </c>
    </row>
    <row r="19" spans="1:6">
      <c r="A19" s="57">
        <v>378004</v>
      </c>
      <c r="B19" s="58" t="s">
        <v>79</v>
      </c>
      <c r="C19" s="95">
        <v>9</v>
      </c>
      <c r="D19" s="95">
        <v>3</v>
      </c>
      <c r="E19" s="95">
        <v>4</v>
      </c>
      <c r="F19" s="95">
        <v>1</v>
      </c>
    </row>
    <row r="20" spans="1:6">
      <c r="A20" s="57">
        <v>978004</v>
      </c>
      <c r="B20" s="58" t="s">
        <v>161</v>
      </c>
      <c r="C20" s="95">
        <v>4</v>
      </c>
      <c r="D20" s="95">
        <v>1</v>
      </c>
      <c r="E20" s="95">
        <v>3</v>
      </c>
      <c r="F20" s="95">
        <v>2</v>
      </c>
    </row>
    <row r="21" spans="1:6">
      <c r="A21" s="57">
        <v>711000</v>
      </c>
      <c r="B21" s="58" t="s">
        <v>121</v>
      </c>
      <c r="C21" s="95">
        <v>2</v>
      </c>
      <c r="D21" s="95">
        <v>2</v>
      </c>
      <c r="E21" s="95">
        <v>1</v>
      </c>
      <c r="F21" s="95">
        <v>2</v>
      </c>
    </row>
    <row r="22" spans="1:6">
      <c r="A22" s="57">
        <v>554008</v>
      </c>
      <c r="B22" s="58" t="s">
        <v>99</v>
      </c>
      <c r="C22" s="95">
        <v>9</v>
      </c>
      <c r="D22" s="95">
        <v>3</v>
      </c>
      <c r="E22" s="95">
        <v>4</v>
      </c>
      <c r="F22" s="95">
        <v>2</v>
      </c>
    </row>
    <row r="23" spans="1:6">
      <c r="A23" s="57">
        <v>911000</v>
      </c>
      <c r="B23" s="58" t="s">
        <v>134</v>
      </c>
      <c r="C23" s="95">
        <v>1</v>
      </c>
      <c r="D23" s="95">
        <v>1</v>
      </c>
      <c r="E23" s="95">
        <v>1</v>
      </c>
      <c r="F23" s="95">
        <v>2</v>
      </c>
    </row>
    <row r="24" spans="1:6">
      <c r="A24" s="57">
        <v>314000</v>
      </c>
      <c r="B24" s="58" t="s">
        <v>54</v>
      </c>
      <c r="C24" s="95">
        <v>2</v>
      </c>
      <c r="D24" s="95">
        <v>2</v>
      </c>
      <c r="E24" s="95">
        <v>1</v>
      </c>
      <c r="F24" s="95">
        <v>1</v>
      </c>
    </row>
    <row r="25" spans="1:6">
      <c r="A25" s="57">
        <v>554000</v>
      </c>
      <c r="B25" s="58" t="s">
        <v>265</v>
      </c>
      <c r="C25" s="95">
        <v>3</v>
      </c>
      <c r="D25" s="95">
        <v>4</v>
      </c>
      <c r="E25" s="95">
        <v>2</v>
      </c>
      <c r="F25" s="95">
        <v>2</v>
      </c>
    </row>
    <row r="26" spans="1:6">
      <c r="A26" s="57">
        <v>554012</v>
      </c>
      <c r="B26" s="58" t="s">
        <v>100</v>
      </c>
      <c r="C26" s="95">
        <v>6</v>
      </c>
      <c r="D26" s="95">
        <v>4</v>
      </c>
      <c r="E26" s="95">
        <v>3</v>
      </c>
      <c r="F26" s="95">
        <v>2</v>
      </c>
    </row>
    <row r="27" spans="1:6">
      <c r="A27" s="57">
        <v>382012</v>
      </c>
      <c r="B27" s="58" t="s">
        <v>85</v>
      </c>
      <c r="C27" s="95">
        <v>6</v>
      </c>
      <c r="D27" s="95">
        <v>4</v>
      </c>
      <c r="E27" s="95">
        <v>3</v>
      </c>
      <c r="F27" s="95">
        <v>1</v>
      </c>
    </row>
    <row r="28" spans="1:6">
      <c r="A28" s="57">
        <v>512000</v>
      </c>
      <c r="B28" s="58" t="s">
        <v>95</v>
      </c>
      <c r="C28" s="95">
        <v>2</v>
      </c>
      <c r="D28" s="95">
        <v>2</v>
      </c>
      <c r="E28" s="95">
        <v>1</v>
      </c>
      <c r="F28" s="95">
        <v>2</v>
      </c>
    </row>
    <row r="29" spans="1:6">
      <c r="A29" s="57">
        <v>362012</v>
      </c>
      <c r="B29" s="58" t="s">
        <v>64</v>
      </c>
      <c r="C29" s="95">
        <v>5</v>
      </c>
      <c r="D29" s="95">
        <v>3</v>
      </c>
      <c r="E29" s="95">
        <v>3</v>
      </c>
      <c r="F29" s="95">
        <v>1</v>
      </c>
    </row>
    <row r="30" spans="1:6">
      <c r="A30" s="57">
        <v>758004</v>
      </c>
      <c r="B30" s="58" t="s">
        <v>123</v>
      </c>
      <c r="C30" s="95">
        <v>6</v>
      </c>
      <c r="D30" s="95">
        <v>4</v>
      </c>
      <c r="E30" s="95">
        <v>3</v>
      </c>
      <c r="F30" s="95">
        <v>2</v>
      </c>
    </row>
    <row r="31" spans="1:6">
      <c r="A31" s="57">
        <v>562004</v>
      </c>
      <c r="B31" s="58" t="s">
        <v>104</v>
      </c>
      <c r="C31" s="95">
        <v>7</v>
      </c>
      <c r="D31" s="95">
        <v>1</v>
      </c>
      <c r="E31" s="95">
        <v>4</v>
      </c>
      <c r="F31" s="95">
        <v>2</v>
      </c>
    </row>
    <row r="32" spans="1:6" ht="12.75" customHeight="1">
      <c r="A32" s="57">
        <v>558000</v>
      </c>
      <c r="B32" s="58" t="s">
        <v>266</v>
      </c>
      <c r="C32" s="95">
        <v>3</v>
      </c>
      <c r="D32" s="95">
        <v>4</v>
      </c>
      <c r="E32" s="95">
        <v>2</v>
      </c>
      <c r="F32" s="95">
        <v>2</v>
      </c>
    </row>
    <row r="33" spans="1:6">
      <c r="A33" s="57">
        <v>558012</v>
      </c>
      <c r="B33" s="58" t="s">
        <v>102</v>
      </c>
      <c r="C33" s="95">
        <v>6</v>
      </c>
      <c r="D33" s="95">
        <v>4</v>
      </c>
      <c r="E33" s="95">
        <v>3</v>
      </c>
      <c r="F33" s="95">
        <v>2</v>
      </c>
    </row>
    <row r="34" spans="1:6">
      <c r="A34" s="57">
        <v>562008</v>
      </c>
      <c r="B34" s="58" t="s">
        <v>105</v>
      </c>
      <c r="C34" s="95">
        <v>4</v>
      </c>
      <c r="D34" s="95">
        <v>2</v>
      </c>
      <c r="E34" s="95">
        <v>3</v>
      </c>
      <c r="F34" s="95">
        <v>2</v>
      </c>
    </row>
    <row r="35" spans="1:6">
      <c r="A35" s="57">
        <v>766020</v>
      </c>
      <c r="B35" s="58" t="s">
        <v>127</v>
      </c>
      <c r="C35" s="95">
        <v>8</v>
      </c>
      <c r="D35" s="95">
        <v>2</v>
      </c>
      <c r="E35" s="95">
        <v>4</v>
      </c>
      <c r="F35" s="95">
        <v>2</v>
      </c>
    </row>
    <row r="36" spans="1:6">
      <c r="A36" s="57">
        <v>170008</v>
      </c>
      <c r="B36" s="58" t="s">
        <v>48</v>
      </c>
      <c r="C36" s="95">
        <v>9</v>
      </c>
      <c r="D36" s="95">
        <v>3</v>
      </c>
      <c r="E36" s="95">
        <v>4</v>
      </c>
      <c r="F36" s="95">
        <v>1</v>
      </c>
    </row>
    <row r="37" spans="1:6">
      <c r="A37" s="57">
        <v>162004</v>
      </c>
      <c r="B37" s="58" t="s">
        <v>40</v>
      </c>
      <c r="C37" s="95">
        <v>9</v>
      </c>
      <c r="D37" s="95">
        <v>3</v>
      </c>
      <c r="E37" s="95">
        <v>4</v>
      </c>
      <c r="F37" s="95">
        <v>1</v>
      </c>
    </row>
    <row r="38" spans="1:6">
      <c r="A38" s="57">
        <v>562012</v>
      </c>
      <c r="B38" s="58" t="s">
        <v>106</v>
      </c>
      <c r="C38" s="95">
        <v>8</v>
      </c>
      <c r="D38" s="95">
        <v>2</v>
      </c>
      <c r="E38" s="95">
        <v>4</v>
      </c>
      <c r="F38" s="95">
        <v>2</v>
      </c>
    </row>
    <row r="39" spans="1:6">
      <c r="A39" s="57">
        <v>913000</v>
      </c>
      <c r="B39" s="58" t="s">
        <v>135</v>
      </c>
      <c r="C39" s="95">
        <v>1</v>
      </c>
      <c r="D39" s="95">
        <v>1</v>
      </c>
      <c r="E39" s="95">
        <v>1</v>
      </c>
      <c r="F39" s="95">
        <v>2</v>
      </c>
    </row>
    <row r="40" spans="1:6">
      <c r="A40" s="57">
        <v>112000</v>
      </c>
      <c r="B40" s="58" t="s">
        <v>16</v>
      </c>
      <c r="C40" s="95">
        <v>1</v>
      </c>
      <c r="D40" s="95">
        <v>1</v>
      </c>
      <c r="E40" s="95">
        <v>1</v>
      </c>
      <c r="F40" s="95">
        <v>1</v>
      </c>
    </row>
    <row r="41" spans="1:6">
      <c r="A41" s="57">
        <v>558016</v>
      </c>
      <c r="B41" s="58" t="s">
        <v>103</v>
      </c>
      <c r="C41" s="95">
        <v>6</v>
      </c>
      <c r="D41" s="95">
        <v>4</v>
      </c>
      <c r="E41" s="95">
        <v>3</v>
      </c>
      <c r="F41" s="95">
        <v>2</v>
      </c>
    </row>
    <row r="42" spans="1:6">
      <c r="A42" s="57">
        <v>358000</v>
      </c>
      <c r="B42" s="58" t="s">
        <v>259</v>
      </c>
      <c r="C42" s="95">
        <v>3</v>
      </c>
      <c r="D42" s="95">
        <v>4</v>
      </c>
      <c r="E42" s="95">
        <v>2</v>
      </c>
      <c r="F42" s="95">
        <v>1</v>
      </c>
    </row>
    <row r="43" spans="1:6">
      <c r="A43" s="57">
        <v>358008</v>
      </c>
      <c r="B43" s="58" t="s">
        <v>62</v>
      </c>
      <c r="C43" s="95">
        <v>7</v>
      </c>
      <c r="D43" s="95">
        <v>1</v>
      </c>
      <c r="E43" s="95">
        <v>4</v>
      </c>
      <c r="F43" s="95">
        <v>1</v>
      </c>
    </row>
    <row r="44" spans="1:6">
      <c r="A44" s="57">
        <v>111000</v>
      </c>
      <c r="B44" s="204" t="s">
        <v>15</v>
      </c>
      <c r="C44" s="95">
        <v>2</v>
      </c>
      <c r="D44" s="95">
        <v>2</v>
      </c>
      <c r="E44" s="95">
        <v>1</v>
      </c>
      <c r="F44" s="95">
        <v>1</v>
      </c>
    </row>
    <row r="45" spans="1:6">
      <c r="A45" s="57">
        <v>362016</v>
      </c>
      <c r="B45" s="58" t="s">
        <v>240</v>
      </c>
      <c r="C45" s="95">
        <v>5</v>
      </c>
      <c r="D45" s="95">
        <v>3</v>
      </c>
      <c r="E45" s="95">
        <v>3</v>
      </c>
      <c r="F45" s="95">
        <v>1</v>
      </c>
    </row>
    <row r="46" spans="1:6">
      <c r="A46" s="57">
        <v>154008</v>
      </c>
      <c r="B46" s="58" t="s">
        <v>25</v>
      </c>
      <c r="C46" s="95">
        <v>5</v>
      </c>
      <c r="D46" s="95">
        <v>3</v>
      </c>
      <c r="E46" s="95">
        <v>3</v>
      </c>
      <c r="F46" s="95">
        <v>1</v>
      </c>
    </row>
    <row r="47" spans="1:6">
      <c r="A47" s="57">
        <v>566008</v>
      </c>
      <c r="B47" s="58" t="s">
        <v>114</v>
      </c>
      <c r="C47" s="95">
        <v>6</v>
      </c>
      <c r="D47" s="95">
        <v>4</v>
      </c>
      <c r="E47" s="95">
        <v>3</v>
      </c>
      <c r="F47" s="95">
        <v>2</v>
      </c>
    </row>
    <row r="48" spans="1:6">
      <c r="A48" s="57">
        <v>954008</v>
      </c>
      <c r="B48" s="58" t="s">
        <v>139</v>
      </c>
      <c r="C48" s="95">
        <v>5</v>
      </c>
      <c r="D48" s="95">
        <v>3</v>
      </c>
      <c r="E48" s="95">
        <v>3</v>
      </c>
      <c r="F48" s="95">
        <v>2</v>
      </c>
    </row>
    <row r="49" spans="1:6">
      <c r="A49" s="57">
        <v>362020</v>
      </c>
      <c r="B49" s="58" t="s">
        <v>65</v>
      </c>
      <c r="C49" s="95">
        <v>5</v>
      </c>
      <c r="D49" s="95">
        <v>3</v>
      </c>
      <c r="E49" s="95">
        <v>3</v>
      </c>
      <c r="F49" s="95">
        <v>1</v>
      </c>
    </row>
    <row r="50" spans="1:6">
      <c r="A50" s="57">
        <v>370004</v>
      </c>
      <c r="B50" s="58" t="s">
        <v>71</v>
      </c>
      <c r="C50" s="95">
        <v>6</v>
      </c>
      <c r="D50" s="95">
        <v>4</v>
      </c>
      <c r="E50" s="95">
        <v>3</v>
      </c>
      <c r="F50" s="95">
        <v>1</v>
      </c>
    </row>
    <row r="51" spans="1:6">
      <c r="A51" s="57">
        <v>158004</v>
      </c>
      <c r="B51" s="58" t="s">
        <v>30</v>
      </c>
      <c r="C51" s="95">
        <v>4</v>
      </c>
      <c r="D51" s="95">
        <v>2</v>
      </c>
      <c r="E51" s="95">
        <v>3</v>
      </c>
      <c r="F51" s="95">
        <v>1</v>
      </c>
    </row>
    <row r="52" spans="1:6">
      <c r="A52" s="57">
        <v>334012</v>
      </c>
      <c r="B52" s="58" t="s">
        <v>58</v>
      </c>
      <c r="C52" s="95">
        <v>7</v>
      </c>
      <c r="D52" s="95">
        <v>1</v>
      </c>
      <c r="E52" s="95">
        <v>4</v>
      </c>
      <c r="F52" s="95">
        <v>1</v>
      </c>
    </row>
    <row r="53" spans="1:6">
      <c r="A53" s="57">
        <v>113000</v>
      </c>
      <c r="B53" s="58" t="s">
        <v>17</v>
      </c>
      <c r="C53" s="95">
        <v>1</v>
      </c>
      <c r="D53" s="95">
        <v>1</v>
      </c>
      <c r="E53" s="95">
        <v>1</v>
      </c>
      <c r="F53" s="95">
        <v>1</v>
      </c>
    </row>
    <row r="54" spans="1:6">
      <c r="A54" s="57">
        <v>366000</v>
      </c>
      <c r="B54" s="58" t="s">
        <v>260</v>
      </c>
      <c r="C54" s="95">
        <v>3</v>
      </c>
      <c r="D54" s="95">
        <v>4</v>
      </c>
      <c r="E54" s="95">
        <v>2</v>
      </c>
      <c r="F54" s="95">
        <v>1</v>
      </c>
    </row>
    <row r="55" spans="1:6">
      <c r="A55" s="57">
        <v>362024</v>
      </c>
      <c r="B55" s="58" t="s">
        <v>66</v>
      </c>
      <c r="C55" s="95">
        <v>9</v>
      </c>
      <c r="D55" s="95">
        <v>3</v>
      </c>
      <c r="E55" s="95">
        <v>4</v>
      </c>
      <c r="F55" s="95">
        <v>1</v>
      </c>
    </row>
    <row r="56" spans="1:6">
      <c r="A56" s="57">
        <v>370012</v>
      </c>
      <c r="B56" s="58" t="s">
        <v>72</v>
      </c>
      <c r="C56" s="95">
        <v>5</v>
      </c>
      <c r="D56" s="95">
        <v>3</v>
      </c>
      <c r="E56" s="95">
        <v>3</v>
      </c>
      <c r="F56" s="95">
        <v>1</v>
      </c>
    </row>
    <row r="57" spans="1:6">
      <c r="A57" s="57">
        <v>154012</v>
      </c>
      <c r="B57" s="58" t="s">
        <v>26</v>
      </c>
      <c r="C57" s="95">
        <v>5</v>
      </c>
      <c r="D57" s="95">
        <v>3</v>
      </c>
      <c r="E57" s="95">
        <v>3</v>
      </c>
      <c r="F57" s="95">
        <v>1</v>
      </c>
    </row>
    <row r="58" spans="1:6">
      <c r="A58" s="57">
        <v>513000</v>
      </c>
      <c r="B58" s="58" t="s">
        <v>96</v>
      </c>
      <c r="C58" s="95">
        <v>1</v>
      </c>
      <c r="D58" s="95">
        <v>1</v>
      </c>
      <c r="E58" s="95">
        <v>1</v>
      </c>
      <c r="F58" s="95">
        <v>2</v>
      </c>
    </row>
    <row r="59" spans="1:6">
      <c r="A59" s="57">
        <v>954012</v>
      </c>
      <c r="B59" s="58" t="s">
        <v>140</v>
      </c>
      <c r="C59" s="95">
        <v>4</v>
      </c>
      <c r="D59" s="95">
        <v>2</v>
      </c>
      <c r="E59" s="95">
        <v>3</v>
      </c>
      <c r="F59" s="95">
        <v>2</v>
      </c>
    </row>
    <row r="60" spans="1:6">
      <c r="A60" s="57">
        <v>562014</v>
      </c>
      <c r="B60" s="58" t="s">
        <v>107</v>
      </c>
      <c r="C60" s="95">
        <v>7</v>
      </c>
      <c r="D60" s="95">
        <v>1</v>
      </c>
      <c r="E60" s="95">
        <v>4</v>
      </c>
      <c r="F60" s="95">
        <v>2</v>
      </c>
    </row>
    <row r="61" spans="1:6" ht="12.75" customHeight="1">
      <c r="A61" s="57">
        <v>154016</v>
      </c>
      <c r="B61" s="58" t="s">
        <v>27</v>
      </c>
      <c r="C61" s="95">
        <v>5</v>
      </c>
      <c r="D61" s="95">
        <v>3</v>
      </c>
      <c r="E61" s="95">
        <v>3</v>
      </c>
      <c r="F61" s="95">
        <v>1</v>
      </c>
    </row>
    <row r="62" spans="1:6">
      <c r="A62" s="57">
        <v>566012</v>
      </c>
      <c r="B62" s="58" t="s">
        <v>115</v>
      </c>
      <c r="C62" s="95">
        <v>5</v>
      </c>
      <c r="D62" s="95">
        <v>3</v>
      </c>
      <c r="E62" s="95">
        <v>3</v>
      </c>
      <c r="F62" s="95">
        <v>2</v>
      </c>
    </row>
    <row r="63" spans="1:6">
      <c r="A63" s="57">
        <v>162008</v>
      </c>
      <c r="B63" s="58" t="s">
        <v>41</v>
      </c>
      <c r="C63" s="95">
        <v>9</v>
      </c>
      <c r="D63" s="95">
        <v>3</v>
      </c>
      <c r="E63" s="95">
        <v>4</v>
      </c>
      <c r="F63" s="95">
        <v>1</v>
      </c>
    </row>
    <row r="64" spans="1:6">
      <c r="A64" s="57">
        <v>554020</v>
      </c>
      <c r="B64" s="58" t="s">
        <v>101</v>
      </c>
      <c r="C64" s="95">
        <v>5</v>
      </c>
      <c r="D64" s="95">
        <v>3</v>
      </c>
      <c r="E64" s="95">
        <v>3</v>
      </c>
      <c r="F64" s="95">
        <v>2</v>
      </c>
    </row>
    <row r="65" spans="1:6">
      <c r="A65" s="57">
        <v>374012</v>
      </c>
      <c r="B65" s="58" t="s">
        <v>75</v>
      </c>
      <c r="C65" s="95">
        <v>5</v>
      </c>
      <c r="D65" s="95">
        <v>3</v>
      </c>
      <c r="E65" s="95">
        <v>3</v>
      </c>
      <c r="F65" s="95">
        <v>1</v>
      </c>
    </row>
    <row r="66" spans="1:6">
      <c r="A66" s="57">
        <v>754000</v>
      </c>
      <c r="B66" s="58" t="s">
        <v>269</v>
      </c>
      <c r="C66" s="95">
        <v>3</v>
      </c>
      <c r="D66" s="95">
        <v>4</v>
      </c>
      <c r="E66" s="95">
        <v>2</v>
      </c>
      <c r="F66" s="95">
        <v>2</v>
      </c>
    </row>
    <row r="67" spans="1:6">
      <c r="A67" s="57">
        <v>754008</v>
      </c>
      <c r="B67" s="58" t="s">
        <v>122</v>
      </c>
      <c r="C67" s="95">
        <v>9</v>
      </c>
      <c r="D67" s="95">
        <v>3</v>
      </c>
      <c r="E67" s="95">
        <v>4</v>
      </c>
      <c r="F67" s="95">
        <v>2</v>
      </c>
    </row>
    <row r="68" spans="1:6">
      <c r="A68" s="57">
        <v>158008</v>
      </c>
      <c r="B68" s="58" t="s">
        <v>31</v>
      </c>
      <c r="C68" s="95">
        <v>5</v>
      </c>
      <c r="D68" s="95">
        <v>3</v>
      </c>
      <c r="E68" s="95">
        <v>3</v>
      </c>
      <c r="F68" s="95">
        <v>1</v>
      </c>
    </row>
    <row r="69" spans="1:6">
      <c r="A69" s="57">
        <v>914000</v>
      </c>
      <c r="B69" s="58" t="s">
        <v>136</v>
      </c>
      <c r="C69" s="95">
        <v>1</v>
      </c>
      <c r="D69" s="95">
        <v>1</v>
      </c>
      <c r="E69" s="95">
        <v>1</v>
      </c>
      <c r="F69" s="95">
        <v>2</v>
      </c>
    </row>
    <row r="70" spans="1:6">
      <c r="A70" s="57">
        <v>562016</v>
      </c>
      <c r="B70" s="58" t="s">
        <v>108</v>
      </c>
      <c r="C70" s="95">
        <v>6</v>
      </c>
      <c r="D70" s="95">
        <v>4</v>
      </c>
      <c r="E70" s="95">
        <v>3</v>
      </c>
      <c r="F70" s="95">
        <v>2</v>
      </c>
    </row>
    <row r="71" spans="1:6">
      <c r="A71" s="57">
        <v>915000</v>
      </c>
      <c r="B71" s="58" t="s">
        <v>137</v>
      </c>
      <c r="C71" s="95">
        <v>1</v>
      </c>
      <c r="D71" s="95">
        <v>1</v>
      </c>
      <c r="E71" s="95">
        <v>1</v>
      </c>
      <c r="F71" s="95">
        <v>2</v>
      </c>
    </row>
    <row r="72" spans="1:6">
      <c r="A72" s="57">
        <v>954016</v>
      </c>
      <c r="B72" s="58" t="s">
        <v>141</v>
      </c>
      <c r="C72" s="95">
        <v>9</v>
      </c>
      <c r="D72" s="95">
        <v>3</v>
      </c>
      <c r="E72" s="95">
        <v>4</v>
      </c>
      <c r="F72" s="95">
        <v>2</v>
      </c>
    </row>
    <row r="73" spans="1:6">
      <c r="A73" s="57">
        <v>158012</v>
      </c>
      <c r="B73" s="58" t="s">
        <v>32</v>
      </c>
      <c r="C73" s="95">
        <v>5</v>
      </c>
      <c r="D73" s="95">
        <v>3</v>
      </c>
      <c r="E73" s="95">
        <v>3</v>
      </c>
      <c r="F73" s="95">
        <v>1</v>
      </c>
    </row>
    <row r="74" spans="1:6">
      <c r="A74" s="57">
        <v>370000</v>
      </c>
      <c r="B74" s="58" t="s">
        <v>73</v>
      </c>
      <c r="C74" s="95">
        <v>3</v>
      </c>
      <c r="D74" s="95">
        <v>3</v>
      </c>
      <c r="E74" s="95">
        <v>2</v>
      </c>
      <c r="F74" s="95">
        <v>1</v>
      </c>
    </row>
    <row r="75" spans="1:6">
      <c r="A75" s="57">
        <v>370016</v>
      </c>
      <c r="B75" s="58" t="s">
        <v>261</v>
      </c>
      <c r="C75" s="95">
        <v>4</v>
      </c>
      <c r="D75" s="95">
        <v>2</v>
      </c>
      <c r="E75" s="95">
        <v>3</v>
      </c>
      <c r="F75" s="95">
        <v>1</v>
      </c>
    </row>
    <row r="76" spans="1:6">
      <c r="A76" s="57">
        <v>962016</v>
      </c>
      <c r="B76" s="58" t="s">
        <v>151</v>
      </c>
      <c r="C76" s="95">
        <v>4</v>
      </c>
      <c r="D76" s="95">
        <v>2</v>
      </c>
      <c r="E76" s="95">
        <v>3</v>
      </c>
      <c r="F76" s="95">
        <v>2</v>
      </c>
    </row>
    <row r="77" spans="1:6">
      <c r="A77" s="57">
        <v>382020</v>
      </c>
      <c r="B77" s="58" t="s">
        <v>86</v>
      </c>
      <c r="C77" s="95">
        <v>6</v>
      </c>
      <c r="D77" s="95">
        <v>4</v>
      </c>
      <c r="E77" s="95">
        <v>3</v>
      </c>
      <c r="F77" s="95">
        <v>1</v>
      </c>
    </row>
    <row r="78" spans="1:6" ht="12.75" customHeight="1">
      <c r="A78" s="57">
        <v>954020</v>
      </c>
      <c r="B78" s="58" t="s">
        <v>142</v>
      </c>
      <c r="C78" s="95">
        <v>6</v>
      </c>
      <c r="D78" s="95">
        <v>4</v>
      </c>
      <c r="E78" s="95">
        <v>3</v>
      </c>
      <c r="F78" s="95">
        <v>2</v>
      </c>
    </row>
    <row r="79" spans="1:6">
      <c r="A79" s="57">
        <v>758000</v>
      </c>
      <c r="B79" s="58" t="s">
        <v>271</v>
      </c>
      <c r="C79" s="95">
        <v>3</v>
      </c>
      <c r="D79" s="95">
        <v>4</v>
      </c>
      <c r="E79" s="95">
        <v>2</v>
      </c>
      <c r="F79" s="95">
        <v>2</v>
      </c>
    </row>
    <row r="80" spans="1:6">
      <c r="A80" s="57">
        <v>758012</v>
      </c>
      <c r="B80" s="58" t="s">
        <v>124</v>
      </c>
      <c r="C80" s="95">
        <v>8</v>
      </c>
      <c r="D80" s="95">
        <v>2</v>
      </c>
      <c r="E80" s="95">
        <v>4</v>
      </c>
      <c r="F80" s="95">
        <v>2</v>
      </c>
    </row>
    <row r="81" spans="1:6">
      <c r="A81" s="57">
        <v>916000</v>
      </c>
      <c r="B81" s="58" t="s">
        <v>138</v>
      </c>
      <c r="C81" s="95">
        <v>1</v>
      </c>
      <c r="D81" s="95">
        <v>1</v>
      </c>
      <c r="E81" s="95">
        <v>1</v>
      </c>
      <c r="F81" s="95">
        <v>2</v>
      </c>
    </row>
    <row r="82" spans="1:6">
      <c r="A82" s="57">
        <v>562020</v>
      </c>
      <c r="B82" s="58" t="s">
        <v>109</v>
      </c>
      <c r="C82" s="95">
        <v>7</v>
      </c>
      <c r="D82" s="95">
        <v>1</v>
      </c>
      <c r="E82" s="95">
        <v>4</v>
      </c>
      <c r="F82" s="95">
        <v>2</v>
      </c>
    </row>
    <row r="83" spans="1:6" ht="12.75" customHeight="1">
      <c r="A83" s="57">
        <v>334016</v>
      </c>
      <c r="B83" s="58" t="s">
        <v>59</v>
      </c>
      <c r="C83" s="95">
        <v>5</v>
      </c>
      <c r="D83" s="95">
        <v>3</v>
      </c>
      <c r="E83" s="95">
        <v>3</v>
      </c>
      <c r="F83" s="95">
        <v>1</v>
      </c>
    </row>
    <row r="84" spans="1:6">
      <c r="A84" s="57">
        <v>158016</v>
      </c>
      <c r="B84" s="58" t="s">
        <v>33</v>
      </c>
      <c r="C84" s="95">
        <v>9</v>
      </c>
      <c r="D84" s="95">
        <v>3</v>
      </c>
      <c r="E84" s="95">
        <v>4</v>
      </c>
      <c r="F84" s="95">
        <v>1</v>
      </c>
    </row>
    <row r="85" spans="1:6">
      <c r="A85" s="57">
        <v>958000</v>
      </c>
      <c r="B85" s="58" t="s">
        <v>276</v>
      </c>
      <c r="C85" s="95">
        <v>3</v>
      </c>
      <c r="D85" s="95">
        <v>4</v>
      </c>
      <c r="E85" s="95">
        <v>2</v>
      </c>
      <c r="F85" s="95">
        <v>2</v>
      </c>
    </row>
    <row r="86" spans="1:6">
      <c r="A86" s="57">
        <v>762000</v>
      </c>
      <c r="B86" s="58" t="s">
        <v>272</v>
      </c>
      <c r="C86" s="95">
        <v>3</v>
      </c>
      <c r="D86" s="95">
        <v>4</v>
      </c>
      <c r="E86" s="95">
        <v>2</v>
      </c>
      <c r="F86" s="95">
        <v>2</v>
      </c>
    </row>
    <row r="87" spans="1:6">
      <c r="A87" s="57">
        <v>370020</v>
      </c>
      <c r="B87" s="58" t="s">
        <v>74</v>
      </c>
      <c r="C87" s="95">
        <v>4</v>
      </c>
      <c r="D87" s="95">
        <v>2</v>
      </c>
      <c r="E87" s="95">
        <v>3</v>
      </c>
      <c r="F87" s="95">
        <v>1</v>
      </c>
    </row>
    <row r="88" spans="1:6">
      <c r="A88" s="57">
        <v>362028</v>
      </c>
      <c r="B88" s="58" t="s">
        <v>67</v>
      </c>
      <c r="C88" s="95">
        <v>9</v>
      </c>
      <c r="D88" s="95">
        <v>3</v>
      </c>
      <c r="E88" s="95">
        <v>4</v>
      </c>
      <c r="F88" s="95">
        <v>1</v>
      </c>
    </row>
    <row r="89" spans="1:6" ht="12.75" customHeight="1">
      <c r="A89" s="57">
        <v>566028</v>
      </c>
      <c r="B89" s="58" t="s">
        <v>116</v>
      </c>
      <c r="C89" s="95">
        <v>10</v>
      </c>
      <c r="D89" s="95">
        <v>4</v>
      </c>
      <c r="E89" s="95">
        <v>4</v>
      </c>
      <c r="F89" s="95">
        <v>2</v>
      </c>
    </row>
    <row r="90" spans="1:6">
      <c r="A90" s="57">
        <v>962024</v>
      </c>
      <c r="B90" s="58" t="s">
        <v>152</v>
      </c>
      <c r="C90" s="95">
        <v>8</v>
      </c>
      <c r="D90" s="95">
        <v>2</v>
      </c>
      <c r="E90" s="95">
        <v>4</v>
      </c>
      <c r="F90" s="95">
        <v>2</v>
      </c>
    </row>
    <row r="91" spans="1:6">
      <c r="A91" s="57">
        <v>162016</v>
      </c>
      <c r="B91" s="58" t="s">
        <v>42</v>
      </c>
      <c r="C91" s="95">
        <v>6</v>
      </c>
      <c r="D91" s="95">
        <v>4</v>
      </c>
      <c r="E91" s="95">
        <v>3</v>
      </c>
      <c r="F91" s="95">
        <v>1</v>
      </c>
    </row>
    <row r="92" spans="1:6">
      <c r="A92" s="57">
        <v>978020</v>
      </c>
      <c r="B92" s="58" t="s">
        <v>162</v>
      </c>
      <c r="C92" s="95">
        <v>4</v>
      </c>
      <c r="D92" s="95">
        <v>2</v>
      </c>
      <c r="E92" s="95">
        <v>3</v>
      </c>
      <c r="F92" s="95">
        <v>2</v>
      </c>
    </row>
    <row r="93" spans="1:6">
      <c r="A93" s="57">
        <v>170020</v>
      </c>
      <c r="B93" s="58" t="s">
        <v>49</v>
      </c>
      <c r="C93" s="95">
        <v>4</v>
      </c>
      <c r="D93" s="95">
        <v>2</v>
      </c>
      <c r="E93" s="95">
        <v>3</v>
      </c>
      <c r="F93" s="95">
        <v>1</v>
      </c>
    </row>
    <row r="94" spans="1:6">
      <c r="A94" s="57">
        <v>166012</v>
      </c>
      <c r="B94" s="58" t="s">
        <v>45</v>
      </c>
      <c r="C94" s="95">
        <v>5</v>
      </c>
      <c r="D94" s="95">
        <v>3</v>
      </c>
      <c r="E94" s="95">
        <v>3</v>
      </c>
      <c r="F94" s="95">
        <v>1</v>
      </c>
    </row>
    <row r="95" spans="1:6">
      <c r="A95" s="57">
        <v>362032</v>
      </c>
      <c r="B95" s="58" t="s">
        <v>68</v>
      </c>
      <c r="C95" s="95">
        <v>8</v>
      </c>
      <c r="D95" s="95">
        <v>2</v>
      </c>
      <c r="E95" s="95">
        <v>4</v>
      </c>
      <c r="F95" s="95">
        <v>1</v>
      </c>
    </row>
    <row r="96" spans="1:6">
      <c r="A96" s="57">
        <v>154032</v>
      </c>
      <c r="B96" s="58" t="s">
        <v>28</v>
      </c>
      <c r="C96" s="95">
        <v>6</v>
      </c>
      <c r="D96" s="95">
        <v>4</v>
      </c>
      <c r="E96" s="95">
        <v>3</v>
      </c>
      <c r="F96" s="95">
        <v>1</v>
      </c>
    </row>
    <row r="97" spans="1:6">
      <c r="A97" s="57">
        <v>154000</v>
      </c>
      <c r="B97" s="58" t="s">
        <v>253</v>
      </c>
      <c r="C97" s="95">
        <v>3</v>
      </c>
      <c r="D97" s="95">
        <v>4</v>
      </c>
      <c r="E97" s="95">
        <v>2</v>
      </c>
      <c r="F97" s="95">
        <v>1</v>
      </c>
    </row>
    <row r="98" spans="1:6">
      <c r="A98" s="57">
        <v>154036</v>
      </c>
      <c r="B98" s="58" t="s">
        <v>29</v>
      </c>
      <c r="C98" s="95">
        <v>4</v>
      </c>
      <c r="D98" s="95">
        <v>2</v>
      </c>
      <c r="E98" s="95">
        <v>3</v>
      </c>
      <c r="F98" s="95">
        <v>1</v>
      </c>
    </row>
    <row r="99" spans="1:6">
      <c r="A99" s="57">
        <v>315000</v>
      </c>
      <c r="B99" s="58" t="s">
        <v>55</v>
      </c>
      <c r="C99" s="95">
        <v>2</v>
      </c>
      <c r="D99" s="95">
        <v>2</v>
      </c>
      <c r="E99" s="95">
        <v>1</v>
      </c>
      <c r="F99" s="95">
        <v>1</v>
      </c>
    </row>
    <row r="100" spans="1:6">
      <c r="A100" s="57">
        <v>382024</v>
      </c>
      <c r="B100" s="58" t="s">
        <v>87</v>
      </c>
      <c r="C100" s="95">
        <v>6</v>
      </c>
      <c r="D100" s="95">
        <v>4</v>
      </c>
      <c r="E100" s="95">
        <v>3</v>
      </c>
      <c r="F100" s="95">
        <v>1</v>
      </c>
    </row>
    <row r="101" spans="1:6">
      <c r="A101" s="57">
        <v>114000</v>
      </c>
      <c r="B101" s="58" t="s">
        <v>18</v>
      </c>
      <c r="C101" s="95">
        <v>1</v>
      </c>
      <c r="D101" s="95">
        <v>1</v>
      </c>
      <c r="E101" s="95">
        <v>1</v>
      </c>
      <c r="F101" s="95">
        <v>1</v>
      </c>
    </row>
    <row r="102" spans="1:6">
      <c r="A102" s="57">
        <v>766040</v>
      </c>
      <c r="B102" s="58" t="s">
        <v>128</v>
      </c>
      <c r="C102" s="95">
        <v>5</v>
      </c>
      <c r="D102" s="95">
        <v>3</v>
      </c>
      <c r="E102" s="95">
        <v>3</v>
      </c>
      <c r="F102" s="95">
        <v>2</v>
      </c>
    </row>
    <row r="103" spans="1:6">
      <c r="A103" s="57">
        <v>158020</v>
      </c>
      <c r="B103" s="58" t="s">
        <v>34</v>
      </c>
      <c r="C103" s="95">
        <v>10</v>
      </c>
      <c r="D103" s="95">
        <v>4</v>
      </c>
      <c r="E103" s="95">
        <v>4</v>
      </c>
      <c r="F103" s="95">
        <v>1</v>
      </c>
    </row>
    <row r="104" spans="1:6">
      <c r="A104" s="57">
        <v>378016</v>
      </c>
      <c r="B104" s="58" t="s">
        <v>80</v>
      </c>
      <c r="C104" s="95">
        <v>6</v>
      </c>
      <c r="D104" s="95">
        <v>4</v>
      </c>
      <c r="E104" s="95">
        <v>3</v>
      </c>
      <c r="F104" s="95">
        <v>1</v>
      </c>
    </row>
    <row r="105" spans="1:6">
      <c r="A105" s="57">
        <v>766044</v>
      </c>
      <c r="B105" s="58" t="s">
        <v>129</v>
      </c>
      <c r="C105" s="95">
        <v>5</v>
      </c>
      <c r="D105" s="95">
        <v>3</v>
      </c>
      <c r="E105" s="95">
        <v>3</v>
      </c>
      <c r="F105" s="95">
        <v>2</v>
      </c>
    </row>
    <row r="106" spans="1:6">
      <c r="A106" s="57">
        <v>316000</v>
      </c>
      <c r="B106" s="58" t="s">
        <v>56</v>
      </c>
      <c r="C106" s="95">
        <v>2</v>
      </c>
      <c r="D106" s="95">
        <v>2</v>
      </c>
      <c r="E106" s="95">
        <v>1</v>
      </c>
      <c r="F106" s="95">
        <v>1</v>
      </c>
    </row>
    <row r="107" spans="1:6">
      <c r="A107" s="57">
        <v>766000</v>
      </c>
      <c r="B107" s="58" t="s">
        <v>273</v>
      </c>
      <c r="C107" s="95">
        <v>3</v>
      </c>
      <c r="D107" s="95">
        <v>4</v>
      </c>
      <c r="E107" s="95">
        <v>2</v>
      </c>
      <c r="F107" s="95">
        <v>2</v>
      </c>
    </row>
    <row r="108" spans="1:6">
      <c r="A108" s="57">
        <v>974028</v>
      </c>
      <c r="B108" s="58" t="s">
        <v>158</v>
      </c>
      <c r="C108" s="95">
        <v>9</v>
      </c>
      <c r="D108" s="95">
        <v>3</v>
      </c>
      <c r="E108" s="95">
        <v>4</v>
      </c>
      <c r="F108" s="95">
        <v>2</v>
      </c>
    </row>
    <row r="109" spans="1:6">
      <c r="A109" s="57">
        <v>382028</v>
      </c>
      <c r="B109" s="58" t="s">
        <v>88</v>
      </c>
      <c r="C109" s="95">
        <v>6</v>
      </c>
      <c r="D109" s="95">
        <v>4</v>
      </c>
      <c r="E109" s="95">
        <v>3</v>
      </c>
      <c r="F109" s="95">
        <v>1</v>
      </c>
    </row>
    <row r="110" spans="1:6">
      <c r="A110" s="57">
        <v>758024</v>
      </c>
      <c r="B110" s="58" t="s">
        <v>125</v>
      </c>
      <c r="C110" s="95">
        <v>5</v>
      </c>
      <c r="D110" s="95">
        <v>3</v>
      </c>
      <c r="E110" s="95">
        <v>3</v>
      </c>
      <c r="F110" s="95">
        <v>2</v>
      </c>
    </row>
    <row r="111" spans="1:6">
      <c r="A111" s="57">
        <v>962032</v>
      </c>
      <c r="B111" s="58" t="s">
        <v>153</v>
      </c>
      <c r="C111" s="95">
        <v>8</v>
      </c>
      <c r="D111" s="95">
        <v>2</v>
      </c>
      <c r="E111" s="95">
        <v>4</v>
      </c>
      <c r="F111" s="95">
        <v>2</v>
      </c>
    </row>
    <row r="112" spans="1:6">
      <c r="A112" s="57">
        <v>978024</v>
      </c>
      <c r="B112" s="58" t="s">
        <v>163</v>
      </c>
      <c r="C112" s="95">
        <v>7</v>
      </c>
      <c r="D112" s="95">
        <v>1</v>
      </c>
      <c r="E112" s="95">
        <v>4</v>
      </c>
      <c r="F112" s="95">
        <v>2</v>
      </c>
    </row>
    <row r="113" spans="1:6">
      <c r="A113" s="57">
        <v>962000</v>
      </c>
      <c r="B113" s="58" t="s">
        <v>277</v>
      </c>
      <c r="C113" s="95">
        <v>3</v>
      </c>
      <c r="D113" s="95">
        <v>4</v>
      </c>
      <c r="E113" s="95">
        <v>2</v>
      </c>
      <c r="F113" s="95">
        <v>2</v>
      </c>
    </row>
    <row r="114" spans="1:6">
      <c r="A114" s="57">
        <v>562024</v>
      </c>
      <c r="B114" s="58" t="s">
        <v>110</v>
      </c>
      <c r="C114" s="95">
        <v>7</v>
      </c>
      <c r="D114" s="95">
        <v>1</v>
      </c>
      <c r="E114" s="95">
        <v>4</v>
      </c>
      <c r="F114" s="95">
        <v>2</v>
      </c>
    </row>
    <row r="115" spans="1:6">
      <c r="A115" s="57">
        <v>382032</v>
      </c>
      <c r="B115" s="58" t="s">
        <v>89</v>
      </c>
      <c r="C115" s="95">
        <v>5</v>
      </c>
      <c r="D115" s="95">
        <v>3</v>
      </c>
      <c r="E115" s="95">
        <v>3</v>
      </c>
      <c r="F115" s="95">
        <v>1</v>
      </c>
    </row>
    <row r="116" spans="1:6">
      <c r="A116" s="57">
        <v>162022</v>
      </c>
      <c r="B116" s="58" t="s">
        <v>43</v>
      </c>
      <c r="C116" s="95">
        <v>10</v>
      </c>
      <c r="D116" s="95">
        <v>4</v>
      </c>
      <c r="E116" s="95">
        <v>4</v>
      </c>
      <c r="F116" s="95">
        <v>1</v>
      </c>
    </row>
    <row r="117" spans="1:6">
      <c r="A117" s="57">
        <v>962040</v>
      </c>
      <c r="B117" s="58" t="s">
        <v>154</v>
      </c>
      <c r="C117" s="95">
        <v>9</v>
      </c>
      <c r="D117" s="95">
        <v>3</v>
      </c>
      <c r="E117" s="95">
        <v>4</v>
      </c>
      <c r="F117" s="95">
        <v>2</v>
      </c>
    </row>
    <row r="118" spans="1:6">
      <c r="A118" s="57">
        <v>158024</v>
      </c>
      <c r="B118" s="58" t="s">
        <v>35</v>
      </c>
      <c r="C118" s="95">
        <v>5</v>
      </c>
      <c r="D118" s="95">
        <v>3</v>
      </c>
      <c r="E118" s="95">
        <v>3</v>
      </c>
      <c r="F118" s="95">
        <v>1</v>
      </c>
    </row>
    <row r="119" spans="1:6">
      <c r="A119" s="57">
        <v>770024</v>
      </c>
      <c r="B119" s="58" t="s">
        <v>131</v>
      </c>
      <c r="C119" s="95">
        <v>7</v>
      </c>
      <c r="D119" s="95">
        <v>1</v>
      </c>
      <c r="E119" s="95">
        <v>4</v>
      </c>
      <c r="F119" s="95">
        <v>2</v>
      </c>
    </row>
    <row r="120" spans="1:6">
      <c r="A120" s="57">
        <v>770000</v>
      </c>
      <c r="B120" s="58" t="s">
        <v>274</v>
      </c>
      <c r="C120" s="95">
        <v>3</v>
      </c>
      <c r="D120" s="95">
        <v>4</v>
      </c>
      <c r="E120" s="95">
        <v>2</v>
      </c>
      <c r="F120" s="95">
        <v>2</v>
      </c>
    </row>
    <row r="121" spans="1:6">
      <c r="A121" s="57">
        <v>170024</v>
      </c>
      <c r="B121" s="58" t="s">
        <v>50</v>
      </c>
      <c r="C121" s="95">
        <v>8</v>
      </c>
      <c r="D121" s="95">
        <v>2</v>
      </c>
      <c r="E121" s="95">
        <v>4</v>
      </c>
      <c r="F121" s="95">
        <v>1</v>
      </c>
    </row>
    <row r="122" spans="1:6">
      <c r="A122" s="57">
        <v>116000</v>
      </c>
      <c r="B122" s="58" t="s">
        <v>19</v>
      </c>
      <c r="C122" s="95">
        <v>1</v>
      </c>
      <c r="D122" s="95">
        <v>1</v>
      </c>
      <c r="E122" s="95">
        <v>1</v>
      </c>
      <c r="F122" s="95">
        <v>1</v>
      </c>
    </row>
    <row r="123" spans="1:6">
      <c r="A123" s="57">
        <v>158026</v>
      </c>
      <c r="B123" s="58" t="s">
        <v>36</v>
      </c>
      <c r="C123" s="95">
        <v>4</v>
      </c>
      <c r="D123" s="95">
        <v>1</v>
      </c>
      <c r="E123" s="95">
        <v>3</v>
      </c>
      <c r="F123" s="95">
        <v>1</v>
      </c>
    </row>
    <row r="124" spans="1:6">
      <c r="A124" s="57">
        <v>117000</v>
      </c>
      <c r="B124" s="58" t="s">
        <v>20</v>
      </c>
      <c r="C124" s="95">
        <v>1</v>
      </c>
      <c r="D124" s="95">
        <v>1</v>
      </c>
      <c r="E124" s="95">
        <v>1</v>
      </c>
      <c r="F124" s="95">
        <v>1</v>
      </c>
    </row>
    <row r="125" spans="1:6">
      <c r="A125" s="57">
        <v>515000</v>
      </c>
      <c r="B125" s="58" t="s">
        <v>97</v>
      </c>
      <c r="C125" s="95">
        <v>2</v>
      </c>
      <c r="D125" s="95">
        <v>3</v>
      </c>
      <c r="E125" s="95">
        <v>1</v>
      </c>
      <c r="F125" s="95">
        <v>2</v>
      </c>
    </row>
    <row r="126" spans="1:6">
      <c r="A126" s="80">
        <v>166016</v>
      </c>
      <c r="B126" s="58" t="s">
        <v>256</v>
      </c>
      <c r="C126" s="95">
        <v>5</v>
      </c>
      <c r="D126" s="95">
        <v>3</v>
      </c>
      <c r="E126" s="95">
        <v>3</v>
      </c>
      <c r="F126" s="95">
        <v>1</v>
      </c>
    </row>
    <row r="127" spans="1:6">
      <c r="A127" s="57">
        <v>162000</v>
      </c>
      <c r="B127" s="58" t="s">
        <v>254</v>
      </c>
      <c r="C127" s="95">
        <v>3</v>
      </c>
      <c r="D127" s="95">
        <v>4</v>
      </c>
      <c r="E127" s="95">
        <v>2</v>
      </c>
      <c r="F127" s="95">
        <v>1</v>
      </c>
    </row>
    <row r="128" spans="1:6">
      <c r="A128" s="57">
        <v>162024</v>
      </c>
      <c r="B128" s="58" t="s">
        <v>44</v>
      </c>
      <c r="C128" s="95">
        <v>8</v>
      </c>
      <c r="D128" s="95">
        <v>2</v>
      </c>
      <c r="E128" s="95">
        <v>4</v>
      </c>
      <c r="F128" s="95">
        <v>1</v>
      </c>
    </row>
    <row r="129" spans="1:6">
      <c r="A129" s="57">
        <v>382044</v>
      </c>
      <c r="B129" s="58" t="s">
        <v>90</v>
      </c>
      <c r="C129" s="95">
        <v>6</v>
      </c>
      <c r="D129" s="95">
        <v>4</v>
      </c>
      <c r="E129" s="95">
        <v>3</v>
      </c>
      <c r="F129" s="95">
        <v>1</v>
      </c>
    </row>
    <row r="130" spans="1:6">
      <c r="A130" s="57">
        <v>374000</v>
      </c>
      <c r="B130" s="58" t="s">
        <v>262</v>
      </c>
      <c r="C130" s="95">
        <v>3</v>
      </c>
      <c r="D130" s="95">
        <v>4</v>
      </c>
      <c r="E130" s="95">
        <v>2</v>
      </c>
      <c r="F130" s="95">
        <v>1</v>
      </c>
    </row>
    <row r="131" spans="1:6">
      <c r="A131" s="57">
        <v>119000</v>
      </c>
      <c r="B131" s="58" t="s">
        <v>21</v>
      </c>
      <c r="C131" s="95">
        <v>1</v>
      </c>
      <c r="D131" s="95">
        <v>1</v>
      </c>
      <c r="E131" s="95">
        <v>1</v>
      </c>
      <c r="F131" s="95">
        <v>1</v>
      </c>
    </row>
    <row r="132" spans="1:6">
      <c r="A132" s="57">
        <v>570028</v>
      </c>
      <c r="B132" s="58" t="s">
        <v>120</v>
      </c>
      <c r="C132" s="95">
        <v>6</v>
      </c>
      <c r="D132" s="95">
        <v>4</v>
      </c>
      <c r="E132" s="95">
        <v>3</v>
      </c>
      <c r="F132" s="95">
        <v>2</v>
      </c>
    </row>
    <row r="133" spans="1:6">
      <c r="A133" s="57">
        <v>562028</v>
      </c>
      <c r="B133" s="58" t="s">
        <v>111</v>
      </c>
      <c r="C133" s="95">
        <v>4</v>
      </c>
      <c r="D133" s="95">
        <v>1</v>
      </c>
      <c r="E133" s="95">
        <v>3</v>
      </c>
      <c r="F133" s="95">
        <v>2</v>
      </c>
    </row>
    <row r="134" spans="1:6">
      <c r="A134" s="57">
        <v>966000</v>
      </c>
      <c r="B134" s="58" t="s">
        <v>278</v>
      </c>
      <c r="C134" s="95">
        <v>3</v>
      </c>
      <c r="D134" s="95">
        <v>4</v>
      </c>
      <c r="E134" s="95">
        <v>2</v>
      </c>
      <c r="F134" s="95">
        <v>2</v>
      </c>
    </row>
    <row r="135" spans="1:6">
      <c r="A135" s="57">
        <v>378024</v>
      </c>
      <c r="B135" s="58" t="s">
        <v>81</v>
      </c>
      <c r="C135" s="95">
        <v>6</v>
      </c>
      <c r="D135" s="95">
        <v>4</v>
      </c>
      <c r="E135" s="95">
        <v>3</v>
      </c>
      <c r="F135" s="95">
        <v>1</v>
      </c>
    </row>
    <row r="136" spans="1:6">
      <c r="A136" s="57">
        <v>774000</v>
      </c>
      <c r="B136" s="58" t="s">
        <v>275</v>
      </c>
      <c r="C136" s="95">
        <v>3</v>
      </c>
      <c r="D136" s="95">
        <v>4</v>
      </c>
      <c r="E136" s="95">
        <v>2</v>
      </c>
      <c r="F136" s="95">
        <v>2</v>
      </c>
    </row>
    <row r="137" spans="1:6">
      <c r="A137" s="57">
        <v>774032</v>
      </c>
      <c r="B137" s="58" t="s">
        <v>133</v>
      </c>
      <c r="C137" s="95">
        <v>8</v>
      </c>
      <c r="D137" s="95">
        <v>2</v>
      </c>
      <c r="E137" s="95">
        <v>4</v>
      </c>
      <c r="F137" s="95">
        <v>2</v>
      </c>
    </row>
    <row r="138" spans="1:6">
      <c r="A138" s="57">
        <v>962052</v>
      </c>
      <c r="B138" s="58" t="s">
        <v>155</v>
      </c>
      <c r="C138" s="95">
        <v>6</v>
      </c>
      <c r="D138" s="95">
        <v>4</v>
      </c>
      <c r="E138" s="95">
        <v>3</v>
      </c>
      <c r="F138" s="95">
        <v>2</v>
      </c>
    </row>
    <row r="139" spans="1:6">
      <c r="A139" s="57">
        <v>770032</v>
      </c>
      <c r="B139" s="58" t="s">
        <v>132</v>
      </c>
      <c r="C139" s="95">
        <v>6</v>
      </c>
      <c r="D139" s="95">
        <v>4</v>
      </c>
      <c r="E139" s="95">
        <v>3</v>
      </c>
      <c r="F139" s="95">
        <v>2</v>
      </c>
    </row>
    <row r="140" spans="1:6">
      <c r="A140" s="57">
        <v>362036</v>
      </c>
      <c r="B140" s="58" t="s">
        <v>69</v>
      </c>
      <c r="C140" s="95">
        <v>10</v>
      </c>
      <c r="D140" s="95">
        <v>4</v>
      </c>
      <c r="E140" s="95">
        <v>4</v>
      </c>
      <c r="F140" s="95">
        <v>1</v>
      </c>
    </row>
    <row r="141" spans="1:6">
      <c r="A141" s="57">
        <v>374036</v>
      </c>
      <c r="B141" s="58" t="s">
        <v>76</v>
      </c>
      <c r="C141" s="95">
        <v>6</v>
      </c>
      <c r="D141" s="95">
        <v>4</v>
      </c>
      <c r="E141" s="95">
        <v>3</v>
      </c>
      <c r="F141" s="95">
        <v>1</v>
      </c>
    </row>
    <row r="142" spans="1:6">
      <c r="A142" s="57">
        <v>158028</v>
      </c>
      <c r="B142" s="58" t="s">
        <v>37</v>
      </c>
      <c r="C142" s="95">
        <v>9</v>
      </c>
      <c r="D142" s="95">
        <v>3</v>
      </c>
      <c r="E142" s="95">
        <v>4</v>
      </c>
      <c r="F142" s="95">
        <v>1</v>
      </c>
    </row>
    <row r="143" spans="1:6">
      <c r="A143" s="57">
        <v>562032</v>
      </c>
      <c r="B143" s="58" t="s">
        <v>112</v>
      </c>
      <c r="C143" s="95">
        <v>7</v>
      </c>
      <c r="D143" s="95">
        <v>1</v>
      </c>
      <c r="E143" s="95">
        <v>4</v>
      </c>
      <c r="F143" s="95">
        <v>2</v>
      </c>
    </row>
    <row r="144" spans="1:6">
      <c r="A144" s="57">
        <v>120000</v>
      </c>
      <c r="B144" s="58" t="s">
        <v>22</v>
      </c>
      <c r="C144" s="95">
        <v>2</v>
      </c>
      <c r="D144" s="95">
        <v>2</v>
      </c>
      <c r="E144" s="95">
        <v>1</v>
      </c>
      <c r="F144" s="95">
        <v>1</v>
      </c>
    </row>
    <row r="145" spans="1:6" ht="12.75" customHeight="1">
      <c r="A145" s="80">
        <v>754028</v>
      </c>
      <c r="B145" s="58" t="s">
        <v>270</v>
      </c>
      <c r="C145" s="95">
        <v>6</v>
      </c>
      <c r="D145" s="95">
        <v>4</v>
      </c>
      <c r="E145" s="95">
        <v>3</v>
      </c>
      <c r="F145" s="95">
        <v>2</v>
      </c>
    </row>
    <row r="146" spans="1:6">
      <c r="A146" s="57">
        <v>382048</v>
      </c>
      <c r="B146" s="58" t="s">
        <v>91</v>
      </c>
      <c r="C146" s="95">
        <v>6</v>
      </c>
      <c r="D146" s="95">
        <v>4</v>
      </c>
      <c r="E146" s="95">
        <v>3</v>
      </c>
      <c r="F146" s="95">
        <v>1</v>
      </c>
    </row>
    <row r="147" spans="1:6">
      <c r="A147" s="57">
        <v>170032</v>
      </c>
      <c r="B147" s="58" t="s">
        <v>51</v>
      </c>
      <c r="C147" s="95">
        <v>6</v>
      </c>
      <c r="D147" s="95">
        <v>4</v>
      </c>
      <c r="E147" s="95">
        <v>3</v>
      </c>
      <c r="F147" s="95">
        <v>1</v>
      </c>
    </row>
    <row r="148" spans="1:6">
      <c r="A148" s="57">
        <v>566076</v>
      </c>
      <c r="B148" s="58" t="s">
        <v>117</v>
      </c>
      <c r="C148" s="95">
        <v>9</v>
      </c>
      <c r="D148" s="95">
        <v>3</v>
      </c>
      <c r="E148" s="95">
        <v>4</v>
      </c>
      <c r="F148" s="95">
        <v>2</v>
      </c>
    </row>
    <row r="149" spans="1:6">
      <c r="A149" s="57">
        <v>378000</v>
      </c>
      <c r="B149" s="58" t="s">
        <v>263</v>
      </c>
      <c r="C149" s="95">
        <v>3</v>
      </c>
      <c r="D149" s="95">
        <v>4</v>
      </c>
      <c r="E149" s="95">
        <v>2</v>
      </c>
      <c r="F149" s="95">
        <v>1</v>
      </c>
    </row>
    <row r="150" spans="1:6">
      <c r="A150" s="57">
        <v>382000</v>
      </c>
      <c r="B150" s="58" t="s">
        <v>264</v>
      </c>
      <c r="C150" s="95">
        <v>3</v>
      </c>
      <c r="D150" s="95">
        <v>4</v>
      </c>
      <c r="E150" s="95">
        <v>2</v>
      </c>
      <c r="F150" s="95">
        <v>1</v>
      </c>
    </row>
    <row r="151" spans="1:6">
      <c r="A151" s="57">
        <v>378028</v>
      </c>
      <c r="B151" s="58" t="s">
        <v>82</v>
      </c>
      <c r="C151" s="95">
        <v>6</v>
      </c>
      <c r="D151" s="95">
        <v>4</v>
      </c>
      <c r="E151" s="95">
        <v>3</v>
      </c>
      <c r="F151" s="95">
        <v>1</v>
      </c>
    </row>
    <row r="152" spans="1:6">
      <c r="A152" s="57">
        <v>382056</v>
      </c>
      <c r="B152" s="58" t="s">
        <v>92</v>
      </c>
      <c r="C152" s="95">
        <v>9</v>
      </c>
      <c r="D152" s="95">
        <v>3</v>
      </c>
      <c r="E152" s="95">
        <v>4</v>
      </c>
      <c r="F152" s="95">
        <v>1</v>
      </c>
    </row>
    <row r="153" spans="1:6">
      <c r="A153" s="57">
        <v>958040</v>
      </c>
      <c r="B153" s="58" t="s">
        <v>148</v>
      </c>
      <c r="C153" s="95">
        <v>6</v>
      </c>
      <c r="D153" s="95">
        <v>4</v>
      </c>
      <c r="E153" s="95">
        <v>3</v>
      </c>
      <c r="F153" s="95">
        <v>2</v>
      </c>
    </row>
    <row r="154" spans="1:6">
      <c r="A154" s="57">
        <v>954024</v>
      </c>
      <c r="B154" s="58" t="s">
        <v>143</v>
      </c>
      <c r="C154" s="95">
        <v>4</v>
      </c>
      <c r="D154" s="95">
        <v>2</v>
      </c>
      <c r="E154" s="95">
        <v>3</v>
      </c>
      <c r="F154" s="95">
        <v>2</v>
      </c>
    </row>
    <row r="155" spans="1:6">
      <c r="A155" s="57">
        <v>978028</v>
      </c>
      <c r="B155" s="58" t="s">
        <v>164</v>
      </c>
      <c r="C155" s="95">
        <v>5</v>
      </c>
      <c r="D155" s="95">
        <v>3</v>
      </c>
      <c r="E155" s="95">
        <v>3</v>
      </c>
      <c r="F155" s="95">
        <v>2</v>
      </c>
    </row>
    <row r="156" spans="1:6" ht="12.75" customHeight="1">
      <c r="A156" s="57">
        <v>978032</v>
      </c>
      <c r="B156" s="58" t="s">
        <v>165</v>
      </c>
      <c r="C156" s="95">
        <v>4</v>
      </c>
      <c r="D156" s="95">
        <v>2</v>
      </c>
      <c r="E156" s="95">
        <v>3</v>
      </c>
      <c r="F156" s="95">
        <v>2</v>
      </c>
    </row>
    <row r="157" spans="1:6">
      <c r="A157" s="57">
        <v>382060</v>
      </c>
      <c r="B157" s="58" t="s">
        <v>93</v>
      </c>
      <c r="C157" s="95">
        <v>4</v>
      </c>
      <c r="D157" s="95">
        <v>2</v>
      </c>
      <c r="E157" s="95">
        <v>3</v>
      </c>
      <c r="F157" s="95">
        <v>1</v>
      </c>
    </row>
    <row r="158" spans="1:6">
      <c r="A158" s="57">
        <v>970040</v>
      </c>
      <c r="B158" s="58" t="s">
        <v>157</v>
      </c>
      <c r="C158" s="95">
        <v>8</v>
      </c>
      <c r="D158" s="95">
        <v>2</v>
      </c>
      <c r="E158" s="95">
        <v>4</v>
      </c>
      <c r="F158" s="95">
        <v>2</v>
      </c>
    </row>
    <row r="159" spans="1:6">
      <c r="A159" s="57">
        <v>970000</v>
      </c>
      <c r="B159" s="58" t="s">
        <v>279</v>
      </c>
      <c r="C159" s="95">
        <v>3</v>
      </c>
      <c r="D159" s="95">
        <v>4</v>
      </c>
      <c r="E159" s="95">
        <v>2</v>
      </c>
      <c r="F159" s="95">
        <v>2</v>
      </c>
    </row>
    <row r="160" spans="1:6">
      <c r="A160" s="57">
        <v>974000</v>
      </c>
      <c r="B160" s="58" t="s">
        <v>280</v>
      </c>
      <c r="C160" s="95">
        <v>3</v>
      </c>
      <c r="D160" s="95">
        <v>4</v>
      </c>
      <c r="E160" s="95">
        <v>2</v>
      </c>
      <c r="F160" s="95">
        <v>2</v>
      </c>
    </row>
    <row r="161" spans="1:6">
      <c r="A161" s="57">
        <v>974040</v>
      </c>
      <c r="B161" s="58" t="s">
        <v>159</v>
      </c>
      <c r="C161" s="95">
        <v>5</v>
      </c>
      <c r="D161" s="95">
        <v>3</v>
      </c>
      <c r="E161" s="95">
        <v>3</v>
      </c>
      <c r="F161" s="95">
        <v>2</v>
      </c>
    </row>
    <row r="162" spans="1:6">
      <c r="A162" s="57">
        <v>122000</v>
      </c>
      <c r="B162" s="58" t="s">
        <v>23</v>
      </c>
      <c r="C162" s="95">
        <v>2</v>
      </c>
      <c r="D162" s="95">
        <v>2</v>
      </c>
      <c r="E162" s="95">
        <v>1</v>
      </c>
      <c r="F162" s="95">
        <v>1</v>
      </c>
    </row>
    <row r="163" spans="1:6">
      <c r="A163" s="57">
        <v>954028</v>
      </c>
      <c r="B163" s="58" t="s">
        <v>144</v>
      </c>
      <c r="C163" s="95">
        <v>6</v>
      </c>
      <c r="D163" s="95">
        <v>4</v>
      </c>
      <c r="E163" s="95">
        <v>3</v>
      </c>
      <c r="F163" s="95">
        <v>2</v>
      </c>
    </row>
    <row r="164" spans="1:6" ht="12.75" customHeight="1">
      <c r="A164" s="57">
        <v>566000</v>
      </c>
      <c r="B164" s="58" t="s">
        <v>267</v>
      </c>
      <c r="C164" s="95">
        <v>3</v>
      </c>
      <c r="D164" s="95">
        <v>4</v>
      </c>
      <c r="E164" s="95">
        <v>2</v>
      </c>
      <c r="F164" s="95">
        <v>2</v>
      </c>
    </row>
    <row r="165" spans="1:6">
      <c r="A165" s="57">
        <v>334032</v>
      </c>
      <c r="B165" s="58" t="s">
        <v>60</v>
      </c>
      <c r="C165" s="95">
        <v>7</v>
      </c>
      <c r="D165" s="95">
        <v>1</v>
      </c>
      <c r="E165" s="95">
        <v>4</v>
      </c>
      <c r="F165" s="95">
        <v>1</v>
      </c>
    </row>
    <row r="166" spans="1:6">
      <c r="A166" s="57">
        <v>958044</v>
      </c>
      <c r="B166" s="58" t="s">
        <v>149</v>
      </c>
      <c r="C166" s="95">
        <v>6</v>
      </c>
      <c r="D166" s="95">
        <v>4</v>
      </c>
      <c r="E166" s="95">
        <v>3</v>
      </c>
      <c r="F166" s="95">
        <v>2</v>
      </c>
    </row>
    <row r="167" spans="1:6">
      <c r="A167" s="57">
        <v>382068</v>
      </c>
      <c r="B167" s="58" t="s">
        <v>94</v>
      </c>
      <c r="C167" s="95">
        <v>8</v>
      </c>
      <c r="D167" s="95">
        <v>2</v>
      </c>
      <c r="E167" s="95">
        <v>4</v>
      </c>
      <c r="F167" s="95">
        <v>1</v>
      </c>
    </row>
    <row r="168" spans="1:6" ht="12.75" customHeight="1">
      <c r="A168" s="57">
        <v>978000</v>
      </c>
      <c r="B168" s="58" t="s">
        <v>281</v>
      </c>
      <c r="C168" s="95">
        <v>3</v>
      </c>
      <c r="D168" s="95">
        <v>3</v>
      </c>
      <c r="E168" s="95">
        <v>2</v>
      </c>
      <c r="F168" s="95">
        <v>2</v>
      </c>
    </row>
    <row r="169" spans="1:6">
      <c r="A169" s="57">
        <v>978036</v>
      </c>
      <c r="B169" s="58" t="s">
        <v>166</v>
      </c>
      <c r="C169" s="95">
        <v>8</v>
      </c>
      <c r="D169" s="95">
        <v>2</v>
      </c>
      <c r="E169" s="95">
        <v>4</v>
      </c>
      <c r="F169" s="95">
        <v>2</v>
      </c>
    </row>
    <row r="170" spans="1:6">
      <c r="A170" s="57">
        <v>158032</v>
      </c>
      <c r="B170" s="58" t="s">
        <v>38</v>
      </c>
      <c r="C170" s="95">
        <v>9</v>
      </c>
      <c r="D170" s="95">
        <v>3</v>
      </c>
      <c r="E170" s="95">
        <v>4</v>
      </c>
      <c r="F170" s="95">
        <v>1</v>
      </c>
    </row>
    <row r="171" spans="1:6">
      <c r="A171" s="57">
        <v>754044</v>
      </c>
      <c r="B171" s="58" t="s">
        <v>221</v>
      </c>
      <c r="C171" s="95">
        <v>6</v>
      </c>
      <c r="D171" s="95">
        <v>4</v>
      </c>
      <c r="E171" s="95">
        <v>3</v>
      </c>
      <c r="F171" s="95">
        <v>2</v>
      </c>
    </row>
    <row r="172" spans="1:6">
      <c r="A172" s="57">
        <v>166000</v>
      </c>
      <c r="B172" s="58" t="s">
        <v>255</v>
      </c>
      <c r="C172" s="95">
        <v>3</v>
      </c>
      <c r="D172" s="95">
        <v>4</v>
      </c>
      <c r="E172" s="95">
        <v>2</v>
      </c>
      <c r="F172" s="95">
        <v>1</v>
      </c>
    </row>
    <row r="173" spans="1:6">
      <c r="A173" s="57">
        <v>166032</v>
      </c>
      <c r="B173" s="58" t="s">
        <v>46</v>
      </c>
      <c r="C173" s="95">
        <v>8</v>
      </c>
      <c r="D173" s="95">
        <v>2</v>
      </c>
      <c r="E173" s="95">
        <v>4</v>
      </c>
      <c r="F173" s="95">
        <v>1</v>
      </c>
    </row>
    <row r="174" spans="1:6">
      <c r="A174" s="57">
        <v>170044</v>
      </c>
      <c r="B174" s="58" t="s">
        <v>52</v>
      </c>
      <c r="C174" s="95">
        <v>5</v>
      </c>
      <c r="D174" s="95">
        <v>3</v>
      </c>
      <c r="E174" s="95">
        <v>3</v>
      </c>
      <c r="F174" s="95">
        <v>1</v>
      </c>
    </row>
    <row r="175" spans="1:6">
      <c r="A175" s="57">
        <v>562036</v>
      </c>
      <c r="B175" s="58" t="s">
        <v>113</v>
      </c>
      <c r="C175" s="95">
        <v>5</v>
      </c>
      <c r="D175" s="95">
        <v>3</v>
      </c>
      <c r="E175" s="95">
        <v>3</v>
      </c>
      <c r="F175" s="95">
        <v>2</v>
      </c>
    </row>
    <row r="176" spans="1:6">
      <c r="A176" s="57">
        <v>570000</v>
      </c>
      <c r="B176" s="58" t="s">
        <v>268</v>
      </c>
      <c r="C176" s="95">
        <v>3</v>
      </c>
      <c r="D176" s="95">
        <v>4</v>
      </c>
      <c r="E176" s="95">
        <v>2</v>
      </c>
      <c r="F176" s="95">
        <v>2</v>
      </c>
    </row>
    <row r="177" spans="1:6" ht="12.75" customHeight="1">
      <c r="A177" s="57">
        <v>974044</v>
      </c>
      <c r="B177" s="58" t="s">
        <v>160</v>
      </c>
      <c r="C177" s="95">
        <v>6</v>
      </c>
      <c r="D177" s="95">
        <v>4</v>
      </c>
      <c r="E177" s="95">
        <v>3</v>
      </c>
      <c r="F177" s="95">
        <v>2</v>
      </c>
    </row>
    <row r="178" spans="1:6">
      <c r="A178" s="57">
        <v>962060</v>
      </c>
      <c r="B178" s="58" t="s">
        <v>156</v>
      </c>
      <c r="C178" s="95">
        <v>4</v>
      </c>
      <c r="D178" s="95">
        <v>2</v>
      </c>
      <c r="E178" s="95">
        <v>3</v>
      </c>
      <c r="F178" s="95">
        <v>2</v>
      </c>
    </row>
    <row r="179" spans="1:6" s="35" customFormat="1">
      <c r="A179" s="57">
        <v>378032</v>
      </c>
      <c r="B179" s="58" t="s">
        <v>83</v>
      </c>
      <c r="C179" s="95">
        <v>6</v>
      </c>
      <c r="D179" s="95">
        <v>4</v>
      </c>
      <c r="E179" s="95">
        <v>3</v>
      </c>
      <c r="F179" s="95">
        <v>1</v>
      </c>
    </row>
    <row r="180" spans="1:6" s="35" customFormat="1">
      <c r="A180" s="57">
        <v>978040</v>
      </c>
      <c r="B180" s="58" t="s">
        <v>167</v>
      </c>
      <c r="C180" s="95">
        <v>5</v>
      </c>
      <c r="D180" s="95">
        <v>3</v>
      </c>
      <c r="E180" s="95">
        <v>3</v>
      </c>
      <c r="F180" s="95">
        <v>2</v>
      </c>
    </row>
    <row r="181" spans="1:6">
      <c r="A181" s="57">
        <v>170000</v>
      </c>
      <c r="B181" s="58" t="s">
        <v>257</v>
      </c>
      <c r="C181" s="95">
        <v>3</v>
      </c>
      <c r="D181" s="95">
        <v>4</v>
      </c>
      <c r="E181" s="95">
        <v>2</v>
      </c>
      <c r="F181" s="95">
        <v>1</v>
      </c>
    </row>
    <row r="182" spans="1:6">
      <c r="A182" s="57">
        <v>170048</v>
      </c>
      <c r="B182" s="58" t="s">
        <v>53</v>
      </c>
      <c r="C182" s="95">
        <v>8</v>
      </c>
      <c r="D182" s="95">
        <v>2</v>
      </c>
      <c r="E182" s="95">
        <v>4</v>
      </c>
      <c r="F182" s="95">
        <v>1</v>
      </c>
    </row>
    <row r="183" spans="1:6">
      <c r="A183" s="57">
        <v>362040</v>
      </c>
      <c r="B183" s="58" t="s">
        <v>70</v>
      </c>
      <c r="C183" s="95">
        <v>4</v>
      </c>
      <c r="D183" s="95">
        <v>2</v>
      </c>
      <c r="E183" s="95">
        <v>3</v>
      </c>
      <c r="F183" s="95">
        <v>1</v>
      </c>
    </row>
    <row r="184" spans="1:6">
      <c r="A184" s="57">
        <v>954032</v>
      </c>
      <c r="B184" s="58" t="s">
        <v>145</v>
      </c>
      <c r="C184" s="95">
        <v>6</v>
      </c>
      <c r="D184" s="95">
        <v>4</v>
      </c>
      <c r="E184" s="95">
        <v>3</v>
      </c>
      <c r="F184" s="95">
        <v>2</v>
      </c>
    </row>
    <row r="185" spans="1:6">
      <c r="A185" s="57">
        <v>374048</v>
      </c>
      <c r="B185" s="58" t="s">
        <v>77</v>
      </c>
      <c r="C185" s="95">
        <v>6</v>
      </c>
      <c r="D185" s="95">
        <v>4</v>
      </c>
      <c r="E185" s="95">
        <v>3</v>
      </c>
      <c r="F185" s="95">
        <v>1</v>
      </c>
    </row>
    <row r="186" spans="1:6">
      <c r="A186" s="57">
        <v>166036</v>
      </c>
      <c r="B186" s="58" t="s">
        <v>47</v>
      </c>
      <c r="C186" s="95">
        <v>10</v>
      </c>
      <c r="D186" s="95">
        <v>4</v>
      </c>
      <c r="E186" s="95">
        <v>4</v>
      </c>
      <c r="F186" s="95">
        <v>1</v>
      </c>
    </row>
    <row r="187" spans="1:6">
      <c r="A187" s="57">
        <v>374052</v>
      </c>
      <c r="B187" s="58" t="s">
        <v>78</v>
      </c>
      <c r="C187" s="95">
        <v>6</v>
      </c>
      <c r="D187" s="95">
        <v>4</v>
      </c>
      <c r="E187" s="95">
        <v>3</v>
      </c>
      <c r="F187" s="95">
        <v>1</v>
      </c>
    </row>
    <row r="188" spans="1:6">
      <c r="A188" s="57">
        <v>954036</v>
      </c>
      <c r="B188" s="58" t="s">
        <v>146</v>
      </c>
      <c r="C188" s="95">
        <v>8</v>
      </c>
      <c r="D188" s="95">
        <v>2</v>
      </c>
      <c r="E188" s="95">
        <v>4</v>
      </c>
      <c r="F188" s="95">
        <v>2</v>
      </c>
    </row>
    <row r="189" spans="1:6">
      <c r="A189" s="57">
        <v>158036</v>
      </c>
      <c r="B189" s="58" t="s">
        <v>39</v>
      </c>
      <c r="C189" s="95">
        <v>5</v>
      </c>
      <c r="D189" s="95">
        <v>3</v>
      </c>
      <c r="E189" s="95">
        <v>3</v>
      </c>
      <c r="F189" s="95">
        <v>1</v>
      </c>
    </row>
    <row r="190" spans="1:6">
      <c r="A190" s="57">
        <v>124000</v>
      </c>
      <c r="B190" s="58" t="s">
        <v>24</v>
      </c>
      <c r="C190" s="95">
        <v>1</v>
      </c>
      <c r="D190" s="95">
        <v>1</v>
      </c>
      <c r="E190" s="95">
        <v>1</v>
      </c>
      <c r="F190" s="95">
        <v>1</v>
      </c>
    </row>
    <row r="191" spans="1:6" s="35" customFormat="1">
      <c r="A191" s="57">
        <v>334036</v>
      </c>
      <c r="B191" s="58" t="s">
        <v>61</v>
      </c>
      <c r="C191" s="95">
        <v>5</v>
      </c>
      <c r="D191" s="95">
        <v>3</v>
      </c>
      <c r="E191" s="95">
        <v>3</v>
      </c>
      <c r="F191" s="95">
        <v>1</v>
      </c>
    </row>
    <row r="192" spans="1:6" ht="12.75" customHeight="1">
      <c r="A192" s="201">
        <v>1</v>
      </c>
      <c r="B192" s="356" t="s">
        <v>311</v>
      </c>
      <c r="C192" s="356"/>
      <c r="D192" s="356"/>
      <c r="E192" s="356"/>
      <c r="F192" s="356"/>
    </row>
    <row r="193" spans="1:6" s="35" customFormat="1" ht="12.75" customHeight="1">
      <c r="A193" s="201"/>
      <c r="B193" s="357"/>
      <c r="C193" s="357"/>
      <c r="D193" s="357"/>
      <c r="E193" s="357"/>
      <c r="F193" s="357"/>
    </row>
    <row r="194" spans="1:6" s="35" customFormat="1" ht="12.75" customHeight="1">
      <c r="A194" s="201">
        <v>2</v>
      </c>
      <c r="B194" s="358" t="s">
        <v>295</v>
      </c>
      <c r="C194" s="358"/>
      <c r="D194" s="358"/>
      <c r="E194" s="358"/>
      <c r="F194" s="358"/>
    </row>
    <row r="195" spans="1:6" s="35" customFormat="1" ht="12.75" customHeight="1">
      <c r="A195" s="201"/>
      <c r="B195" s="358"/>
      <c r="C195" s="358"/>
      <c r="D195" s="358"/>
      <c r="E195" s="358"/>
      <c r="F195" s="358"/>
    </row>
    <row r="196" spans="1:6" s="35" customFormat="1" ht="12.75" customHeight="1">
      <c r="A196" s="201">
        <v>3</v>
      </c>
      <c r="B196" s="359" t="s">
        <v>296</v>
      </c>
      <c r="C196" s="359"/>
      <c r="D196" s="359"/>
      <c r="E196" s="359"/>
      <c r="F196" s="359"/>
    </row>
    <row r="197" spans="1:6" s="35" customFormat="1" ht="12.75" customHeight="1">
      <c r="A197" s="201"/>
      <c r="B197" s="359"/>
      <c r="C197" s="359"/>
      <c r="D197" s="359"/>
      <c r="E197" s="359"/>
      <c r="F197" s="359"/>
    </row>
    <row r="198" spans="1:6" s="35" customFormat="1" ht="12.75" customHeight="1">
      <c r="A198" s="201">
        <v>4</v>
      </c>
      <c r="B198" s="359" t="s">
        <v>225</v>
      </c>
      <c r="C198" s="359"/>
      <c r="D198" s="359"/>
      <c r="E198" s="359"/>
      <c r="F198" s="359"/>
    </row>
    <row r="199" spans="1:6" s="35" customFormat="1" ht="12.75" customHeight="1">
      <c r="A199" s="201"/>
      <c r="B199" s="359"/>
      <c r="C199" s="359"/>
      <c r="D199" s="359"/>
      <c r="E199" s="359"/>
      <c r="F199" s="359"/>
    </row>
    <row r="200" spans="1:6" s="35" customFormat="1" ht="12.75" customHeight="1">
      <c r="A200" s="201"/>
      <c r="B200" s="359"/>
      <c r="C200" s="359"/>
      <c r="D200" s="359"/>
      <c r="E200" s="359"/>
      <c r="F200" s="359"/>
    </row>
    <row r="201" spans="1:6" s="35" customFormat="1" ht="12.75" customHeight="1">
      <c r="A201" s="201"/>
      <c r="B201" s="359"/>
      <c r="C201" s="359"/>
      <c r="D201" s="359"/>
      <c r="E201" s="359"/>
      <c r="F201" s="359"/>
    </row>
    <row r="202" spans="1:6" ht="12.75" customHeight="1">
      <c r="A202" s="202">
        <v>5</v>
      </c>
      <c r="B202" s="359" t="s">
        <v>283</v>
      </c>
      <c r="C202" s="359"/>
      <c r="D202" s="359"/>
      <c r="E202" s="359"/>
      <c r="F202" s="359"/>
    </row>
    <row r="203" spans="1:6" s="35" customFormat="1">
      <c r="A203" s="73"/>
      <c r="B203" s="359"/>
      <c r="C203" s="359"/>
      <c r="D203" s="359"/>
      <c r="E203" s="359"/>
      <c r="F203" s="359"/>
    </row>
    <row r="204" spans="1:6" s="35" customFormat="1">
      <c r="A204" s="73"/>
      <c r="B204" s="359"/>
      <c r="C204" s="359"/>
      <c r="D204" s="359"/>
      <c r="E204" s="359"/>
      <c r="F204" s="359"/>
    </row>
    <row r="205" spans="1:6">
      <c r="A205" s="62" t="s">
        <v>238</v>
      </c>
      <c r="B205" s="74"/>
      <c r="C205" s="74"/>
      <c r="D205" s="74"/>
      <c r="E205" s="36"/>
      <c r="F205" s="36"/>
    </row>
    <row r="213" spans="2:2">
      <c r="B213" s="36"/>
    </row>
  </sheetData>
  <mergeCells count="11">
    <mergeCell ref="B192:F193"/>
    <mergeCell ref="B194:F195"/>
    <mergeCell ref="B196:F197"/>
    <mergeCell ref="B198:F201"/>
    <mergeCell ref="B202:F204"/>
    <mergeCell ref="A3:A5"/>
    <mergeCell ref="F3:F5"/>
    <mergeCell ref="B3:B5"/>
    <mergeCell ref="C3:C5"/>
    <mergeCell ref="E3:E5"/>
    <mergeCell ref="D3:D5"/>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8"/>
  <sheetViews>
    <sheetView zoomScale="80" zoomScaleNormal="80" workbookViewId="0">
      <pane ySplit="5" topLeftCell="A6" activePane="bottomLeft" state="frozen"/>
      <selection activeCell="G44" sqref="G44"/>
      <selection pane="bottomLeft" activeCell="F460" sqref="F460"/>
    </sheetView>
  </sheetViews>
  <sheetFormatPr baseColWidth="10" defaultColWidth="11.44140625" defaultRowHeight="13.2"/>
  <cols>
    <col min="1" max="4" width="11.44140625" style="36"/>
    <col min="5" max="5" width="40.33203125" style="36" customWidth="1"/>
    <col min="6" max="16" width="11.44140625" style="36" customWidth="1"/>
    <col min="17" max="16384" width="11.44140625" style="36"/>
  </cols>
  <sheetData>
    <row r="1" spans="1:27" ht="17.399999999999999">
      <c r="A1" s="92" t="s">
        <v>370</v>
      </c>
    </row>
    <row r="2" spans="1:27" ht="15.75" customHeight="1">
      <c r="A2" s="74" t="s">
        <v>385</v>
      </c>
    </row>
    <row r="3" spans="1:27" ht="12.75" customHeight="1">
      <c r="A3" s="353" t="s">
        <v>287</v>
      </c>
      <c r="B3" s="353" t="s">
        <v>308</v>
      </c>
      <c r="C3" s="353" t="s">
        <v>298</v>
      </c>
      <c r="D3" s="370" t="s">
        <v>6</v>
      </c>
      <c r="E3" s="373" t="s">
        <v>170</v>
      </c>
      <c r="F3" s="366" t="s">
        <v>171</v>
      </c>
      <c r="G3" s="360" t="s">
        <v>172</v>
      </c>
      <c r="H3" s="361"/>
      <c r="I3" s="361"/>
      <c r="J3" s="361"/>
      <c r="K3" s="361"/>
      <c r="L3" s="362"/>
      <c r="M3" s="369" t="s">
        <v>194</v>
      </c>
      <c r="N3" s="361"/>
      <c r="O3" s="362"/>
      <c r="P3" s="360" t="s">
        <v>4</v>
      </c>
      <c r="Q3" s="361"/>
      <c r="R3" s="361"/>
      <c r="S3" s="361"/>
      <c r="T3" s="361"/>
      <c r="U3" s="361"/>
      <c r="V3" s="361"/>
      <c r="W3" s="362"/>
      <c r="X3" s="360" t="s">
        <v>1</v>
      </c>
      <c r="Y3" s="361"/>
      <c r="Z3" s="362"/>
    </row>
    <row r="4" spans="1:27" ht="12.75" customHeight="1">
      <c r="A4" s="354"/>
      <c r="B4" s="354"/>
      <c r="C4" s="354"/>
      <c r="D4" s="371"/>
      <c r="E4" s="374"/>
      <c r="F4" s="367"/>
      <c r="G4" s="363"/>
      <c r="H4" s="364"/>
      <c r="I4" s="364"/>
      <c r="J4" s="364"/>
      <c r="K4" s="364"/>
      <c r="L4" s="365"/>
      <c r="M4" s="364"/>
      <c r="N4" s="364"/>
      <c r="O4" s="365"/>
      <c r="P4" s="363"/>
      <c r="Q4" s="364"/>
      <c r="R4" s="364"/>
      <c r="S4" s="364"/>
      <c r="T4" s="364"/>
      <c r="U4" s="364"/>
      <c r="V4" s="364"/>
      <c r="W4" s="365"/>
      <c r="X4" s="363"/>
      <c r="Y4" s="364"/>
      <c r="Z4" s="365"/>
    </row>
    <row r="5" spans="1:27" ht="55.5" customHeight="1">
      <c r="A5" s="355"/>
      <c r="B5" s="355"/>
      <c r="C5" s="355"/>
      <c r="D5" s="372"/>
      <c r="E5" s="375"/>
      <c r="F5" s="368"/>
      <c r="G5" s="255" t="s">
        <v>173</v>
      </c>
      <c r="H5" s="256" t="s">
        <v>174</v>
      </c>
      <c r="I5" s="256" t="s">
        <v>175</v>
      </c>
      <c r="J5" s="257" t="s">
        <v>176</v>
      </c>
      <c r="K5" s="256" t="s">
        <v>177</v>
      </c>
      <c r="L5" s="258" t="s">
        <v>178</v>
      </c>
      <c r="M5" s="259" t="s">
        <v>193</v>
      </c>
      <c r="N5" s="260" t="s">
        <v>191</v>
      </c>
      <c r="O5" s="261" t="s">
        <v>192</v>
      </c>
      <c r="P5" s="262" t="s">
        <v>284</v>
      </c>
      <c r="Q5" s="263" t="s">
        <v>179</v>
      </c>
      <c r="R5" s="262" t="s">
        <v>196</v>
      </c>
      <c r="S5" s="264" t="s">
        <v>197</v>
      </c>
      <c r="T5" s="262" t="s">
        <v>286</v>
      </c>
      <c r="U5" s="264" t="s">
        <v>285</v>
      </c>
      <c r="V5" s="262" t="s">
        <v>198</v>
      </c>
      <c r="W5" s="264" t="s">
        <v>199</v>
      </c>
      <c r="X5" s="265" t="s">
        <v>200</v>
      </c>
      <c r="Y5" s="266" t="s">
        <v>203</v>
      </c>
      <c r="Z5" s="267" t="s">
        <v>192</v>
      </c>
    </row>
    <row r="6" spans="1:27">
      <c r="A6" s="101">
        <v>2</v>
      </c>
      <c r="B6" s="102">
        <v>2</v>
      </c>
      <c r="C6" s="102">
        <v>1</v>
      </c>
      <c r="D6" s="98">
        <v>111000</v>
      </c>
      <c r="E6" s="83" t="s">
        <v>15</v>
      </c>
      <c r="F6" s="268">
        <v>113843</v>
      </c>
      <c r="G6" s="269">
        <v>19191</v>
      </c>
      <c r="H6" s="269">
        <v>16756</v>
      </c>
      <c r="I6" s="269">
        <v>21758</v>
      </c>
      <c r="J6" s="269">
        <v>19774</v>
      </c>
      <c r="K6" s="269">
        <v>19585</v>
      </c>
      <c r="L6" s="270">
        <v>16779</v>
      </c>
      <c r="M6" s="269">
        <v>35947</v>
      </c>
      <c r="N6" s="269">
        <v>57705</v>
      </c>
      <c r="O6" s="270">
        <v>56138</v>
      </c>
      <c r="P6" s="269">
        <v>58402</v>
      </c>
      <c r="Q6" s="270">
        <v>55441</v>
      </c>
      <c r="R6" s="269">
        <v>11194</v>
      </c>
      <c r="S6" s="270">
        <v>10564</v>
      </c>
      <c r="T6" s="269">
        <v>28792</v>
      </c>
      <c r="U6" s="270">
        <v>27346</v>
      </c>
      <c r="V6" s="269">
        <v>39986</v>
      </c>
      <c r="W6" s="270">
        <v>37910</v>
      </c>
      <c r="X6" s="269">
        <v>77896</v>
      </c>
      <c r="Y6" s="269">
        <v>21758</v>
      </c>
      <c r="Z6" s="109">
        <v>56138</v>
      </c>
      <c r="AA6" s="22"/>
    </row>
    <row r="7" spans="1:27">
      <c r="A7" s="103">
        <v>1</v>
      </c>
      <c r="B7" s="104">
        <v>1</v>
      </c>
      <c r="C7" s="104">
        <v>1</v>
      </c>
      <c r="D7" s="99">
        <v>112000</v>
      </c>
      <c r="E7" s="84" t="s">
        <v>16</v>
      </c>
      <c r="F7" s="107">
        <v>101714</v>
      </c>
      <c r="G7" s="108">
        <v>14918</v>
      </c>
      <c r="H7" s="108">
        <v>13391</v>
      </c>
      <c r="I7" s="108">
        <v>18310</v>
      </c>
      <c r="J7" s="108">
        <v>18223</v>
      </c>
      <c r="K7" s="108">
        <v>19828</v>
      </c>
      <c r="L7" s="109">
        <v>17044</v>
      </c>
      <c r="M7" s="108">
        <v>28309</v>
      </c>
      <c r="N7" s="108">
        <v>46619</v>
      </c>
      <c r="O7" s="109">
        <v>55095</v>
      </c>
      <c r="P7" s="108">
        <v>52870</v>
      </c>
      <c r="Q7" s="109">
        <v>48844</v>
      </c>
      <c r="R7" s="108">
        <v>9419</v>
      </c>
      <c r="S7" s="109">
        <v>8891</v>
      </c>
      <c r="T7" s="108">
        <v>28793</v>
      </c>
      <c r="U7" s="109">
        <v>26302</v>
      </c>
      <c r="V7" s="108">
        <v>38212</v>
      </c>
      <c r="W7" s="109">
        <v>35193</v>
      </c>
      <c r="X7" s="108">
        <v>73405</v>
      </c>
      <c r="Y7" s="108">
        <v>18310</v>
      </c>
      <c r="Z7" s="109">
        <v>55095</v>
      </c>
      <c r="AA7" s="22"/>
    </row>
    <row r="8" spans="1:27">
      <c r="A8" s="103">
        <v>1</v>
      </c>
      <c r="B8" s="104">
        <v>1</v>
      </c>
      <c r="C8" s="104">
        <v>1</v>
      </c>
      <c r="D8" s="99">
        <v>113000</v>
      </c>
      <c r="E8" s="85" t="s">
        <v>17</v>
      </c>
      <c r="F8" s="107">
        <v>109801</v>
      </c>
      <c r="G8" s="108">
        <v>16981</v>
      </c>
      <c r="H8" s="108">
        <v>14987</v>
      </c>
      <c r="I8" s="108">
        <v>19854</v>
      </c>
      <c r="J8" s="108">
        <v>19721</v>
      </c>
      <c r="K8" s="108">
        <v>20594</v>
      </c>
      <c r="L8" s="109">
        <v>17664</v>
      </c>
      <c r="M8" s="108">
        <v>31968</v>
      </c>
      <c r="N8" s="108">
        <v>51822</v>
      </c>
      <c r="O8" s="109">
        <v>57979</v>
      </c>
      <c r="P8" s="108">
        <v>56834</v>
      </c>
      <c r="Q8" s="109">
        <v>52967</v>
      </c>
      <c r="R8" s="108">
        <v>10194</v>
      </c>
      <c r="S8" s="109">
        <v>9660</v>
      </c>
      <c r="T8" s="108">
        <v>30218</v>
      </c>
      <c r="U8" s="109">
        <v>27761</v>
      </c>
      <c r="V8" s="108">
        <v>40412</v>
      </c>
      <c r="W8" s="109">
        <v>37421</v>
      </c>
      <c r="X8" s="108">
        <v>77833</v>
      </c>
      <c r="Y8" s="108">
        <v>19854</v>
      </c>
      <c r="Z8" s="109">
        <v>57979</v>
      </c>
      <c r="AA8" s="22"/>
    </row>
    <row r="9" spans="1:27">
      <c r="A9" s="103">
        <v>1</v>
      </c>
      <c r="B9" s="104">
        <v>1</v>
      </c>
      <c r="C9" s="104">
        <v>1</v>
      </c>
      <c r="D9" s="99">
        <v>114000</v>
      </c>
      <c r="E9" s="85" t="s">
        <v>18</v>
      </c>
      <c r="F9" s="107">
        <v>44700</v>
      </c>
      <c r="G9" s="108">
        <v>6273</v>
      </c>
      <c r="H9" s="108">
        <v>5860</v>
      </c>
      <c r="I9" s="108">
        <v>7972</v>
      </c>
      <c r="J9" s="108">
        <v>8258</v>
      </c>
      <c r="K9" s="108">
        <v>8910</v>
      </c>
      <c r="L9" s="109">
        <v>7427</v>
      </c>
      <c r="M9" s="108">
        <v>12133</v>
      </c>
      <c r="N9" s="108">
        <v>20105</v>
      </c>
      <c r="O9" s="109">
        <v>24595</v>
      </c>
      <c r="P9" s="108">
        <v>23274</v>
      </c>
      <c r="Q9" s="109">
        <v>21426</v>
      </c>
      <c r="R9" s="108">
        <v>4224</v>
      </c>
      <c r="S9" s="109">
        <v>3748</v>
      </c>
      <c r="T9" s="108">
        <v>12822</v>
      </c>
      <c r="U9" s="109">
        <v>11773</v>
      </c>
      <c r="V9" s="108">
        <v>17046</v>
      </c>
      <c r="W9" s="109">
        <v>15521</v>
      </c>
      <c r="X9" s="108">
        <v>32567</v>
      </c>
      <c r="Y9" s="108">
        <v>7972</v>
      </c>
      <c r="Z9" s="109">
        <v>24595</v>
      </c>
      <c r="AA9" s="22"/>
    </row>
    <row r="10" spans="1:27">
      <c r="A10" s="103">
        <v>1</v>
      </c>
      <c r="B10" s="104">
        <v>1</v>
      </c>
      <c r="C10" s="104">
        <v>1</v>
      </c>
      <c r="D10" s="99">
        <v>116000</v>
      </c>
      <c r="E10" s="85" t="s">
        <v>19</v>
      </c>
      <c r="F10" s="107">
        <v>51273</v>
      </c>
      <c r="G10" s="108">
        <v>7362</v>
      </c>
      <c r="H10" s="108">
        <v>6676</v>
      </c>
      <c r="I10" s="108">
        <v>9025</v>
      </c>
      <c r="J10" s="108">
        <v>9325</v>
      </c>
      <c r="K10" s="108">
        <v>10196</v>
      </c>
      <c r="L10" s="109">
        <v>8689</v>
      </c>
      <c r="M10" s="108">
        <v>14038</v>
      </c>
      <c r="N10" s="108">
        <v>23063</v>
      </c>
      <c r="O10" s="109">
        <v>28210</v>
      </c>
      <c r="P10" s="108">
        <v>26409</v>
      </c>
      <c r="Q10" s="109">
        <v>24864</v>
      </c>
      <c r="R10" s="108">
        <v>4671</v>
      </c>
      <c r="S10" s="109">
        <v>4354</v>
      </c>
      <c r="T10" s="108">
        <v>14470</v>
      </c>
      <c r="U10" s="109">
        <v>13740</v>
      </c>
      <c r="V10" s="108">
        <v>19141</v>
      </c>
      <c r="W10" s="109">
        <v>18094</v>
      </c>
      <c r="X10" s="108">
        <v>37235</v>
      </c>
      <c r="Y10" s="108">
        <v>9025</v>
      </c>
      <c r="Z10" s="109">
        <v>28210</v>
      </c>
      <c r="AA10" s="22"/>
    </row>
    <row r="11" spans="1:27">
      <c r="A11" s="103">
        <v>1</v>
      </c>
      <c r="B11" s="104">
        <v>1</v>
      </c>
      <c r="C11" s="104">
        <v>1</v>
      </c>
      <c r="D11" s="99">
        <v>117000</v>
      </c>
      <c r="E11" s="85" t="s">
        <v>20</v>
      </c>
      <c r="F11" s="107">
        <v>31887</v>
      </c>
      <c r="G11" s="108">
        <v>4631</v>
      </c>
      <c r="H11" s="108">
        <v>4476</v>
      </c>
      <c r="I11" s="108">
        <v>5835</v>
      </c>
      <c r="J11" s="108">
        <v>5774</v>
      </c>
      <c r="K11" s="108">
        <v>6164</v>
      </c>
      <c r="L11" s="109">
        <v>5007</v>
      </c>
      <c r="M11" s="108">
        <v>9107</v>
      </c>
      <c r="N11" s="108">
        <v>14942</v>
      </c>
      <c r="O11" s="109">
        <v>16945</v>
      </c>
      <c r="P11" s="108">
        <v>16552</v>
      </c>
      <c r="Q11" s="109">
        <v>15335</v>
      </c>
      <c r="R11" s="108">
        <v>2934</v>
      </c>
      <c r="S11" s="109">
        <v>2901</v>
      </c>
      <c r="T11" s="108">
        <v>8841</v>
      </c>
      <c r="U11" s="109">
        <v>8104</v>
      </c>
      <c r="V11" s="108">
        <v>11775</v>
      </c>
      <c r="W11" s="109">
        <v>11005</v>
      </c>
      <c r="X11" s="108">
        <v>22780</v>
      </c>
      <c r="Y11" s="108">
        <v>5835</v>
      </c>
      <c r="Z11" s="109">
        <v>16945</v>
      </c>
      <c r="AA11" s="22"/>
    </row>
    <row r="12" spans="1:27">
      <c r="A12" s="103">
        <v>1</v>
      </c>
      <c r="B12" s="104">
        <v>1</v>
      </c>
      <c r="C12" s="104">
        <v>1</v>
      </c>
      <c r="D12" s="99">
        <v>119000</v>
      </c>
      <c r="E12" s="85" t="s">
        <v>21</v>
      </c>
      <c r="F12" s="107">
        <v>40082</v>
      </c>
      <c r="G12" s="108">
        <v>5707</v>
      </c>
      <c r="H12" s="108">
        <v>5309</v>
      </c>
      <c r="I12" s="108">
        <v>7128</v>
      </c>
      <c r="J12" s="108">
        <v>7283</v>
      </c>
      <c r="K12" s="108">
        <v>7898</v>
      </c>
      <c r="L12" s="109">
        <v>6757</v>
      </c>
      <c r="M12" s="108">
        <v>11016</v>
      </c>
      <c r="N12" s="108">
        <v>18144</v>
      </c>
      <c r="O12" s="109">
        <v>21938</v>
      </c>
      <c r="P12" s="108">
        <v>20662</v>
      </c>
      <c r="Q12" s="109">
        <v>19420</v>
      </c>
      <c r="R12" s="108">
        <v>3660</v>
      </c>
      <c r="S12" s="109">
        <v>3468</v>
      </c>
      <c r="T12" s="108">
        <v>11333</v>
      </c>
      <c r="U12" s="109">
        <v>10605</v>
      </c>
      <c r="V12" s="108">
        <v>14993</v>
      </c>
      <c r="W12" s="109">
        <v>14073</v>
      </c>
      <c r="X12" s="108">
        <v>29066</v>
      </c>
      <c r="Y12" s="108">
        <v>7128</v>
      </c>
      <c r="Z12" s="109">
        <v>21938</v>
      </c>
      <c r="AA12" s="22"/>
    </row>
    <row r="13" spans="1:27">
      <c r="A13" s="103">
        <v>2</v>
      </c>
      <c r="B13" s="104">
        <v>2</v>
      </c>
      <c r="C13" s="104">
        <v>1</v>
      </c>
      <c r="D13" s="99">
        <v>120000</v>
      </c>
      <c r="E13" s="85" t="s">
        <v>22</v>
      </c>
      <c r="F13" s="107">
        <v>21943</v>
      </c>
      <c r="G13" s="108">
        <v>3078</v>
      </c>
      <c r="H13" s="108">
        <v>2786</v>
      </c>
      <c r="I13" s="108">
        <v>3919</v>
      </c>
      <c r="J13" s="108">
        <v>4102</v>
      </c>
      <c r="K13" s="108">
        <v>4453</v>
      </c>
      <c r="L13" s="109">
        <v>3605</v>
      </c>
      <c r="M13" s="108">
        <v>5864</v>
      </c>
      <c r="N13" s="108">
        <v>9783</v>
      </c>
      <c r="O13" s="109">
        <v>12160</v>
      </c>
      <c r="P13" s="108">
        <v>11269</v>
      </c>
      <c r="Q13" s="109">
        <v>10674</v>
      </c>
      <c r="R13" s="108">
        <v>2016</v>
      </c>
      <c r="S13" s="109">
        <v>1903</v>
      </c>
      <c r="T13" s="108">
        <v>6256</v>
      </c>
      <c r="U13" s="109">
        <v>5904</v>
      </c>
      <c r="V13" s="108">
        <v>8272</v>
      </c>
      <c r="W13" s="109">
        <v>7807</v>
      </c>
      <c r="X13" s="108">
        <v>16079</v>
      </c>
      <c r="Y13" s="108">
        <v>3919</v>
      </c>
      <c r="Z13" s="109">
        <v>12160</v>
      </c>
      <c r="AA13" s="22"/>
    </row>
    <row r="14" spans="1:27">
      <c r="A14" s="103">
        <v>2</v>
      </c>
      <c r="B14" s="104">
        <v>2</v>
      </c>
      <c r="C14" s="104">
        <v>1</v>
      </c>
      <c r="D14" s="99">
        <v>122000</v>
      </c>
      <c r="E14" s="85" t="s">
        <v>23</v>
      </c>
      <c r="F14" s="107">
        <v>32054</v>
      </c>
      <c r="G14" s="108">
        <v>4516</v>
      </c>
      <c r="H14" s="108">
        <v>4112</v>
      </c>
      <c r="I14" s="108">
        <v>5709</v>
      </c>
      <c r="J14" s="108">
        <v>5905</v>
      </c>
      <c r="K14" s="108">
        <v>6547</v>
      </c>
      <c r="L14" s="109">
        <v>5265</v>
      </c>
      <c r="M14" s="108">
        <v>8628</v>
      </c>
      <c r="N14" s="108">
        <v>14337</v>
      </c>
      <c r="O14" s="109">
        <v>17717</v>
      </c>
      <c r="P14" s="108">
        <v>16659</v>
      </c>
      <c r="Q14" s="109">
        <v>15395</v>
      </c>
      <c r="R14" s="108">
        <v>2917</v>
      </c>
      <c r="S14" s="109">
        <v>2792</v>
      </c>
      <c r="T14" s="108">
        <v>9288</v>
      </c>
      <c r="U14" s="109">
        <v>8429</v>
      </c>
      <c r="V14" s="108">
        <v>12205</v>
      </c>
      <c r="W14" s="109">
        <v>11221</v>
      </c>
      <c r="X14" s="108">
        <v>23426</v>
      </c>
      <c r="Y14" s="108">
        <v>5709</v>
      </c>
      <c r="Z14" s="109">
        <v>17717</v>
      </c>
      <c r="AA14" s="22"/>
    </row>
    <row r="15" spans="1:27">
      <c r="A15" s="103">
        <v>1</v>
      </c>
      <c r="B15" s="104">
        <v>1</v>
      </c>
      <c r="C15" s="104">
        <v>1</v>
      </c>
      <c r="D15" s="99">
        <v>124000</v>
      </c>
      <c r="E15" s="85" t="s">
        <v>24</v>
      </c>
      <c r="F15" s="107">
        <v>71210</v>
      </c>
      <c r="G15" s="108">
        <v>10336</v>
      </c>
      <c r="H15" s="108">
        <v>9551</v>
      </c>
      <c r="I15" s="108">
        <v>12712</v>
      </c>
      <c r="J15" s="108">
        <v>13057</v>
      </c>
      <c r="K15" s="108">
        <v>13752</v>
      </c>
      <c r="L15" s="109">
        <v>11802</v>
      </c>
      <c r="M15" s="108">
        <v>19887</v>
      </c>
      <c r="N15" s="108">
        <v>32599</v>
      </c>
      <c r="O15" s="109">
        <v>38611</v>
      </c>
      <c r="P15" s="108">
        <v>36555</v>
      </c>
      <c r="Q15" s="109">
        <v>34655</v>
      </c>
      <c r="R15" s="108">
        <v>6436</v>
      </c>
      <c r="S15" s="109">
        <v>6276</v>
      </c>
      <c r="T15" s="108">
        <v>19854</v>
      </c>
      <c r="U15" s="109">
        <v>18757</v>
      </c>
      <c r="V15" s="108">
        <v>26290</v>
      </c>
      <c r="W15" s="109">
        <v>25033</v>
      </c>
      <c r="X15" s="108">
        <v>51323</v>
      </c>
      <c r="Y15" s="108">
        <v>12712</v>
      </c>
      <c r="Z15" s="109">
        <v>38611</v>
      </c>
      <c r="AA15" s="22"/>
    </row>
    <row r="16" spans="1:27">
      <c r="A16" s="103">
        <v>3</v>
      </c>
      <c r="B16" s="104">
        <v>4</v>
      </c>
      <c r="C16" s="104">
        <v>2</v>
      </c>
      <c r="D16" s="56">
        <v>154000</v>
      </c>
      <c r="E16" s="86" t="s">
        <v>253</v>
      </c>
      <c r="F16" s="107">
        <v>26861</v>
      </c>
      <c r="G16" s="108">
        <v>3371</v>
      </c>
      <c r="H16" s="108">
        <v>3384</v>
      </c>
      <c r="I16" s="108">
        <v>4745</v>
      </c>
      <c r="J16" s="108">
        <v>5074</v>
      </c>
      <c r="K16" s="108">
        <v>5693</v>
      </c>
      <c r="L16" s="109">
        <v>4594</v>
      </c>
      <c r="M16" s="108">
        <v>6755</v>
      </c>
      <c r="N16" s="108">
        <v>11500</v>
      </c>
      <c r="O16" s="109">
        <v>15361</v>
      </c>
      <c r="P16" s="108">
        <v>13971</v>
      </c>
      <c r="Q16" s="109">
        <v>12890</v>
      </c>
      <c r="R16" s="108">
        <v>2471</v>
      </c>
      <c r="S16" s="109">
        <v>2274</v>
      </c>
      <c r="T16" s="108">
        <v>8058</v>
      </c>
      <c r="U16" s="109">
        <v>7303</v>
      </c>
      <c r="V16" s="108">
        <v>10529</v>
      </c>
      <c r="W16" s="109">
        <v>9577</v>
      </c>
      <c r="X16" s="108">
        <v>20106</v>
      </c>
      <c r="Y16" s="108">
        <v>4745</v>
      </c>
      <c r="Z16" s="109">
        <v>15361</v>
      </c>
      <c r="AA16" s="22"/>
    </row>
    <row r="17" spans="1:27">
      <c r="A17" s="103">
        <v>5</v>
      </c>
      <c r="B17" s="104">
        <v>3</v>
      </c>
      <c r="C17" s="104">
        <v>3</v>
      </c>
      <c r="D17" s="56">
        <v>154008</v>
      </c>
      <c r="E17" s="86" t="s">
        <v>25</v>
      </c>
      <c r="F17" s="107">
        <v>6227</v>
      </c>
      <c r="G17" s="108">
        <v>798</v>
      </c>
      <c r="H17" s="108">
        <v>798</v>
      </c>
      <c r="I17" s="108">
        <v>1125</v>
      </c>
      <c r="J17" s="108">
        <v>1178</v>
      </c>
      <c r="K17" s="108">
        <v>1287</v>
      </c>
      <c r="L17" s="109">
        <v>1041</v>
      </c>
      <c r="M17" s="108">
        <v>1596</v>
      </c>
      <c r="N17" s="108">
        <v>2721</v>
      </c>
      <c r="O17" s="109">
        <v>3506</v>
      </c>
      <c r="P17" s="108">
        <v>3259</v>
      </c>
      <c r="Q17" s="109">
        <v>2968</v>
      </c>
      <c r="R17" s="108">
        <v>580</v>
      </c>
      <c r="S17" s="109">
        <v>545</v>
      </c>
      <c r="T17" s="108">
        <v>1840</v>
      </c>
      <c r="U17" s="109">
        <v>1666</v>
      </c>
      <c r="V17" s="108">
        <v>2420</v>
      </c>
      <c r="W17" s="109">
        <v>2211</v>
      </c>
      <c r="X17" s="108">
        <v>4631</v>
      </c>
      <c r="Y17" s="108">
        <v>1125</v>
      </c>
      <c r="Z17" s="109">
        <v>3506</v>
      </c>
      <c r="AA17" s="22"/>
    </row>
    <row r="18" spans="1:27">
      <c r="A18" s="103">
        <v>5</v>
      </c>
      <c r="B18" s="104">
        <v>3</v>
      </c>
      <c r="C18" s="104">
        <v>3</v>
      </c>
      <c r="D18" s="56">
        <v>154012</v>
      </c>
      <c r="E18" s="86" t="s">
        <v>26</v>
      </c>
      <c r="F18" s="107">
        <v>6627</v>
      </c>
      <c r="G18" s="108">
        <v>918</v>
      </c>
      <c r="H18" s="108">
        <v>838</v>
      </c>
      <c r="I18" s="108">
        <v>1121</v>
      </c>
      <c r="J18" s="108">
        <v>1249</v>
      </c>
      <c r="K18" s="108">
        <v>1380</v>
      </c>
      <c r="L18" s="109">
        <v>1121</v>
      </c>
      <c r="M18" s="108">
        <v>1756</v>
      </c>
      <c r="N18" s="108">
        <v>2877</v>
      </c>
      <c r="O18" s="109">
        <v>3750</v>
      </c>
      <c r="P18" s="108">
        <v>3410</v>
      </c>
      <c r="Q18" s="109">
        <v>3217</v>
      </c>
      <c r="R18" s="108">
        <v>596</v>
      </c>
      <c r="S18" s="109">
        <v>525</v>
      </c>
      <c r="T18" s="108">
        <v>1915</v>
      </c>
      <c r="U18" s="109">
        <v>1835</v>
      </c>
      <c r="V18" s="108">
        <v>2511</v>
      </c>
      <c r="W18" s="109">
        <v>2360</v>
      </c>
      <c r="X18" s="108">
        <v>4871</v>
      </c>
      <c r="Y18" s="108">
        <v>1121</v>
      </c>
      <c r="Z18" s="109">
        <v>3750</v>
      </c>
      <c r="AA18" s="22"/>
    </row>
    <row r="19" spans="1:27">
      <c r="A19" s="103">
        <v>5</v>
      </c>
      <c r="B19" s="104">
        <v>3</v>
      </c>
      <c r="C19" s="104">
        <v>3</v>
      </c>
      <c r="D19" s="56">
        <v>154016</v>
      </c>
      <c r="E19" s="86" t="s">
        <v>27</v>
      </c>
      <c r="F19" s="107">
        <v>7069</v>
      </c>
      <c r="G19" s="108">
        <v>960</v>
      </c>
      <c r="H19" s="108">
        <v>945</v>
      </c>
      <c r="I19" s="108">
        <v>1169</v>
      </c>
      <c r="J19" s="108">
        <v>1375</v>
      </c>
      <c r="K19" s="108">
        <v>1489</v>
      </c>
      <c r="L19" s="109">
        <v>1131</v>
      </c>
      <c r="M19" s="108">
        <v>1905</v>
      </c>
      <c r="N19" s="108">
        <v>3074</v>
      </c>
      <c r="O19" s="109">
        <v>3995</v>
      </c>
      <c r="P19" s="108">
        <v>3645</v>
      </c>
      <c r="Q19" s="109">
        <v>3424</v>
      </c>
      <c r="R19" s="108">
        <v>590</v>
      </c>
      <c r="S19" s="109">
        <v>579</v>
      </c>
      <c r="T19" s="108">
        <v>2093</v>
      </c>
      <c r="U19" s="109">
        <v>1902</v>
      </c>
      <c r="V19" s="108">
        <v>2683</v>
      </c>
      <c r="W19" s="109">
        <v>2481</v>
      </c>
      <c r="X19" s="108">
        <v>5164</v>
      </c>
      <c r="Y19" s="108">
        <v>1169</v>
      </c>
      <c r="Z19" s="109">
        <v>3995</v>
      </c>
      <c r="AA19" s="22"/>
    </row>
    <row r="20" spans="1:27">
      <c r="A20" s="103">
        <v>6</v>
      </c>
      <c r="B20" s="104">
        <v>4</v>
      </c>
      <c r="C20" s="104">
        <v>3</v>
      </c>
      <c r="D20" s="56">
        <v>154032</v>
      </c>
      <c r="E20" s="86" t="s">
        <v>28</v>
      </c>
      <c r="F20" s="107">
        <v>6082</v>
      </c>
      <c r="G20" s="108">
        <v>766</v>
      </c>
      <c r="H20" s="108">
        <v>822</v>
      </c>
      <c r="I20" s="108">
        <v>1072</v>
      </c>
      <c r="J20" s="108">
        <v>1135</v>
      </c>
      <c r="K20" s="108">
        <v>1286</v>
      </c>
      <c r="L20" s="109">
        <v>1001</v>
      </c>
      <c r="M20" s="108">
        <v>1588</v>
      </c>
      <c r="N20" s="108">
        <v>2660</v>
      </c>
      <c r="O20" s="109">
        <v>3422</v>
      </c>
      <c r="P20" s="108">
        <v>3163</v>
      </c>
      <c r="Q20" s="109">
        <v>2919</v>
      </c>
      <c r="R20" s="108">
        <v>562</v>
      </c>
      <c r="S20" s="109">
        <v>510</v>
      </c>
      <c r="T20" s="108">
        <v>1775</v>
      </c>
      <c r="U20" s="109">
        <v>1647</v>
      </c>
      <c r="V20" s="108">
        <v>2337</v>
      </c>
      <c r="W20" s="109">
        <v>2157</v>
      </c>
      <c r="X20" s="108">
        <v>4494</v>
      </c>
      <c r="Y20" s="108">
        <v>1072</v>
      </c>
      <c r="Z20" s="109">
        <v>3422</v>
      </c>
      <c r="AA20" s="22"/>
    </row>
    <row r="21" spans="1:27">
      <c r="A21" s="103">
        <v>4</v>
      </c>
      <c r="B21" s="104">
        <v>2</v>
      </c>
      <c r="C21" s="104">
        <v>3</v>
      </c>
      <c r="D21" s="56">
        <v>154036</v>
      </c>
      <c r="E21" s="86" t="s">
        <v>29</v>
      </c>
      <c r="F21" s="107">
        <v>10219</v>
      </c>
      <c r="G21" s="108">
        <v>1426</v>
      </c>
      <c r="H21" s="108">
        <v>1309</v>
      </c>
      <c r="I21" s="108">
        <v>1706</v>
      </c>
      <c r="J21" s="108">
        <v>1799</v>
      </c>
      <c r="K21" s="108">
        <v>1977</v>
      </c>
      <c r="L21" s="109">
        <v>2002</v>
      </c>
      <c r="M21" s="108">
        <v>2735</v>
      </c>
      <c r="N21" s="108">
        <v>4441</v>
      </c>
      <c r="O21" s="109">
        <v>5778</v>
      </c>
      <c r="P21" s="108">
        <v>5243</v>
      </c>
      <c r="Q21" s="109">
        <v>4976</v>
      </c>
      <c r="R21" s="108">
        <v>880</v>
      </c>
      <c r="S21" s="109">
        <v>826</v>
      </c>
      <c r="T21" s="108">
        <v>3001</v>
      </c>
      <c r="U21" s="109">
        <v>2777</v>
      </c>
      <c r="V21" s="108">
        <v>3881</v>
      </c>
      <c r="W21" s="109">
        <v>3603</v>
      </c>
      <c r="X21" s="108">
        <v>7484</v>
      </c>
      <c r="Y21" s="108">
        <v>1706</v>
      </c>
      <c r="Z21" s="109">
        <v>5778</v>
      </c>
      <c r="AA21" s="22"/>
    </row>
    <row r="22" spans="1:27">
      <c r="A22" s="103">
        <v>4</v>
      </c>
      <c r="B22" s="104">
        <v>2</v>
      </c>
      <c r="C22" s="104">
        <v>3</v>
      </c>
      <c r="D22" s="56">
        <v>158004</v>
      </c>
      <c r="E22" s="86" t="s">
        <v>30</v>
      </c>
      <c r="F22" s="107">
        <v>8720</v>
      </c>
      <c r="G22" s="108">
        <v>1203</v>
      </c>
      <c r="H22" s="108">
        <v>1188</v>
      </c>
      <c r="I22" s="108">
        <v>1569</v>
      </c>
      <c r="J22" s="108">
        <v>1656</v>
      </c>
      <c r="K22" s="108">
        <v>1735</v>
      </c>
      <c r="L22" s="109">
        <v>1369</v>
      </c>
      <c r="M22" s="108">
        <v>2391</v>
      </c>
      <c r="N22" s="108">
        <v>3960</v>
      </c>
      <c r="O22" s="109">
        <v>4760</v>
      </c>
      <c r="P22" s="108">
        <v>4483</v>
      </c>
      <c r="Q22" s="109">
        <v>4237</v>
      </c>
      <c r="R22" s="108">
        <v>808</v>
      </c>
      <c r="S22" s="109">
        <v>761</v>
      </c>
      <c r="T22" s="108">
        <v>2448</v>
      </c>
      <c r="U22" s="109">
        <v>2312</v>
      </c>
      <c r="V22" s="108">
        <v>3256</v>
      </c>
      <c r="W22" s="109">
        <v>3073</v>
      </c>
      <c r="X22" s="108">
        <v>6329</v>
      </c>
      <c r="Y22" s="108">
        <v>1569</v>
      </c>
      <c r="Z22" s="109">
        <v>4760</v>
      </c>
      <c r="AA22" s="22"/>
    </row>
    <row r="23" spans="1:27">
      <c r="A23" s="103">
        <v>5</v>
      </c>
      <c r="B23" s="104">
        <v>3</v>
      </c>
      <c r="C23" s="104">
        <v>3</v>
      </c>
      <c r="D23" s="56">
        <v>158008</v>
      </c>
      <c r="E23" s="86" t="s">
        <v>31</v>
      </c>
      <c r="F23" s="107">
        <v>6004</v>
      </c>
      <c r="G23" s="108">
        <v>817</v>
      </c>
      <c r="H23" s="108">
        <v>797</v>
      </c>
      <c r="I23" s="108">
        <v>1117</v>
      </c>
      <c r="J23" s="108">
        <v>1122</v>
      </c>
      <c r="K23" s="108">
        <v>1208</v>
      </c>
      <c r="L23" s="109">
        <v>943</v>
      </c>
      <c r="M23" s="108">
        <v>1614</v>
      </c>
      <c r="N23" s="108">
        <v>2731</v>
      </c>
      <c r="O23" s="109">
        <v>3273</v>
      </c>
      <c r="P23" s="108">
        <v>3031</v>
      </c>
      <c r="Q23" s="109">
        <v>2973</v>
      </c>
      <c r="R23" s="108">
        <v>561</v>
      </c>
      <c r="S23" s="109">
        <v>556</v>
      </c>
      <c r="T23" s="108">
        <v>1645</v>
      </c>
      <c r="U23" s="109">
        <v>1628</v>
      </c>
      <c r="V23" s="108">
        <v>2206</v>
      </c>
      <c r="W23" s="109">
        <v>2184</v>
      </c>
      <c r="X23" s="108">
        <v>4390</v>
      </c>
      <c r="Y23" s="108">
        <v>1117</v>
      </c>
      <c r="Z23" s="109">
        <v>3273</v>
      </c>
      <c r="AA23" s="22"/>
    </row>
    <row r="24" spans="1:27">
      <c r="A24" s="103">
        <v>5</v>
      </c>
      <c r="B24" s="104">
        <v>3</v>
      </c>
      <c r="C24" s="104">
        <v>3</v>
      </c>
      <c r="D24" s="56">
        <v>158012</v>
      </c>
      <c r="E24" s="86" t="s">
        <v>32</v>
      </c>
      <c r="F24" s="107">
        <v>5117</v>
      </c>
      <c r="G24" s="108">
        <v>739</v>
      </c>
      <c r="H24" s="108">
        <v>728</v>
      </c>
      <c r="I24" s="108">
        <v>914</v>
      </c>
      <c r="J24" s="108">
        <v>934</v>
      </c>
      <c r="K24" s="108">
        <v>1010</v>
      </c>
      <c r="L24" s="109">
        <v>792</v>
      </c>
      <c r="M24" s="108">
        <v>1467</v>
      </c>
      <c r="N24" s="108">
        <v>2381</v>
      </c>
      <c r="O24" s="109">
        <v>2736</v>
      </c>
      <c r="P24" s="108">
        <v>2694</v>
      </c>
      <c r="Q24" s="109">
        <v>2423</v>
      </c>
      <c r="R24" s="108">
        <v>451</v>
      </c>
      <c r="S24" s="109">
        <v>463</v>
      </c>
      <c r="T24" s="108">
        <v>1461</v>
      </c>
      <c r="U24" s="109">
        <v>1275</v>
      </c>
      <c r="V24" s="108">
        <v>1912</v>
      </c>
      <c r="W24" s="109">
        <v>1738</v>
      </c>
      <c r="X24" s="108">
        <v>3650</v>
      </c>
      <c r="Y24" s="108">
        <v>914</v>
      </c>
      <c r="Z24" s="109">
        <v>2736</v>
      </c>
      <c r="AA24" s="22"/>
    </row>
    <row r="25" spans="1:27">
      <c r="A25" s="103">
        <v>9</v>
      </c>
      <c r="B25" s="104">
        <v>3</v>
      </c>
      <c r="C25" s="104">
        <v>4</v>
      </c>
      <c r="D25" s="56">
        <v>158016</v>
      </c>
      <c r="E25" s="86" t="s">
        <v>33</v>
      </c>
      <c r="F25" s="107">
        <v>9891</v>
      </c>
      <c r="G25" s="108">
        <v>1495</v>
      </c>
      <c r="H25" s="108">
        <v>1393</v>
      </c>
      <c r="I25" s="108">
        <v>1701</v>
      </c>
      <c r="J25" s="108">
        <v>1738</v>
      </c>
      <c r="K25" s="108">
        <v>2020</v>
      </c>
      <c r="L25" s="109">
        <v>1544</v>
      </c>
      <c r="M25" s="108">
        <v>2888</v>
      </c>
      <c r="N25" s="108">
        <v>4589</v>
      </c>
      <c r="O25" s="109">
        <v>5302</v>
      </c>
      <c r="P25" s="108">
        <v>5238</v>
      </c>
      <c r="Q25" s="109">
        <v>4653</v>
      </c>
      <c r="R25" s="108">
        <v>908</v>
      </c>
      <c r="S25" s="109">
        <v>793</v>
      </c>
      <c r="T25" s="108">
        <v>2885</v>
      </c>
      <c r="U25" s="109">
        <v>2417</v>
      </c>
      <c r="V25" s="108">
        <v>3793</v>
      </c>
      <c r="W25" s="109">
        <v>3210</v>
      </c>
      <c r="X25" s="108">
        <v>7003</v>
      </c>
      <c r="Y25" s="108">
        <v>1701</v>
      </c>
      <c r="Z25" s="109">
        <v>5302</v>
      </c>
      <c r="AA25" s="22"/>
    </row>
    <row r="26" spans="1:27">
      <c r="A26" s="103">
        <v>10</v>
      </c>
      <c r="B26" s="104">
        <v>4</v>
      </c>
      <c r="C26" s="104">
        <v>4</v>
      </c>
      <c r="D26" s="56">
        <v>158020</v>
      </c>
      <c r="E26" s="86" t="s">
        <v>34</v>
      </c>
      <c r="F26" s="107">
        <v>11402</v>
      </c>
      <c r="G26" s="108">
        <v>1571</v>
      </c>
      <c r="H26" s="108">
        <v>1570</v>
      </c>
      <c r="I26" s="108">
        <v>2057</v>
      </c>
      <c r="J26" s="108">
        <v>2091</v>
      </c>
      <c r="K26" s="108">
        <v>2264</v>
      </c>
      <c r="L26" s="109">
        <v>1849</v>
      </c>
      <c r="M26" s="108">
        <v>3141</v>
      </c>
      <c r="N26" s="108">
        <v>5198</v>
      </c>
      <c r="O26" s="109">
        <v>6204</v>
      </c>
      <c r="P26" s="108">
        <v>5771</v>
      </c>
      <c r="Q26" s="109">
        <v>5631</v>
      </c>
      <c r="R26" s="108">
        <v>1025</v>
      </c>
      <c r="S26" s="109">
        <v>1032</v>
      </c>
      <c r="T26" s="108">
        <v>3148</v>
      </c>
      <c r="U26" s="109">
        <v>3056</v>
      </c>
      <c r="V26" s="108">
        <v>4173</v>
      </c>
      <c r="W26" s="109">
        <v>4088</v>
      </c>
      <c r="X26" s="108">
        <v>8261</v>
      </c>
      <c r="Y26" s="108">
        <v>2057</v>
      </c>
      <c r="Z26" s="109">
        <v>6204</v>
      </c>
      <c r="AA26" s="22"/>
    </row>
    <row r="27" spans="1:27">
      <c r="A27" s="103">
        <v>5</v>
      </c>
      <c r="B27" s="104">
        <v>3</v>
      </c>
      <c r="C27" s="104">
        <v>3</v>
      </c>
      <c r="D27" s="56">
        <v>158024</v>
      </c>
      <c r="E27" s="86" t="s">
        <v>35</v>
      </c>
      <c r="F27" s="107">
        <v>7890</v>
      </c>
      <c r="G27" s="108">
        <v>1076</v>
      </c>
      <c r="H27" s="108">
        <v>1011</v>
      </c>
      <c r="I27" s="108">
        <v>1449</v>
      </c>
      <c r="J27" s="108">
        <v>1570</v>
      </c>
      <c r="K27" s="108">
        <v>1591</v>
      </c>
      <c r="L27" s="109">
        <v>1193</v>
      </c>
      <c r="M27" s="108">
        <v>2087</v>
      </c>
      <c r="N27" s="108">
        <v>3536</v>
      </c>
      <c r="O27" s="109">
        <v>4354</v>
      </c>
      <c r="P27" s="108">
        <v>4093</v>
      </c>
      <c r="Q27" s="109">
        <v>3797</v>
      </c>
      <c r="R27" s="108">
        <v>764</v>
      </c>
      <c r="S27" s="109">
        <v>685</v>
      </c>
      <c r="T27" s="108">
        <v>2258</v>
      </c>
      <c r="U27" s="109">
        <v>2096</v>
      </c>
      <c r="V27" s="108">
        <v>3022</v>
      </c>
      <c r="W27" s="109">
        <v>2781</v>
      </c>
      <c r="X27" s="108">
        <v>5803</v>
      </c>
      <c r="Y27" s="108">
        <v>1449</v>
      </c>
      <c r="Z27" s="109">
        <v>4354</v>
      </c>
      <c r="AA27" s="22"/>
    </row>
    <row r="28" spans="1:27">
      <c r="A28" s="103">
        <v>4</v>
      </c>
      <c r="B28" s="104">
        <v>1</v>
      </c>
      <c r="C28" s="104">
        <v>3</v>
      </c>
      <c r="D28" s="56">
        <v>158026</v>
      </c>
      <c r="E28" s="86" t="s">
        <v>36</v>
      </c>
      <c r="F28" s="107">
        <v>8496</v>
      </c>
      <c r="G28" s="108">
        <v>1254</v>
      </c>
      <c r="H28" s="108">
        <v>1166</v>
      </c>
      <c r="I28" s="108">
        <v>1537</v>
      </c>
      <c r="J28" s="108">
        <v>1637</v>
      </c>
      <c r="K28" s="108">
        <v>1622</v>
      </c>
      <c r="L28" s="109">
        <v>1280</v>
      </c>
      <c r="M28" s="108">
        <v>2420</v>
      </c>
      <c r="N28" s="108">
        <v>3957</v>
      </c>
      <c r="O28" s="109">
        <v>4539</v>
      </c>
      <c r="P28" s="108">
        <v>4303</v>
      </c>
      <c r="Q28" s="109">
        <v>4193</v>
      </c>
      <c r="R28" s="108">
        <v>785</v>
      </c>
      <c r="S28" s="109">
        <v>752</v>
      </c>
      <c r="T28" s="108">
        <v>2263</v>
      </c>
      <c r="U28" s="109">
        <v>2276</v>
      </c>
      <c r="V28" s="108">
        <v>3048</v>
      </c>
      <c r="W28" s="109">
        <v>3028</v>
      </c>
      <c r="X28" s="108">
        <v>6076</v>
      </c>
      <c r="Y28" s="108">
        <v>1537</v>
      </c>
      <c r="Z28" s="109">
        <v>4539</v>
      </c>
      <c r="AA28" s="22"/>
    </row>
    <row r="29" spans="1:27">
      <c r="A29" s="103">
        <v>9</v>
      </c>
      <c r="B29" s="104">
        <v>3</v>
      </c>
      <c r="C29" s="104">
        <v>4</v>
      </c>
      <c r="D29" s="56">
        <v>158028</v>
      </c>
      <c r="E29" s="86" t="s">
        <v>37</v>
      </c>
      <c r="F29" s="107">
        <v>16654</v>
      </c>
      <c r="G29" s="108">
        <v>2276</v>
      </c>
      <c r="H29" s="108">
        <v>2181</v>
      </c>
      <c r="I29" s="108">
        <v>3070</v>
      </c>
      <c r="J29" s="108">
        <v>3160</v>
      </c>
      <c r="K29" s="108">
        <v>3484</v>
      </c>
      <c r="L29" s="109">
        <v>2483</v>
      </c>
      <c r="M29" s="108">
        <v>4457</v>
      </c>
      <c r="N29" s="108">
        <v>7527</v>
      </c>
      <c r="O29" s="109">
        <v>9127</v>
      </c>
      <c r="P29" s="108">
        <v>8483</v>
      </c>
      <c r="Q29" s="109">
        <v>8171</v>
      </c>
      <c r="R29" s="108">
        <v>1565</v>
      </c>
      <c r="S29" s="109">
        <v>1505</v>
      </c>
      <c r="T29" s="108">
        <v>4645</v>
      </c>
      <c r="U29" s="109">
        <v>4482</v>
      </c>
      <c r="V29" s="108">
        <v>6210</v>
      </c>
      <c r="W29" s="109">
        <v>5987</v>
      </c>
      <c r="X29" s="108">
        <v>12197</v>
      </c>
      <c r="Y29" s="108">
        <v>3070</v>
      </c>
      <c r="Z29" s="109">
        <v>9127</v>
      </c>
      <c r="AA29" s="22"/>
    </row>
    <row r="30" spans="1:27">
      <c r="A30" s="103">
        <v>9</v>
      </c>
      <c r="B30" s="104">
        <v>3</v>
      </c>
      <c r="C30" s="104">
        <v>4</v>
      </c>
      <c r="D30" s="56">
        <v>158032</v>
      </c>
      <c r="E30" s="86" t="s">
        <v>38</v>
      </c>
      <c r="F30" s="107">
        <v>16696</v>
      </c>
      <c r="G30" s="108">
        <v>2280</v>
      </c>
      <c r="H30" s="108">
        <v>2117</v>
      </c>
      <c r="I30" s="108">
        <v>2986</v>
      </c>
      <c r="J30" s="108">
        <v>3092</v>
      </c>
      <c r="K30" s="108">
        <v>3444</v>
      </c>
      <c r="L30" s="109">
        <v>2777</v>
      </c>
      <c r="M30" s="108">
        <v>4397</v>
      </c>
      <c r="N30" s="108">
        <v>7383</v>
      </c>
      <c r="O30" s="109">
        <v>9313</v>
      </c>
      <c r="P30" s="108">
        <v>8737</v>
      </c>
      <c r="Q30" s="109">
        <v>7959</v>
      </c>
      <c r="R30" s="108">
        <v>1533</v>
      </c>
      <c r="S30" s="109">
        <v>1453</v>
      </c>
      <c r="T30" s="108">
        <v>4968</v>
      </c>
      <c r="U30" s="109">
        <v>4345</v>
      </c>
      <c r="V30" s="108">
        <v>6501</v>
      </c>
      <c r="W30" s="109">
        <v>5798</v>
      </c>
      <c r="X30" s="108">
        <v>12299</v>
      </c>
      <c r="Y30" s="108">
        <v>2986</v>
      </c>
      <c r="Z30" s="109">
        <v>9313</v>
      </c>
      <c r="AA30" s="22"/>
    </row>
    <row r="31" spans="1:27">
      <c r="A31" s="103">
        <v>5</v>
      </c>
      <c r="B31" s="104">
        <v>3</v>
      </c>
      <c r="C31" s="104">
        <v>3</v>
      </c>
      <c r="D31" s="56">
        <v>158036</v>
      </c>
      <c r="E31" s="86" t="s">
        <v>39</v>
      </c>
      <c r="F31" s="107">
        <v>3995</v>
      </c>
      <c r="G31" s="108">
        <v>528</v>
      </c>
      <c r="H31" s="108">
        <v>503</v>
      </c>
      <c r="I31" s="108">
        <v>755</v>
      </c>
      <c r="J31" s="108">
        <v>683</v>
      </c>
      <c r="K31" s="108">
        <v>848</v>
      </c>
      <c r="L31" s="109">
        <v>678</v>
      </c>
      <c r="M31" s="108">
        <v>1031</v>
      </c>
      <c r="N31" s="108">
        <v>1786</v>
      </c>
      <c r="O31" s="109">
        <v>2209</v>
      </c>
      <c r="P31" s="108">
        <v>2066</v>
      </c>
      <c r="Q31" s="109">
        <v>1929</v>
      </c>
      <c r="R31" s="108">
        <v>383</v>
      </c>
      <c r="S31" s="109">
        <v>372</v>
      </c>
      <c r="T31" s="108">
        <v>1141</v>
      </c>
      <c r="U31" s="109">
        <v>1068</v>
      </c>
      <c r="V31" s="108">
        <v>1524</v>
      </c>
      <c r="W31" s="109">
        <v>1440</v>
      </c>
      <c r="X31" s="108">
        <v>2964</v>
      </c>
      <c r="Y31" s="108">
        <v>755</v>
      </c>
      <c r="Z31" s="109">
        <v>2209</v>
      </c>
      <c r="AA31" s="22"/>
    </row>
    <row r="32" spans="1:27">
      <c r="A32" s="103">
        <v>3</v>
      </c>
      <c r="B32" s="104">
        <v>4</v>
      </c>
      <c r="C32" s="104">
        <v>2</v>
      </c>
      <c r="D32" s="56">
        <v>162000</v>
      </c>
      <c r="E32" s="86" t="s">
        <v>254</v>
      </c>
      <c r="F32" s="107">
        <v>13599</v>
      </c>
      <c r="G32" s="108">
        <v>1941</v>
      </c>
      <c r="H32" s="108">
        <v>1847</v>
      </c>
      <c r="I32" s="108">
        <v>2442</v>
      </c>
      <c r="J32" s="108">
        <v>2485</v>
      </c>
      <c r="K32" s="108">
        <v>2818</v>
      </c>
      <c r="L32" s="109">
        <v>2066</v>
      </c>
      <c r="M32" s="108">
        <v>3788</v>
      </c>
      <c r="N32" s="108">
        <v>6230</v>
      </c>
      <c r="O32" s="109">
        <v>7369</v>
      </c>
      <c r="P32" s="108">
        <v>7085</v>
      </c>
      <c r="Q32" s="109">
        <v>6514</v>
      </c>
      <c r="R32" s="108">
        <v>1237</v>
      </c>
      <c r="S32" s="109">
        <v>1205</v>
      </c>
      <c r="T32" s="108">
        <v>3894</v>
      </c>
      <c r="U32" s="109">
        <v>3475</v>
      </c>
      <c r="V32" s="108">
        <v>5131</v>
      </c>
      <c r="W32" s="109">
        <v>4680</v>
      </c>
      <c r="X32" s="108">
        <v>9811</v>
      </c>
      <c r="Y32" s="108">
        <v>2442</v>
      </c>
      <c r="Z32" s="109">
        <v>7369</v>
      </c>
      <c r="AA32" s="22"/>
    </row>
    <row r="33" spans="1:27">
      <c r="A33" s="103">
        <v>9</v>
      </c>
      <c r="B33" s="104">
        <v>3</v>
      </c>
      <c r="C33" s="104">
        <v>4</v>
      </c>
      <c r="D33" s="56">
        <v>162004</v>
      </c>
      <c r="E33" s="86" t="s">
        <v>40</v>
      </c>
      <c r="F33" s="107">
        <v>12588</v>
      </c>
      <c r="G33" s="108">
        <v>1654</v>
      </c>
      <c r="H33" s="108">
        <v>1638</v>
      </c>
      <c r="I33" s="108">
        <v>2223</v>
      </c>
      <c r="J33" s="108">
        <v>2340</v>
      </c>
      <c r="K33" s="108">
        <v>2571</v>
      </c>
      <c r="L33" s="109">
        <v>2162</v>
      </c>
      <c r="M33" s="108">
        <v>3292</v>
      </c>
      <c r="N33" s="108">
        <v>5515</v>
      </c>
      <c r="O33" s="109">
        <v>7073</v>
      </c>
      <c r="P33" s="108">
        <v>6541</v>
      </c>
      <c r="Q33" s="109">
        <v>6047</v>
      </c>
      <c r="R33" s="108">
        <v>1141</v>
      </c>
      <c r="S33" s="109">
        <v>1082</v>
      </c>
      <c r="T33" s="108">
        <v>3670</v>
      </c>
      <c r="U33" s="109">
        <v>3403</v>
      </c>
      <c r="V33" s="108">
        <v>4811</v>
      </c>
      <c r="W33" s="109">
        <v>4485</v>
      </c>
      <c r="X33" s="108">
        <v>9296</v>
      </c>
      <c r="Y33" s="108">
        <v>2223</v>
      </c>
      <c r="Z33" s="109">
        <v>7073</v>
      </c>
      <c r="AA33" s="22"/>
    </row>
    <row r="34" spans="1:27">
      <c r="A34" s="103">
        <v>9</v>
      </c>
      <c r="B34" s="104">
        <v>3</v>
      </c>
      <c r="C34" s="104">
        <v>4</v>
      </c>
      <c r="D34" s="56">
        <v>162008</v>
      </c>
      <c r="E34" s="86" t="s">
        <v>41</v>
      </c>
      <c r="F34" s="107">
        <v>12855</v>
      </c>
      <c r="G34" s="108">
        <v>1778</v>
      </c>
      <c r="H34" s="108">
        <v>1668</v>
      </c>
      <c r="I34" s="108">
        <v>2284</v>
      </c>
      <c r="J34" s="108">
        <v>2375</v>
      </c>
      <c r="K34" s="108">
        <v>2618</v>
      </c>
      <c r="L34" s="109">
        <v>2132</v>
      </c>
      <c r="M34" s="108">
        <v>3446</v>
      </c>
      <c r="N34" s="108">
        <v>5730</v>
      </c>
      <c r="O34" s="109">
        <v>7125</v>
      </c>
      <c r="P34" s="108">
        <v>6724</v>
      </c>
      <c r="Q34" s="109">
        <v>6131</v>
      </c>
      <c r="R34" s="108">
        <v>1168</v>
      </c>
      <c r="S34" s="109">
        <v>1116</v>
      </c>
      <c r="T34" s="108">
        <v>3786</v>
      </c>
      <c r="U34" s="109">
        <v>3339</v>
      </c>
      <c r="V34" s="108">
        <v>4954</v>
      </c>
      <c r="W34" s="109">
        <v>4455</v>
      </c>
      <c r="X34" s="108">
        <v>9409</v>
      </c>
      <c r="Y34" s="108">
        <v>2284</v>
      </c>
      <c r="Z34" s="109">
        <v>7125</v>
      </c>
      <c r="AA34" s="22"/>
    </row>
    <row r="35" spans="1:27">
      <c r="A35" s="103">
        <v>6</v>
      </c>
      <c r="B35" s="104">
        <v>4</v>
      </c>
      <c r="C35" s="104">
        <v>3</v>
      </c>
      <c r="D35" s="56">
        <v>162016</v>
      </c>
      <c r="E35" s="86" t="s">
        <v>42</v>
      </c>
      <c r="F35" s="107">
        <v>8428</v>
      </c>
      <c r="G35" s="108">
        <v>1188</v>
      </c>
      <c r="H35" s="108">
        <v>1139</v>
      </c>
      <c r="I35" s="108">
        <v>1606</v>
      </c>
      <c r="J35" s="108">
        <v>1561</v>
      </c>
      <c r="K35" s="108">
        <v>1712</v>
      </c>
      <c r="L35" s="109">
        <v>1222</v>
      </c>
      <c r="M35" s="108">
        <v>2327</v>
      </c>
      <c r="N35" s="108">
        <v>3933</v>
      </c>
      <c r="O35" s="109">
        <v>4495</v>
      </c>
      <c r="P35" s="108">
        <v>4417</v>
      </c>
      <c r="Q35" s="109">
        <v>4011</v>
      </c>
      <c r="R35" s="108">
        <v>827</v>
      </c>
      <c r="S35" s="109">
        <v>779</v>
      </c>
      <c r="T35" s="108">
        <v>2364</v>
      </c>
      <c r="U35" s="109">
        <v>2131</v>
      </c>
      <c r="V35" s="108">
        <v>3191</v>
      </c>
      <c r="W35" s="109">
        <v>2910</v>
      </c>
      <c r="X35" s="108">
        <v>6101</v>
      </c>
      <c r="Y35" s="108">
        <v>1606</v>
      </c>
      <c r="Z35" s="109">
        <v>4495</v>
      </c>
      <c r="AA35" s="22"/>
    </row>
    <row r="36" spans="1:27">
      <c r="A36" s="103">
        <v>10</v>
      </c>
      <c r="B36" s="104">
        <v>4</v>
      </c>
      <c r="C36" s="104">
        <v>4</v>
      </c>
      <c r="D36" s="56">
        <v>162022</v>
      </c>
      <c r="E36" s="86" t="s">
        <v>43</v>
      </c>
      <c r="F36" s="107">
        <v>10853</v>
      </c>
      <c r="G36" s="108">
        <v>1470</v>
      </c>
      <c r="H36" s="108">
        <v>1520</v>
      </c>
      <c r="I36" s="108">
        <v>2058</v>
      </c>
      <c r="J36" s="108">
        <v>2138</v>
      </c>
      <c r="K36" s="108">
        <v>2161</v>
      </c>
      <c r="L36" s="109">
        <v>1506</v>
      </c>
      <c r="M36" s="108">
        <v>2990</v>
      </c>
      <c r="N36" s="108">
        <v>5048</v>
      </c>
      <c r="O36" s="109">
        <v>5805</v>
      </c>
      <c r="P36" s="108">
        <v>5478</v>
      </c>
      <c r="Q36" s="109">
        <v>5375</v>
      </c>
      <c r="R36" s="108">
        <v>1015</v>
      </c>
      <c r="S36" s="109">
        <v>1043</v>
      </c>
      <c r="T36" s="108">
        <v>2958</v>
      </c>
      <c r="U36" s="109">
        <v>2847</v>
      </c>
      <c r="V36" s="108">
        <v>3973</v>
      </c>
      <c r="W36" s="109">
        <v>3890</v>
      </c>
      <c r="X36" s="108">
        <v>7863</v>
      </c>
      <c r="Y36" s="108">
        <v>2058</v>
      </c>
      <c r="Z36" s="109">
        <v>5805</v>
      </c>
      <c r="AA36" s="22"/>
    </row>
    <row r="37" spans="1:27">
      <c r="A37" s="103">
        <v>8</v>
      </c>
      <c r="B37" s="104">
        <v>2</v>
      </c>
      <c r="C37" s="104">
        <v>4</v>
      </c>
      <c r="D37" s="56">
        <v>162024</v>
      </c>
      <c r="E37" s="86" t="s">
        <v>44</v>
      </c>
      <c r="F37" s="107">
        <v>32096</v>
      </c>
      <c r="G37" s="108">
        <v>4563</v>
      </c>
      <c r="H37" s="108">
        <v>4410</v>
      </c>
      <c r="I37" s="108">
        <v>5932</v>
      </c>
      <c r="J37" s="108">
        <v>5980</v>
      </c>
      <c r="K37" s="108">
        <v>6395</v>
      </c>
      <c r="L37" s="109">
        <v>4816</v>
      </c>
      <c r="M37" s="108">
        <v>8973</v>
      </c>
      <c r="N37" s="108">
        <v>14905</v>
      </c>
      <c r="O37" s="109">
        <v>17191</v>
      </c>
      <c r="P37" s="108">
        <v>16602</v>
      </c>
      <c r="Q37" s="109">
        <v>15494</v>
      </c>
      <c r="R37" s="108">
        <v>3039</v>
      </c>
      <c r="S37" s="109">
        <v>2893</v>
      </c>
      <c r="T37" s="108">
        <v>8968</v>
      </c>
      <c r="U37" s="109">
        <v>8223</v>
      </c>
      <c r="V37" s="108">
        <v>12007</v>
      </c>
      <c r="W37" s="109">
        <v>11116</v>
      </c>
      <c r="X37" s="108">
        <v>23123</v>
      </c>
      <c r="Y37" s="108">
        <v>5932</v>
      </c>
      <c r="Z37" s="109">
        <v>17191</v>
      </c>
      <c r="AA37" s="22"/>
    </row>
    <row r="38" spans="1:27">
      <c r="A38" s="103">
        <v>3</v>
      </c>
      <c r="B38" s="104">
        <v>4</v>
      </c>
      <c r="C38" s="104">
        <v>2</v>
      </c>
      <c r="D38" s="56">
        <v>166000</v>
      </c>
      <c r="E38" s="86" t="s">
        <v>255</v>
      </c>
      <c r="F38" s="107">
        <v>18237</v>
      </c>
      <c r="G38" s="108">
        <v>2273</v>
      </c>
      <c r="H38" s="108">
        <v>2150</v>
      </c>
      <c r="I38" s="108">
        <v>3168</v>
      </c>
      <c r="J38" s="108">
        <v>3462</v>
      </c>
      <c r="K38" s="108">
        <v>4012</v>
      </c>
      <c r="L38" s="109">
        <v>3172</v>
      </c>
      <c r="M38" s="108">
        <v>4423</v>
      </c>
      <c r="N38" s="108">
        <v>7591</v>
      </c>
      <c r="O38" s="109">
        <v>10646</v>
      </c>
      <c r="P38" s="108">
        <v>9425</v>
      </c>
      <c r="Q38" s="109">
        <v>8812</v>
      </c>
      <c r="R38" s="108">
        <v>1590</v>
      </c>
      <c r="S38" s="109">
        <v>1578</v>
      </c>
      <c r="T38" s="108">
        <v>5554</v>
      </c>
      <c r="U38" s="109">
        <v>5092</v>
      </c>
      <c r="V38" s="108">
        <v>7144</v>
      </c>
      <c r="W38" s="109">
        <v>6670</v>
      </c>
      <c r="X38" s="108">
        <v>13814</v>
      </c>
      <c r="Y38" s="108">
        <v>3168</v>
      </c>
      <c r="Z38" s="109">
        <v>10646</v>
      </c>
      <c r="AA38" s="22"/>
    </row>
    <row r="39" spans="1:27">
      <c r="A39" s="103">
        <v>5</v>
      </c>
      <c r="B39" s="104">
        <v>3</v>
      </c>
      <c r="C39" s="104">
        <v>3</v>
      </c>
      <c r="D39" s="56">
        <v>166012</v>
      </c>
      <c r="E39" s="86" t="s">
        <v>45</v>
      </c>
      <c r="F39" s="107">
        <v>6763</v>
      </c>
      <c r="G39" s="108">
        <v>852</v>
      </c>
      <c r="H39" s="108">
        <v>822</v>
      </c>
      <c r="I39" s="108">
        <v>1189</v>
      </c>
      <c r="J39" s="108">
        <v>1308</v>
      </c>
      <c r="K39" s="108">
        <v>1485</v>
      </c>
      <c r="L39" s="109">
        <v>1107</v>
      </c>
      <c r="M39" s="108">
        <v>1674</v>
      </c>
      <c r="N39" s="108">
        <v>2863</v>
      </c>
      <c r="O39" s="109">
        <v>3900</v>
      </c>
      <c r="P39" s="108">
        <v>3498</v>
      </c>
      <c r="Q39" s="109">
        <v>3265</v>
      </c>
      <c r="R39" s="108">
        <v>612</v>
      </c>
      <c r="S39" s="109">
        <v>577</v>
      </c>
      <c r="T39" s="108">
        <v>2023</v>
      </c>
      <c r="U39" s="109">
        <v>1877</v>
      </c>
      <c r="V39" s="108">
        <v>2635</v>
      </c>
      <c r="W39" s="109">
        <v>2454</v>
      </c>
      <c r="X39" s="108">
        <v>5089</v>
      </c>
      <c r="Y39" s="108">
        <v>1189</v>
      </c>
      <c r="Z39" s="109">
        <v>3900</v>
      </c>
      <c r="AA39" s="22"/>
    </row>
    <row r="40" spans="1:27">
      <c r="A40" s="103">
        <v>5</v>
      </c>
      <c r="B40" s="104">
        <v>3</v>
      </c>
      <c r="C40" s="104">
        <v>3</v>
      </c>
      <c r="D40" s="56">
        <v>166016</v>
      </c>
      <c r="E40" s="86" t="s">
        <v>256</v>
      </c>
      <c r="F40" s="107">
        <v>8167</v>
      </c>
      <c r="G40" s="108">
        <v>1045</v>
      </c>
      <c r="H40" s="108">
        <v>1059</v>
      </c>
      <c r="I40" s="108">
        <v>1402</v>
      </c>
      <c r="J40" s="108">
        <v>1505</v>
      </c>
      <c r="K40" s="108">
        <v>1704</v>
      </c>
      <c r="L40" s="109">
        <v>1452</v>
      </c>
      <c r="M40" s="108">
        <v>2104</v>
      </c>
      <c r="N40" s="108">
        <v>3506</v>
      </c>
      <c r="O40" s="109">
        <v>4661</v>
      </c>
      <c r="P40" s="108">
        <v>4236</v>
      </c>
      <c r="Q40" s="109">
        <v>3931</v>
      </c>
      <c r="R40" s="108">
        <v>734</v>
      </c>
      <c r="S40" s="109">
        <v>668</v>
      </c>
      <c r="T40" s="108">
        <v>2426</v>
      </c>
      <c r="U40" s="109">
        <v>2235</v>
      </c>
      <c r="V40" s="108">
        <v>3160</v>
      </c>
      <c r="W40" s="109">
        <v>2903</v>
      </c>
      <c r="X40" s="108">
        <v>6063</v>
      </c>
      <c r="Y40" s="108">
        <v>1402</v>
      </c>
      <c r="Z40" s="109">
        <v>4661</v>
      </c>
      <c r="AA40" s="22"/>
    </row>
    <row r="41" spans="1:27">
      <c r="A41" s="103">
        <v>8</v>
      </c>
      <c r="B41" s="104">
        <v>2</v>
      </c>
      <c r="C41" s="104">
        <v>4</v>
      </c>
      <c r="D41" s="56">
        <v>166032</v>
      </c>
      <c r="E41" s="86" t="s">
        <v>46</v>
      </c>
      <c r="F41" s="107">
        <v>15276</v>
      </c>
      <c r="G41" s="108">
        <v>2080</v>
      </c>
      <c r="H41" s="108">
        <v>1967</v>
      </c>
      <c r="I41" s="108">
        <v>2752</v>
      </c>
      <c r="J41" s="108">
        <v>2746</v>
      </c>
      <c r="K41" s="108">
        <v>3243</v>
      </c>
      <c r="L41" s="109">
        <v>2488</v>
      </c>
      <c r="M41" s="108">
        <v>4047</v>
      </c>
      <c r="N41" s="108">
        <v>6799</v>
      </c>
      <c r="O41" s="109">
        <v>8477</v>
      </c>
      <c r="P41" s="108">
        <v>7714</v>
      </c>
      <c r="Q41" s="109">
        <v>7562</v>
      </c>
      <c r="R41" s="108">
        <v>1382</v>
      </c>
      <c r="S41" s="109">
        <v>1370</v>
      </c>
      <c r="T41" s="108">
        <v>4301</v>
      </c>
      <c r="U41" s="109">
        <v>4176</v>
      </c>
      <c r="V41" s="108">
        <v>5683</v>
      </c>
      <c r="W41" s="109">
        <v>5546</v>
      </c>
      <c r="X41" s="108">
        <v>11229</v>
      </c>
      <c r="Y41" s="108">
        <v>2752</v>
      </c>
      <c r="Z41" s="109">
        <v>8477</v>
      </c>
      <c r="AA41" s="22"/>
    </row>
    <row r="42" spans="1:27">
      <c r="A42" s="103">
        <v>10</v>
      </c>
      <c r="B42" s="104">
        <v>4</v>
      </c>
      <c r="C42" s="104">
        <v>4</v>
      </c>
      <c r="D42" s="56">
        <v>166036</v>
      </c>
      <c r="E42" s="86" t="s">
        <v>47</v>
      </c>
      <c r="F42" s="107">
        <v>10283</v>
      </c>
      <c r="G42" s="108">
        <v>1235</v>
      </c>
      <c r="H42" s="108">
        <v>1275</v>
      </c>
      <c r="I42" s="108">
        <v>1782</v>
      </c>
      <c r="J42" s="108">
        <v>1953</v>
      </c>
      <c r="K42" s="108">
        <v>2255</v>
      </c>
      <c r="L42" s="109">
        <v>1783</v>
      </c>
      <c r="M42" s="108">
        <v>2510</v>
      </c>
      <c r="N42" s="108">
        <v>4292</v>
      </c>
      <c r="O42" s="109">
        <v>5991</v>
      </c>
      <c r="P42" s="108">
        <v>5220</v>
      </c>
      <c r="Q42" s="109">
        <v>5063</v>
      </c>
      <c r="R42" s="108">
        <v>913</v>
      </c>
      <c r="S42" s="109">
        <v>869</v>
      </c>
      <c r="T42" s="108">
        <v>3020</v>
      </c>
      <c r="U42" s="109">
        <v>2971</v>
      </c>
      <c r="V42" s="108">
        <v>3933</v>
      </c>
      <c r="W42" s="109">
        <v>3840</v>
      </c>
      <c r="X42" s="108">
        <v>7773</v>
      </c>
      <c r="Y42" s="108">
        <v>1782</v>
      </c>
      <c r="Z42" s="109">
        <v>5991</v>
      </c>
      <c r="AA42" s="22"/>
    </row>
    <row r="43" spans="1:27">
      <c r="A43" s="103">
        <v>3</v>
      </c>
      <c r="B43" s="104">
        <v>4</v>
      </c>
      <c r="C43" s="104">
        <v>2</v>
      </c>
      <c r="D43" s="56">
        <v>170000</v>
      </c>
      <c r="E43" s="86" t="s">
        <v>257</v>
      </c>
      <c r="F43" s="107">
        <v>23587</v>
      </c>
      <c r="G43" s="108">
        <v>3044</v>
      </c>
      <c r="H43" s="108">
        <v>2932</v>
      </c>
      <c r="I43" s="108">
        <v>3989</v>
      </c>
      <c r="J43" s="108">
        <v>4392</v>
      </c>
      <c r="K43" s="108">
        <v>5152</v>
      </c>
      <c r="L43" s="109">
        <v>4078</v>
      </c>
      <c r="M43" s="108">
        <v>5976</v>
      </c>
      <c r="N43" s="108">
        <v>9965</v>
      </c>
      <c r="O43" s="109">
        <v>13622</v>
      </c>
      <c r="P43" s="108">
        <v>12201</v>
      </c>
      <c r="Q43" s="109">
        <v>11386</v>
      </c>
      <c r="R43" s="108">
        <v>2012</v>
      </c>
      <c r="S43" s="109">
        <v>1977</v>
      </c>
      <c r="T43" s="108">
        <v>7111</v>
      </c>
      <c r="U43" s="109">
        <v>6511</v>
      </c>
      <c r="V43" s="108">
        <v>9123</v>
      </c>
      <c r="W43" s="109">
        <v>8488</v>
      </c>
      <c r="X43" s="108">
        <v>17611</v>
      </c>
      <c r="Y43" s="108">
        <v>3989</v>
      </c>
      <c r="Z43" s="109">
        <v>13622</v>
      </c>
      <c r="AA43" s="22"/>
    </row>
    <row r="44" spans="1:27">
      <c r="A44" s="103">
        <v>9</v>
      </c>
      <c r="B44" s="104">
        <v>3</v>
      </c>
      <c r="C44" s="104">
        <v>4</v>
      </c>
      <c r="D44" s="56">
        <v>170008</v>
      </c>
      <c r="E44" s="86" t="s">
        <v>48</v>
      </c>
      <c r="F44" s="107">
        <v>12293</v>
      </c>
      <c r="G44" s="108">
        <v>1711</v>
      </c>
      <c r="H44" s="108">
        <v>1615</v>
      </c>
      <c r="I44" s="108">
        <v>2173</v>
      </c>
      <c r="J44" s="108">
        <v>2238</v>
      </c>
      <c r="K44" s="108">
        <v>2513</v>
      </c>
      <c r="L44" s="109">
        <v>2043</v>
      </c>
      <c r="M44" s="108">
        <v>3326</v>
      </c>
      <c r="N44" s="108">
        <v>5499</v>
      </c>
      <c r="O44" s="109">
        <v>6794</v>
      </c>
      <c r="P44" s="108">
        <v>6365</v>
      </c>
      <c r="Q44" s="109">
        <v>5928</v>
      </c>
      <c r="R44" s="108">
        <v>1099</v>
      </c>
      <c r="S44" s="109">
        <v>1074</v>
      </c>
      <c r="T44" s="108">
        <v>3558</v>
      </c>
      <c r="U44" s="109">
        <v>3236</v>
      </c>
      <c r="V44" s="108">
        <v>4657</v>
      </c>
      <c r="W44" s="109">
        <v>4310</v>
      </c>
      <c r="X44" s="108">
        <v>8967</v>
      </c>
      <c r="Y44" s="108">
        <v>2173</v>
      </c>
      <c r="Z44" s="109">
        <v>6794</v>
      </c>
      <c r="AA44" s="22"/>
    </row>
    <row r="45" spans="1:27">
      <c r="A45" s="103">
        <v>4</v>
      </c>
      <c r="B45" s="104">
        <v>2</v>
      </c>
      <c r="C45" s="104">
        <v>3</v>
      </c>
      <c r="D45" s="56">
        <v>170020</v>
      </c>
      <c r="E45" s="86" t="s">
        <v>49</v>
      </c>
      <c r="F45" s="107">
        <v>7315</v>
      </c>
      <c r="G45" s="108">
        <v>1042</v>
      </c>
      <c r="H45" s="108">
        <v>919</v>
      </c>
      <c r="I45" s="108">
        <v>1294</v>
      </c>
      <c r="J45" s="108">
        <v>1347</v>
      </c>
      <c r="K45" s="108">
        <v>1493</v>
      </c>
      <c r="L45" s="109">
        <v>1220</v>
      </c>
      <c r="M45" s="108">
        <v>1961</v>
      </c>
      <c r="N45" s="108">
        <v>3255</v>
      </c>
      <c r="O45" s="109">
        <v>4060</v>
      </c>
      <c r="P45" s="108">
        <v>3791</v>
      </c>
      <c r="Q45" s="109">
        <v>3524</v>
      </c>
      <c r="R45" s="108">
        <v>675</v>
      </c>
      <c r="S45" s="109">
        <v>619</v>
      </c>
      <c r="T45" s="108">
        <v>2112</v>
      </c>
      <c r="U45" s="109">
        <v>1948</v>
      </c>
      <c r="V45" s="108">
        <v>2787</v>
      </c>
      <c r="W45" s="109">
        <v>2567</v>
      </c>
      <c r="X45" s="108">
        <v>5354</v>
      </c>
      <c r="Y45" s="108">
        <v>1294</v>
      </c>
      <c r="Z45" s="109">
        <v>4060</v>
      </c>
      <c r="AA45" s="22"/>
    </row>
    <row r="46" spans="1:27">
      <c r="A46" s="103">
        <v>8</v>
      </c>
      <c r="B46" s="104">
        <v>2</v>
      </c>
      <c r="C46" s="104">
        <v>4</v>
      </c>
      <c r="D46" s="56">
        <v>170024</v>
      </c>
      <c r="E46" s="86" t="s">
        <v>50</v>
      </c>
      <c r="F46" s="107">
        <v>19247</v>
      </c>
      <c r="G46" s="108">
        <v>2682</v>
      </c>
      <c r="H46" s="108">
        <v>2570</v>
      </c>
      <c r="I46" s="108">
        <v>3487</v>
      </c>
      <c r="J46" s="108">
        <v>3560</v>
      </c>
      <c r="K46" s="108">
        <v>3886</v>
      </c>
      <c r="L46" s="109">
        <v>3062</v>
      </c>
      <c r="M46" s="108">
        <v>5252</v>
      </c>
      <c r="N46" s="108">
        <v>8739</v>
      </c>
      <c r="O46" s="109">
        <v>10508</v>
      </c>
      <c r="P46" s="108">
        <v>9982</v>
      </c>
      <c r="Q46" s="109">
        <v>9265</v>
      </c>
      <c r="R46" s="108">
        <v>1812</v>
      </c>
      <c r="S46" s="109">
        <v>1675</v>
      </c>
      <c r="T46" s="108">
        <v>5486</v>
      </c>
      <c r="U46" s="109">
        <v>5022</v>
      </c>
      <c r="V46" s="108">
        <v>7298</v>
      </c>
      <c r="W46" s="109">
        <v>6697</v>
      </c>
      <c r="X46" s="108">
        <v>13995</v>
      </c>
      <c r="Y46" s="108">
        <v>3487</v>
      </c>
      <c r="Z46" s="109">
        <v>10508</v>
      </c>
      <c r="AA46" s="22"/>
    </row>
    <row r="47" spans="1:27">
      <c r="A47" s="103">
        <v>6</v>
      </c>
      <c r="B47" s="104">
        <v>4</v>
      </c>
      <c r="C47" s="104">
        <v>3</v>
      </c>
      <c r="D47" s="56">
        <v>170032</v>
      </c>
      <c r="E47" s="86" t="s">
        <v>51</v>
      </c>
      <c r="F47" s="107">
        <v>6179</v>
      </c>
      <c r="G47" s="108">
        <v>781</v>
      </c>
      <c r="H47" s="108">
        <v>748</v>
      </c>
      <c r="I47" s="108">
        <v>1081</v>
      </c>
      <c r="J47" s="108">
        <v>1191</v>
      </c>
      <c r="K47" s="108">
        <v>1279</v>
      </c>
      <c r="L47" s="109">
        <v>1099</v>
      </c>
      <c r="M47" s="108">
        <v>1529</v>
      </c>
      <c r="N47" s="108">
        <v>2610</v>
      </c>
      <c r="O47" s="109">
        <v>3569</v>
      </c>
      <c r="P47" s="108">
        <v>3207</v>
      </c>
      <c r="Q47" s="109">
        <v>2972</v>
      </c>
      <c r="R47" s="108">
        <v>571</v>
      </c>
      <c r="S47" s="109">
        <v>510</v>
      </c>
      <c r="T47" s="108">
        <v>1871</v>
      </c>
      <c r="U47" s="109">
        <v>1698</v>
      </c>
      <c r="V47" s="108">
        <v>2442</v>
      </c>
      <c r="W47" s="109">
        <v>2208</v>
      </c>
      <c r="X47" s="108">
        <v>4650</v>
      </c>
      <c r="Y47" s="108">
        <v>1081</v>
      </c>
      <c r="Z47" s="109">
        <v>3569</v>
      </c>
      <c r="AA47" s="22"/>
    </row>
    <row r="48" spans="1:27">
      <c r="A48" s="103">
        <v>5</v>
      </c>
      <c r="B48" s="104">
        <v>3</v>
      </c>
      <c r="C48" s="104">
        <v>3</v>
      </c>
      <c r="D48" s="56">
        <v>170044</v>
      </c>
      <c r="E48" s="86" t="s">
        <v>52</v>
      </c>
      <c r="F48" s="107">
        <v>6684</v>
      </c>
      <c r="G48" s="108">
        <v>841</v>
      </c>
      <c r="H48" s="108">
        <v>833</v>
      </c>
      <c r="I48" s="108">
        <v>1147</v>
      </c>
      <c r="J48" s="108">
        <v>1288</v>
      </c>
      <c r="K48" s="108">
        <v>1415</v>
      </c>
      <c r="L48" s="109">
        <v>1160</v>
      </c>
      <c r="M48" s="108">
        <v>1674</v>
      </c>
      <c r="N48" s="108">
        <v>2821</v>
      </c>
      <c r="O48" s="109">
        <v>3863</v>
      </c>
      <c r="P48" s="108">
        <v>3470</v>
      </c>
      <c r="Q48" s="109">
        <v>3214</v>
      </c>
      <c r="R48" s="108">
        <v>599</v>
      </c>
      <c r="S48" s="109">
        <v>548</v>
      </c>
      <c r="T48" s="108">
        <v>1995</v>
      </c>
      <c r="U48" s="109">
        <v>1868</v>
      </c>
      <c r="V48" s="108">
        <v>2594</v>
      </c>
      <c r="W48" s="109">
        <v>2416</v>
      </c>
      <c r="X48" s="108">
        <v>5010</v>
      </c>
      <c r="Y48" s="108">
        <v>1147</v>
      </c>
      <c r="Z48" s="109">
        <v>3863</v>
      </c>
      <c r="AA48" s="22"/>
    </row>
    <row r="49" spans="1:27">
      <c r="A49" s="103">
        <v>8</v>
      </c>
      <c r="B49" s="104">
        <v>2</v>
      </c>
      <c r="C49" s="104">
        <v>4</v>
      </c>
      <c r="D49" s="56">
        <v>170048</v>
      </c>
      <c r="E49" s="86" t="s">
        <v>53</v>
      </c>
      <c r="F49" s="107">
        <v>11911</v>
      </c>
      <c r="G49" s="108">
        <v>1579</v>
      </c>
      <c r="H49" s="108">
        <v>1583</v>
      </c>
      <c r="I49" s="108">
        <v>2116</v>
      </c>
      <c r="J49" s="108">
        <v>2253</v>
      </c>
      <c r="K49" s="108">
        <v>2501</v>
      </c>
      <c r="L49" s="109">
        <v>1879</v>
      </c>
      <c r="M49" s="108">
        <v>3162</v>
      </c>
      <c r="N49" s="108">
        <v>5278</v>
      </c>
      <c r="O49" s="109">
        <v>6633</v>
      </c>
      <c r="P49" s="108">
        <v>6117</v>
      </c>
      <c r="Q49" s="109">
        <v>5794</v>
      </c>
      <c r="R49" s="108">
        <v>1069</v>
      </c>
      <c r="S49" s="109">
        <v>1047</v>
      </c>
      <c r="T49" s="108">
        <v>3433</v>
      </c>
      <c r="U49" s="109">
        <v>3200</v>
      </c>
      <c r="V49" s="108">
        <v>4502</v>
      </c>
      <c r="W49" s="109">
        <v>4247</v>
      </c>
      <c r="X49" s="108">
        <v>8749</v>
      </c>
      <c r="Y49" s="108">
        <v>2116</v>
      </c>
      <c r="Z49" s="109">
        <v>6633</v>
      </c>
      <c r="AA49" s="22"/>
    </row>
    <row r="50" spans="1:27">
      <c r="A50" s="103">
        <v>2</v>
      </c>
      <c r="B50" s="104">
        <v>2</v>
      </c>
      <c r="C50" s="104">
        <v>1</v>
      </c>
      <c r="D50" s="56">
        <v>314000</v>
      </c>
      <c r="E50" s="86" t="s">
        <v>54</v>
      </c>
      <c r="F50" s="107">
        <v>68044</v>
      </c>
      <c r="G50" s="108">
        <v>10152</v>
      </c>
      <c r="H50" s="108">
        <v>9413</v>
      </c>
      <c r="I50" s="108">
        <v>12253</v>
      </c>
      <c r="J50" s="108">
        <v>12029</v>
      </c>
      <c r="K50" s="108">
        <v>12186</v>
      </c>
      <c r="L50" s="109">
        <v>12011</v>
      </c>
      <c r="M50" s="108">
        <v>19565</v>
      </c>
      <c r="N50" s="108">
        <v>31818</v>
      </c>
      <c r="O50" s="109">
        <v>36226</v>
      </c>
      <c r="P50" s="108">
        <v>34748</v>
      </c>
      <c r="Q50" s="109">
        <v>33296</v>
      </c>
      <c r="R50" s="108">
        <v>6385</v>
      </c>
      <c r="S50" s="109">
        <v>5868</v>
      </c>
      <c r="T50" s="108">
        <v>18372</v>
      </c>
      <c r="U50" s="109">
        <v>17854</v>
      </c>
      <c r="V50" s="108">
        <v>24757</v>
      </c>
      <c r="W50" s="109">
        <v>23722</v>
      </c>
      <c r="X50" s="108">
        <v>48479</v>
      </c>
      <c r="Y50" s="108">
        <v>12253</v>
      </c>
      <c r="Z50" s="109">
        <v>36226</v>
      </c>
      <c r="AA50" s="22"/>
    </row>
    <row r="51" spans="1:27">
      <c r="A51" s="103">
        <v>2</v>
      </c>
      <c r="B51" s="104">
        <v>2</v>
      </c>
      <c r="C51" s="104">
        <v>1</v>
      </c>
      <c r="D51" s="56">
        <v>315000</v>
      </c>
      <c r="E51" s="86" t="s">
        <v>55</v>
      </c>
      <c r="F51" s="107">
        <v>206246</v>
      </c>
      <c r="G51" s="108">
        <v>34043</v>
      </c>
      <c r="H51" s="108">
        <v>29198</v>
      </c>
      <c r="I51" s="108">
        <v>38010</v>
      </c>
      <c r="J51" s="108">
        <v>35492</v>
      </c>
      <c r="K51" s="108">
        <v>36267</v>
      </c>
      <c r="L51" s="109">
        <v>33236</v>
      </c>
      <c r="M51" s="108">
        <v>63241</v>
      </c>
      <c r="N51" s="108">
        <v>101251</v>
      </c>
      <c r="O51" s="109">
        <v>104995</v>
      </c>
      <c r="P51" s="108">
        <v>105494</v>
      </c>
      <c r="Q51" s="109">
        <v>100752</v>
      </c>
      <c r="R51" s="108">
        <v>19574</v>
      </c>
      <c r="S51" s="109">
        <v>18436</v>
      </c>
      <c r="T51" s="108">
        <v>53543</v>
      </c>
      <c r="U51" s="109">
        <v>51452</v>
      </c>
      <c r="V51" s="108">
        <v>73117</v>
      </c>
      <c r="W51" s="109">
        <v>69888</v>
      </c>
      <c r="X51" s="108">
        <v>143005</v>
      </c>
      <c r="Y51" s="108">
        <v>38010</v>
      </c>
      <c r="Z51" s="109">
        <v>104995</v>
      </c>
      <c r="AA51" s="22"/>
    </row>
    <row r="52" spans="1:27">
      <c r="A52" s="103">
        <v>2</v>
      </c>
      <c r="B52" s="104">
        <v>2</v>
      </c>
      <c r="C52" s="104">
        <v>1</v>
      </c>
      <c r="D52" s="56">
        <v>316000</v>
      </c>
      <c r="E52" s="86" t="s">
        <v>56</v>
      </c>
      <c r="F52" s="107">
        <v>32760</v>
      </c>
      <c r="G52" s="108">
        <v>4686</v>
      </c>
      <c r="H52" s="108">
        <v>4504</v>
      </c>
      <c r="I52" s="108">
        <v>5978</v>
      </c>
      <c r="J52" s="108">
        <v>6170</v>
      </c>
      <c r="K52" s="108">
        <v>6346</v>
      </c>
      <c r="L52" s="109">
        <v>5076</v>
      </c>
      <c r="M52" s="108">
        <v>9190</v>
      </c>
      <c r="N52" s="108">
        <v>15168</v>
      </c>
      <c r="O52" s="109">
        <v>17592</v>
      </c>
      <c r="P52" s="108">
        <v>17085</v>
      </c>
      <c r="Q52" s="109">
        <v>15675</v>
      </c>
      <c r="R52" s="108">
        <v>3089</v>
      </c>
      <c r="S52" s="109">
        <v>2889</v>
      </c>
      <c r="T52" s="108">
        <v>9250</v>
      </c>
      <c r="U52" s="109">
        <v>8342</v>
      </c>
      <c r="V52" s="108">
        <v>12339</v>
      </c>
      <c r="W52" s="109">
        <v>11231</v>
      </c>
      <c r="X52" s="108">
        <v>23570</v>
      </c>
      <c r="Y52" s="108">
        <v>5978</v>
      </c>
      <c r="Z52" s="109">
        <v>17592</v>
      </c>
      <c r="AA52" s="22"/>
    </row>
    <row r="53" spans="1:27">
      <c r="A53" s="103">
        <v>3</v>
      </c>
      <c r="B53" s="104">
        <v>4</v>
      </c>
      <c r="C53" s="104">
        <v>2</v>
      </c>
      <c r="D53" s="56">
        <v>334000</v>
      </c>
      <c r="E53" s="86" t="s">
        <v>258</v>
      </c>
      <c r="F53" s="107">
        <v>13269</v>
      </c>
      <c r="G53" s="108">
        <v>1685</v>
      </c>
      <c r="H53" s="108">
        <v>1687</v>
      </c>
      <c r="I53" s="108">
        <v>2233</v>
      </c>
      <c r="J53" s="108">
        <v>2564</v>
      </c>
      <c r="K53" s="108">
        <v>2883</v>
      </c>
      <c r="L53" s="109">
        <v>2217</v>
      </c>
      <c r="M53" s="108">
        <v>3372</v>
      </c>
      <c r="N53" s="108">
        <v>5605</v>
      </c>
      <c r="O53" s="109">
        <v>7664</v>
      </c>
      <c r="P53" s="108">
        <v>6902</v>
      </c>
      <c r="Q53" s="109">
        <v>6367</v>
      </c>
      <c r="R53" s="108">
        <v>1189</v>
      </c>
      <c r="S53" s="109">
        <v>1044</v>
      </c>
      <c r="T53" s="108">
        <v>4008</v>
      </c>
      <c r="U53" s="109">
        <v>3656</v>
      </c>
      <c r="V53" s="108">
        <v>5197</v>
      </c>
      <c r="W53" s="109">
        <v>4700</v>
      </c>
      <c r="X53" s="108">
        <v>9897</v>
      </c>
      <c r="Y53" s="108">
        <v>2233</v>
      </c>
      <c r="Z53" s="109">
        <v>7664</v>
      </c>
      <c r="AA53" s="22"/>
    </row>
    <row r="54" spans="1:27">
      <c r="A54" s="103">
        <v>2</v>
      </c>
      <c r="B54" s="104">
        <v>2</v>
      </c>
      <c r="C54" s="104">
        <v>1</v>
      </c>
      <c r="D54" s="56">
        <v>334002</v>
      </c>
      <c r="E54" s="86" t="s">
        <v>250</v>
      </c>
      <c r="F54" s="107">
        <v>46907</v>
      </c>
      <c r="G54" s="108">
        <v>6351</v>
      </c>
      <c r="H54" s="108">
        <v>5504</v>
      </c>
      <c r="I54" s="108">
        <v>7190</v>
      </c>
      <c r="J54" s="108">
        <v>7326</v>
      </c>
      <c r="K54" s="108">
        <v>7803</v>
      </c>
      <c r="L54" s="109">
        <v>12733</v>
      </c>
      <c r="M54" s="108">
        <v>11855</v>
      </c>
      <c r="N54" s="108">
        <v>19045</v>
      </c>
      <c r="O54" s="109">
        <v>27862</v>
      </c>
      <c r="P54" s="108">
        <v>25247</v>
      </c>
      <c r="Q54" s="109">
        <v>21660</v>
      </c>
      <c r="R54" s="108">
        <v>3678</v>
      </c>
      <c r="S54" s="109">
        <v>3512</v>
      </c>
      <c r="T54" s="108">
        <v>15538</v>
      </c>
      <c r="U54" s="109">
        <v>12324</v>
      </c>
      <c r="V54" s="108">
        <v>19216</v>
      </c>
      <c r="W54" s="109">
        <v>15836</v>
      </c>
      <c r="X54" s="108">
        <v>35052</v>
      </c>
      <c r="Y54" s="108">
        <v>7190</v>
      </c>
      <c r="Z54" s="109">
        <v>27862</v>
      </c>
      <c r="AA54" s="22"/>
    </row>
    <row r="55" spans="1:27">
      <c r="A55" s="103">
        <v>4</v>
      </c>
      <c r="B55" s="104">
        <v>2</v>
      </c>
      <c r="C55" s="104">
        <v>3</v>
      </c>
      <c r="D55" s="56">
        <v>334004</v>
      </c>
      <c r="E55" s="86" t="s">
        <v>57</v>
      </c>
      <c r="F55" s="107">
        <v>9470</v>
      </c>
      <c r="G55" s="108">
        <v>1212</v>
      </c>
      <c r="H55" s="108">
        <v>1136</v>
      </c>
      <c r="I55" s="108">
        <v>1639</v>
      </c>
      <c r="J55" s="108">
        <v>1693</v>
      </c>
      <c r="K55" s="108">
        <v>2057</v>
      </c>
      <c r="L55" s="109">
        <v>1733</v>
      </c>
      <c r="M55" s="108">
        <v>2348</v>
      </c>
      <c r="N55" s="108">
        <v>3987</v>
      </c>
      <c r="O55" s="109">
        <v>5483</v>
      </c>
      <c r="P55" s="108">
        <v>4986</v>
      </c>
      <c r="Q55" s="109">
        <v>4484</v>
      </c>
      <c r="R55" s="108">
        <v>857</v>
      </c>
      <c r="S55" s="109">
        <v>782</v>
      </c>
      <c r="T55" s="108">
        <v>2898</v>
      </c>
      <c r="U55" s="109">
        <v>2585</v>
      </c>
      <c r="V55" s="108">
        <v>3755</v>
      </c>
      <c r="W55" s="109">
        <v>3367</v>
      </c>
      <c r="X55" s="108">
        <v>7122</v>
      </c>
      <c r="Y55" s="108">
        <v>1639</v>
      </c>
      <c r="Z55" s="109">
        <v>5483</v>
      </c>
      <c r="AA55" s="22"/>
    </row>
    <row r="56" spans="1:27">
      <c r="A56" s="103">
        <v>7</v>
      </c>
      <c r="B56" s="104">
        <v>1</v>
      </c>
      <c r="C56" s="104">
        <v>4</v>
      </c>
      <c r="D56" s="56">
        <v>334012</v>
      </c>
      <c r="E56" s="86" t="s">
        <v>58</v>
      </c>
      <c r="F56" s="107">
        <v>11460</v>
      </c>
      <c r="G56" s="108">
        <v>1618</v>
      </c>
      <c r="H56" s="108">
        <v>1486</v>
      </c>
      <c r="I56" s="108">
        <v>2084</v>
      </c>
      <c r="J56" s="108">
        <v>2042</v>
      </c>
      <c r="K56" s="108">
        <v>2285</v>
      </c>
      <c r="L56" s="109">
        <v>1945</v>
      </c>
      <c r="M56" s="108">
        <v>3104</v>
      </c>
      <c r="N56" s="108">
        <v>5188</v>
      </c>
      <c r="O56" s="109">
        <v>6272</v>
      </c>
      <c r="P56" s="108">
        <v>5781</v>
      </c>
      <c r="Q56" s="109">
        <v>5679</v>
      </c>
      <c r="R56" s="108">
        <v>1043</v>
      </c>
      <c r="S56" s="109">
        <v>1041</v>
      </c>
      <c r="T56" s="108">
        <v>3160</v>
      </c>
      <c r="U56" s="109">
        <v>3112</v>
      </c>
      <c r="V56" s="108">
        <v>4203</v>
      </c>
      <c r="W56" s="109">
        <v>4153</v>
      </c>
      <c r="X56" s="108">
        <v>8356</v>
      </c>
      <c r="Y56" s="108">
        <v>2084</v>
      </c>
      <c r="Z56" s="109">
        <v>6272</v>
      </c>
      <c r="AA56" s="22"/>
    </row>
    <row r="57" spans="1:27">
      <c r="A57" s="103">
        <v>5</v>
      </c>
      <c r="B57" s="104">
        <v>3</v>
      </c>
      <c r="C57" s="104">
        <v>3</v>
      </c>
      <c r="D57" s="56">
        <v>334016</v>
      </c>
      <c r="E57" s="86" t="s">
        <v>59</v>
      </c>
      <c r="F57" s="107">
        <v>8974</v>
      </c>
      <c r="G57" s="108">
        <v>1225</v>
      </c>
      <c r="H57" s="108">
        <v>1201</v>
      </c>
      <c r="I57" s="108">
        <v>1518</v>
      </c>
      <c r="J57" s="108">
        <v>1616</v>
      </c>
      <c r="K57" s="108">
        <v>1857</v>
      </c>
      <c r="L57" s="109">
        <v>1557</v>
      </c>
      <c r="M57" s="108">
        <v>2426</v>
      </c>
      <c r="N57" s="108">
        <v>3944</v>
      </c>
      <c r="O57" s="109">
        <v>5030</v>
      </c>
      <c r="P57" s="108">
        <v>4673</v>
      </c>
      <c r="Q57" s="109">
        <v>4301</v>
      </c>
      <c r="R57" s="108">
        <v>779</v>
      </c>
      <c r="S57" s="109">
        <v>739</v>
      </c>
      <c r="T57" s="108">
        <v>2641</v>
      </c>
      <c r="U57" s="109">
        <v>2389</v>
      </c>
      <c r="V57" s="108">
        <v>3420</v>
      </c>
      <c r="W57" s="109">
        <v>3128</v>
      </c>
      <c r="X57" s="108">
        <v>6548</v>
      </c>
      <c r="Y57" s="108">
        <v>1518</v>
      </c>
      <c r="Z57" s="109">
        <v>5030</v>
      </c>
      <c r="AA57" s="22"/>
    </row>
    <row r="58" spans="1:27">
      <c r="A58" s="103">
        <v>7</v>
      </c>
      <c r="B58" s="104">
        <v>1</v>
      </c>
      <c r="C58" s="104">
        <v>4</v>
      </c>
      <c r="D58" s="56">
        <v>334032</v>
      </c>
      <c r="E58" s="86" t="s">
        <v>60</v>
      </c>
      <c r="F58" s="107">
        <v>11668</v>
      </c>
      <c r="G58" s="108">
        <v>1557</v>
      </c>
      <c r="H58" s="108">
        <v>1449</v>
      </c>
      <c r="I58" s="108">
        <v>2030</v>
      </c>
      <c r="J58" s="108">
        <v>2152</v>
      </c>
      <c r="K58" s="108">
        <v>2550</v>
      </c>
      <c r="L58" s="109">
        <v>1930</v>
      </c>
      <c r="M58" s="108">
        <v>3006</v>
      </c>
      <c r="N58" s="108">
        <v>5036</v>
      </c>
      <c r="O58" s="109">
        <v>6632</v>
      </c>
      <c r="P58" s="108">
        <v>6221</v>
      </c>
      <c r="Q58" s="109">
        <v>5447</v>
      </c>
      <c r="R58" s="108">
        <v>1083</v>
      </c>
      <c r="S58" s="109">
        <v>947</v>
      </c>
      <c r="T58" s="108">
        <v>3486</v>
      </c>
      <c r="U58" s="109">
        <v>3146</v>
      </c>
      <c r="V58" s="108">
        <v>4569</v>
      </c>
      <c r="W58" s="109">
        <v>4093</v>
      </c>
      <c r="X58" s="108">
        <v>8662</v>
      </c>
      <c r="Y58" s="108">
        <v>2030</v>
      </c>
      <c r="Z58" s="109">
        <v>6632</v>
      </c>
      <c r="AA58" s="22"/>
    </row>
    <row r="59" spans="1:27">
      <c r="A59" s="103">
        <v>5</v>
      </c>
      <c r="B59" s="104">
        <v>3</v>
      </c>
      <c r="C59" s="104">
        <v>3</v>
      </c>
      <c r="D59" s="56">
        <v>334036</v>
      </c>
      <c r="E59" s="86" t="s">
        <v>61</v>
      </c>
      <c r="F59" s="107">
        <v>7875</v>
      </c>
      <c r="G59" s="108">
        <v>1135</v>
      </c>
      <c r="H59" s="108">
        <v>1045</v>
      </c>
      <c r="I59" s="108">
        <v>1382</v>
      </c>
      <c r="J59" s="108">
        <v>1470</v>
      </c>
      <c r="K59" s="108">
        <v>1619</v>
      </c>
      <c r="L59" s="109">
        <v>1224</v>
      </c>
      <c r="M59" s="108">
        <v>2180</v>
      </c>
      <c r="N59" s="108">
        <v>3562</v>
      </c>
      <c r="O59" s="109">
        <v>4313</v>
      </c>
      <c r="P59" s="108">
        <v>4118</v>
      </c>
      <c r="Q59" s="109">
        <v>3757</v>
      </c>
      <c r="R59" s="108">
        <v>723</v>
      </c>
      <c r="S59" s="109">
        <v>659</v>
      </c>
      <c r="T59" s="108">
        <v>2255</v>
      </c>
      <c r="U59" s="109">
        <v>2058</v>
      </c>
      <c r="V59" s="108">
        <v>2978</v>
      </c>
      <c r="W59" s="109">
        <v>2717</v>
      </c>
      <c r="X59" s="108">
        <v>5695</v>
      </c>
      <c r="Y59" s="108">
        <v>1382</v>
      </c>
      <c r="Z59" s="109">
        <v>4313</v>
      </c>
      <c r="AA59" s="22"/>
    </row>
    <row r="60" spans="1:27">
      <c r="A60" s="103">
        <v>3</v>
      </c>
      <c r="B60" s="104">
        <v>4</v>
      </c>
      <c r="C60" s="104">
        <v>2</v>
      </c>
      <c r="D60" s="56">
        <v>358000</v>
      </c>
      <c r="E60" s="86" t="s">
        <v>259</v>
      </c>
      <c r="F60" s="107">
        <v>34197</v>
      </c>
      <c r="G60" s="108">
        <v>4494</v>
      </c>
      <c r="H60" s="108">
        <v>4191</v>
      </c>
      <c r="I60" s="108">
        <v>5932</v>
      </c>
      <c r="J60" s="108">
        <v>6120</v>
      </c>
      <c r="K60" s="108">
        <v>7334</v>
      </c>
      <c r="L60" s="109">
        <v>6126</v>
      </c>
      <c r="M60" s="108">
        <v>8685</v>
      </c>
      <c r="N60" s="108">
        <v>14617</v>
      </c>
      <c r="O60" s="109">
        <v>19580</v>
      </c>
      <c r="P60" s="108">
        <v>17807</v>
      </c>
      <c r="Q60" s="109">
        <v>16390</v>
      </c>
      <c r="R60" s="108">
        <v>3164</v>
      </c>
      <c r="S60" s="109">
        <v>2768</v>
      </c>
      <c r="T60" s="108">
        <v>10208</v>
      </c>
      <c r="U60" s="109">
        <v>9372</v>
      </c>
      <c r="V60" s="108">
        <v>13372</v>
      </c>
      <c r="W60" s="109">
        <v>12140</v>
      </c>
      <c r="X60" s="108">
        <v>25512</v>
      </c>
      <c r="Y60" s="108">
        <v>5932</v>
      </c>
      <c r="Z60" s="109">
        <v>19580</v>
      </c>
      <c r="AA60" s="22"/>
    </row>
    <row r="61" spans="1:27" ht="12.75" customHeight="1">
      <c r="A61" s="103">
        <v>7</v>
      </c>
      <c r="B61" s="104">
        <v>1</v>
      </c>
      <c r="C61" s="104">
        <v>4</v>
      </c>
      <c r="D61" s="56">
        <v>358008</v>
      </c>
      <c r="E61" s="86" t="s">
        <v>62</v>
      </c>
      <c r="F61" s="107">
        <v>18911</v>
      </c>
      <c r="G61" s="108">
        <v>2564</v>
      </c>
      <c r="H61" s="108">
        <v>2387</v>
      </c>
      <c r="I61" s="108">
        <v>3454</v>
      </c>
      <c r="J61" s="108">
        <v>3531</v>
      </c>
      <c r="K61" s="108">
        <v>3776</v>
      </c>
      <c r="L61" s="109">
        <v>3199</v>
      </c>
      <c r="M61" s="108">
        <v>4951</v>
      </c>
      <c r="N61" s="108">
        <v>8405</v>
      </c>
      <c r="O61" s="109">
        <v>10506</v>
      </c>
      <c r="P61" s="108">
        <v>9811</v>
      </c>
      <c r="Q61" s="109">
        <v>9100</v>
      </c>
      <c r="R61" s="108">
        <v>1781</v>
      </c>
      <c r="S61" s="109">
        <v>1673</v>
      </c>
      <c r="T61" s="108">
        <v>5494</v>
      </c>
      <c r="U61" s="109">
        <v>5012</v>
      </c>
      <c r="V61" s="108">
        <v>7275</v>
      </c>
      <c r="W61" s="109">
        <v>6685</v>
      </c>
      <c r="X61" s="108">
        <v>13960</v>
      </c>
      <c r="Y61" s="108">
        <v>3454</v>
      </c>
      <c r="Z61" s="109">
        <v>10506</v>
      </c>
      <c r="AA61" s="22"/>
    </row>
    <row r="62" spans="1:27">
      <c r="A62" s="103">
        <v>5</v>
      </c>
      <c r="B62" s="104">
        <v>3</v>
      </c>
      <c r="C62" s="59">
        <v>3</v>
      </c>
      <c r="D62" s="56">
        <v>362004</v>
      </c>
      <c r="E62" s="86" t="s">
        <v>239</v>
      </c>
      <c r="F62" s="107">
        <v>4667</v>
      </c>
      <c r="G62" s="108">
        <v>660</v>
      </c>
      <c r="H62" s="108">
        <v>584</v>
      </c>
      <c r="I62" s="108">
        <v>797</v>
      </c>
      <c r="J62" s="108">
        <v>800</v>
      </c>
      <c r="K62" s="108">
        <v>998</v>
      </c>
      <c r="L62" s="109">
        <v>828</v>
      </c>
      <c r="M62" s="108">
        <v>1244</v>
      </c>
      <c r="N62" s="108">
        <v>2041</v>
      </c>
      <c r="O62" s="109">
        <v>2626</v>
      </c>
      <c r="P62" s="108">
        <v>2511</v>
      </c>
      <c r="Q62" s="109">
        <v>2156</v>
      </c>
      <c r="R62" s="108">
        <v>432</v>
      </c>
      <c r="S62" s="109">
        <v>365</v>
      </c>
      <c r="T62" s="108">
        <v>1404</v>
      </c>
      <c r="U62" s="109">
        <v>1222</v>
      </c>
      <c r="V62" s="108">
        <v>1836</v>
      </c>
      <c r="W62" s="109">
        <v>1587</v>
      </c>
      <c r="X62" s="108">
        <v>3423</v>
      </c>
      <c r="Y62" s="108">
        <v>797</v>
      </c>
      <c r="Z62" s="109">
        <v>2626</v>
      </c>
      <c r="AA62" s="22"/>
    </row>
    <row r="63" spans="1:27">
      <c r="A63" s="103">
        <v>7</v>
      </c>
      <c r="B63" s="104">
        <v>1</v>
      </c>
      <c r="C63" s="104">
        <v>4</v>
      </c>
      <c r="D63" s="56">
        <v>362008</v>
      </c>
      <c r="E63" s="86" t="s">
        <v>63</v>
      </c>
      <c r="F63" s="107">
        <v>13006</v>
      </c>
      <c r="G63" s="108">
        <v>1835</v>
      </c>
      <c r="H63" s="108">
        <v>1700</v>
      </c>
      <c r="I63" s="108">
        <v>2397</v>
      </c>
      <c r="J63" s="108">
        <v>2327</v>
      </c>
      <c r="K63" s="108">
        <v>2661</v>
      </c>
      <c r="L63" s="109">
        <v>2086</v>
      </c>
      <c r="M63" s="108">
        <v>3535</v>
      </c>
      <c r="N63" s="108">
        <v>5932</v>
      </c>
      <c r="O63" s="109">
        <v>7074</v>
      </c>
      <c r="P63" s="108">
        <v>6682</v>
      </c>
      <c r="Q63" s="109">
        <v>6324</v>
      </c>
      <c r="R63" s="108">
        <v>1224</v>
      </c>
      <c r="S63" s="109">
        <v>1173</v>
      </c>
      <c r="T63" s="108">
        <v>3658</v>
      </c>
      <c r="U63" s="109">
        <v>3416</v>
      </c>
      <c r="V63" s="108">
        <v>4882</v>
      </c>
      <c r="W63" s="109">
        <v>4589</v>
      </c>
      <c r="X63" s="108">
        <v>9471</v>
      </c>
      <c r="Y63" s="108">
        <v>2397</v>
      </c>
      <c r="Z63" s="109">
        <v>7074</v>
      </c>
      <c r="AA63" s="22"/>
    </row>
    <row r="64" spans="1:27">
      <c r="A64" s="103">
        <v>5</v>
      </c>
      <c r="B64" s="104">
        <v>3</v>
      </c>
      <c r="C64" s="104">
        <v>3</v>
      </c>
      <c r="D64" s="56">
        <v>362012</v>
      </c>
      <c r="E64" s="86" t="s">
        <v>64</v>
      </c>
      <c r="F64" s="107">
        <v>8870</v>
      </c>
      <c r="G64" s="108">
        <v>1227</v>
      </c>
      <c r="H64" s="108">
        <v>1228</v>
      </c>
      <c r="I64" s="108">
        <v>1623</v>
      </c>
      <c r="J64" s="108">
        <v>1606</v>
      </c>
      <c r="K64" s="108">
        <v>1764</v>
      </c>
      <c r="L64" s="109">
        <v>1422</v>
      </c>
      <c r="M64" s="108">
        <v>2455</v>
      </c>
      <c r="N64" s="108">
        <v>4078</v>
      </c>
      <c r="O64" s="109">
        <v>4792</v>
      </c>
      <c r="P64" s="108">
        <v>4584</v>
      </c>
      <c r="Q64" s="109">
        <v>4286</v>
      </c>
      <c r="R64" s="108">
        <v>813</v>
      </c>
      <c r="S64" s="109">
        <v>810</v>
      </c>
      <c r="T64" s="108">
        <v>2464</v>
      </c>
      <c r="U64" s="109">
        <v>2328</v>
      </c>
      <c r="V64" s="108">
        <v>3277</v>
      </c>
      <c r="W64" s="109">
        <v>3138</v>
      </c>
      <c r="X64" s="108">
        <v>6415</v>
      </c>
      <c r="Y64" s="108">
        <v>1623</v>
      </c>
      <c r="Z64" s="109">
        <v>4792</v>
      </c>
      <c r="AA64" s="22"/>
    </row>
    <row r="65" spans="1:27">
      <c r="A65" s="103">
        <v>5</v>
      </c>
      <c r="B65" s="104">
        <v>3</v>
      </c>
      <c r="C65" s="59">
        <v>3</v>
      </c>
      <c r="D65" s="56">
        <v>362016</v>
      </c>
      <c r="E65" s="86" t="s">
        <v>240</v>
      </c>
      <c r="F65" s="107">
        <v>4386</v>
      </c>
      <c r="G65" s="108">
        <v>606</v>
      </c>
      <c r="H65" s="108">
        <v>570</v>
      </c>
      <c r="I65" s="108">
        <v>745</v>
      </c>
      <c r="J65" s="108">
        <v>803</v>
      </c>
      <c r="K65" s="108">
        <v>918</v>
      </c>
      <c r="L65" s="109">
        <v>744</v>
      </c>
      <c r="M65" s="108">
        <v>1176</v>
      </c>
      <c r="N65" s="108">
        <v>1921</v>
      </c>
      <c r="O65" s="109">
        <v>2465</v>
      </c>
      <c r="P65" s="108">
        <v>2231</v>
      </c>
      <c r="Q65" s="109">
        <v>2155</v>
      </c>
      <c r="R65" s="108">
        <v>386</v>
      </c>
      <c r="S65" s="109">
        <v>359</v>
      </c>
      <c r="T65" s="108">
        <v>1233</v>
      </c>
      <c r="U65" s="109">
        <v>1232</v>
      </c>
      <c r="V65" s="108">
        <v>1619</v>
      </c>
      <c r="W65" s="109">
        <v>1591</v>
      </c>
      <c r="X65" s="108">
        <v>3210</v>
      </c>
      <c r="Y65" s="108">
        <v>745</v>
      </c>
      <c r="Z65" s="109">
        <v>2465</v>
      </c>
      <c r="AA65" s="22"/>
    </row>
    <row r="66" spans="1:27">
      <c r="A66" s="103">
        <v>5</v>
      </c>
      <c r="B66" s="104">
        <v>3</v>
      </c>
      <c r="C66" s="104">
        <v>3</v>
      </c>
      <c r="D66" s="56">
        <v>362020</v>
      </c>
      <c r="E66" s="86" t="s">
        <v>65</v>
      </c>
      <c r="F66" s="107">
        <v>9586</v>
      </c>
      <c r="G66" s="108">
        <v>1233</v>
      </c>
      <c r="H66" s="108">
        <v>1199</v>
      </c>
      <c r="I66" s="108">
        <v>1693</v>
      </c>
      <c r="J66" s="108">
        <v>1833</v>
      </c>
      <c r="K66" s="108">
        <v>2044</v>
      </c>
      <c r="L66" s="109">
        <v>1584</v>
      </c>
      <c r="M66" s="108">
        <v>2432</v>
      </c>
      <c r="N66" s="108">
        <v>4125</v>
      </c>
      <c r="O66" s="109">
        <v>5461</v>
      </c>
      <c r="P66" s="108">
        <v>5010</v>
      </c>
      <c r="Q66" s="109">
        <v>4576</v>
      </c>
      <c r="R66" s="108">
        <v>855</v>
      </c>
      <c r="S66" s="109">
        <v>838</v>
      </c>
      <c r="T66" s="108">
        <v>2884</v>
      </c>
      <c r="U66" s="109">
        <v>2577</v>
      </c>
      <c r="V66" s="108">
        <v>3739</v>
      </c>
      <c r="W66" s="109">
        <v>3415</v>
      </c>
      <c r="X66" s="108">
        <v>7154</v>
      </c>
      <c r="Y66" s="108">
        <v>1693</v>
      </c>
      <c r="Z66" s="109">
        <v>5461</v>
      </c>
      <c r="AA66" s="22"/>
    </row>
    <row r="67" spans="1:27">
      <c r="A67" s="103">
        <v>9</v>
      </c>
      <c r="B67" s="104">
        <v>3</v>
      </c>
      <c r="C67" s="104">
        <v>4</v>
      </c>
      <c r="D67" s="56">
        <v>362024</v>
      </c>
      <c r="E67" s="86" t="s">
        <v>66</v>
      </c>
      <c r="F67" s="107">
        <v>10142</v>
      </c>
      <c r="G67" s="108">
        <v>1501</v>
      </c>
      <c r="H67" s="108">
        <v>1392</v>
      </c>
      <c r="I67" s="108">
        <v>1911</v>
      </c>
      <c r="J67" s="108">
        <v>1845</v>
      </c>
      <c r="K67" s="108">
        <v>2008</v>
      </c>
      <c r="L67" s="109">
        <v>1485</v>
      </c>
      <c r="M67" s="108">
        <v>2893</v>
      </c>
      <c r="N67" s="108">
        <v>4804</v>
      </c>
      <c r="O67" s="109">
        <v>5338</v>
      </c>
      <c r="P67" s="108">
        <v>5312</v>
      </c>
      <c r="Q67" s="109">
        <v>4830</v>
      </c>
      <c r="R67" s="108">
        <v>960</v>
      </c>
      <c r="S67" s="109">
        <v>951</v>
      </c>
      <c r="T67" s="108">
        <v>2795</v>
      </c>
      <c r="U67" s="109">
        <v>2543</v>
      </c>
      <c r="V67" s="108">
        <v>3755</v>
      </c>
      <c r="W67" s="109">
        <v>3494</v>
      </c>
      <c r="X67" s="108">
        <v>7249</v>
      </c>
      <c r="Y67" s="108">
        <v>1911</v>
      </c>
      <c r="Z67" s="109">
        <v>5338</v>
      </c>
      <c r="AA67" s="22"/>
    </row>
    <row r="68" spans="1:27">
      <c r="A68" s="103">
        <v>9</v>
      </c>
      <c r="B68" s="104">
        <v>3</v>
      </c>
      <c r="C68" s="104">
        <v>4</v>
      </c>
      <c r="D68" s="56">
        <v>362028</v>
      </c>
      <c r="E68" s="86" t="s">
        <v>67</v>
      </c>
      <c r="F68" s="107">
        <v>11963</v>
      </c>
      <c r="G68" s="108">
        <v>1844</v>
      </c>
      <c r="H68" s="108">
        <v>1689</v>
      </c>
      <c r="I68" s="108">
        <v>2203</v>
      </c>
      <c r="J68" s="108">
        <v>2092</v>
      </c>
      <c r="K68" s="108">
        <v>2163</v>
      </c>
      <c r="L68" s="109">
        <v>1972</v>
      </c>
      <c r="M68" s="108">
        <v>3533</v>
      </c>
      <c r="N68" s="108">
        <v>5736</v>
      </c>
      <c r="O68" s="109">
        <v>6227</v>
      </c>
      <c r="P68" s="108">
        <v>6128</v>
      </c>
      <c r="Q68" s="109">
        <v>5835</v>
      </c>
      <c r="R68" s="108">
        <v>1110</v>
      </c>
      <c r="S68" s="109">
        <v>1093</v>
      </c>
      <c r="T68" s="108">
        <v>3255</v>
      </c>
      <c r="U68" s="109">
        <v>2972</v>
      </c>
      <c r="V68" s="108">
        <v>4365</v>
      </c>
      <c r="W68" s="109">
        <v>4065</v>
      </c>
      <c r="X68" s="108">
        <v>8430</v>
      </c>
      <c r="Y68" s="108">
        <v>2203</v>
      </c>
      <c r="Z68" s="109">
        <v>6227</v>
      </c>
      <c r="AA68" s="22"/>
    </row>
    <row r="69" spans="1:27">
      <c r="A69" s="103">
        <v>8</v>
      </c>
      <c r="B69" s="104">
        <v>2</v>
      </c>
      <c r="C69" s="104">
        <v>4</v>
      </c>
      <c r="D69" s="56">
        <v>362032</v>
      </c>
      <c r="E69" s="86" t="s">
        <v>68</v>
      </c>
      <c r="F69" s="107">
        <v>14163</v>
      </c>
      <c r="G69" s="108">
        <v>2013</v>
      </c>
      <c r="H69" s="108">
        <v>1876</v>
      </c>
      <c r="I69" s="108">
        <v>2609</v>
      </c>
      <c r="J69" s="108">
        <v>2646</v>
      </c>
      <c r="K69" s="108">
        <v>2770</v>
      </c>
      <c r="L69" s="109">
        <v>2249</v>
      </c>
      <c r="M69" s="108">
        <v>3889</v>
      </c>
      <c r="N69" s="108">
        <v>6498</v>
      </c>
      <c r="O69" s="109">
        <v>7665</v>
      </c>
      <c r="P69" s="108">
        <v>7366</v>
      </c>
      <c r="Q69" s="109">
        <v>6797</v>
      </c>
      <c r="R69" s="108">
        <v>1311</v>
      </c>
      <c r="S69" s="109">
        <v>1298</v>
      </c>
      <c r="T69" s="108">
        <v>4037</v>
      </c>
      <c r="U69" s="109">
        <v>3628</v>
      </c>
      <c r="V69" s="108">
        <v>5348</v>
      </c>
      <c r="W69" s="109">
        <v>4926</v>
      </c>
      <c r="X69" s="108">
        <v>10274</v>
      </c>
      <c r="Y69" s="108">
        <v>2609</v>
      </c>
      <c r="Z69" s="109">
        <v>7665</v>
      </c>
      <c r="AA69" s="22"/>
    </row>
    <row r="70" spans="1:27">
      <c r="A70" s="103">
        <v>10</v>
      </c>
      <c r="B70" s="104">
        <v>4</v>
      </c>
      <c r="C70" s="104">
        <v>4</v>
      </c>
      <c r="D70" s="56">
        <v>362036</v>
      </c>
      <c r="E70" s="86" t="s">
        <v>69</v>
      </c>
      <c r="F70" s="107">
        <v>10798</v>
      </c>
      <c r="G70" s="108">
        <v>1411</v>
      </c>
      <c r="H70" s="108">
        <v>1432</v>
      </c>
      <c r="I70" s="108">
        <v>1962</v>
      </c>
      <c r="J70" s="108">
        <v>2089</v>
      </c>
      <c r="K70" s="108">
        <v>2211</v>
      </c>
      <c r="L70" s="109">
        <v>1693</v>
      </c>
      <c r="M70" s="108">
        <v>2843</v>
      </c>
      <c r="N70" s="108">
        <v>4805</v>
      </c>
      <c r="O70" s="109">
        <v>5993</v>
      </c>
      <c r="P70" s="108">
        <v>5582</v>
      </c>
      <c r="Q70" s="109">
        <v>5216</v>
      </c>
      <c r="R70" s="108">
        <v>1017</v>
      </c>
      <c r="S70" s="109">
        <v>945</v>
      </c>
      <c r="T70" s="108">
        <v>3104</v>
      </c>
      <c r="U70" s="109">
        <v>2889</v>
      </c>
      <c r="V70" s="108">
        <v>4121</v>
      </c>
      <c r="W70" s="109">
        <v>3834</v>
      </c>
      <c r="X70" s="108">
        <v>7955</v>
      </c>
      <c r="Y70" s="108">
        <v>1962</v>
      </c>
      <c r="Z70" s="109">
        <v>5993</v>
      </c>
      <c r="AA70" s="22"/>
    </row>
    <row r="71" spans="1:27">
      <c r="A71" s="103">
        <v>4</v>
      </c>
      <c r="B71" s="104">
        <v>2</v>
      </c>
      <c r="C71" s="104">
        <v>3</v>
      </c>
      <c r="D71" s="56">
        <v>362040</v>
      </c>
      <c r="E71" s="86" t="s">
        <v>70</v>
      </c>
      <c r="F71" s="107">
        <v>7610</v>
      </c>
      <c r="G71" s="108">
        <v>1095</v>
      </c>
      <c r="H71" s="108">
        <v>1019</v>
      </c>
      <c r="I71" s="108">
        <v>1289</v>
      </c>
      <c r="J71" s="108">
        <v>1304</v>
      </c>
      <c r="K71" s="108">
        <v>1598</v>
      </c>
      <c r="L71" s="109">
        <v>1305</v>
      </c>
      <c r="M71" s="108">
        <v>2114</v>
      </c>
      <c r="N71" s="108">
        <v>3403</v>
      </c>
      <c r="O71" s="109">
        <v>4207</v>
      </c>
      <c r="P71" s="108">
        <v>3894</v>
      </c>
      <c r="Q71" s="109">
        <v>3716</v>
      </c>
      <c r="R71" s="108">
        <v>634</v>
      </c>
      <c r="S71" s="109">
        <v>655</v>
      </c>
      <c r="T71" s="108">
        <v>2161</v>
      </c>
      <c r="U71" s="109">
        <v>2046</v>
      </c>
      <c r="V71" s="108">
        <v>2795</v>
      </c>
      <c r="W71" s="109">
        <v>2701</v>
      </c>
      <c r="X71" s="108">
        <v>5496</v>
      </c>
      <c r="Y71" s="108">
        <v>1289</v>
      </c>
      <c r="Z71" s="109">
        <v>4207</v>
      </c>
      <c r="AA71" s="22"/>
    </row>
    <row r="72" spans="1:27">
      <c r="A72" s="103">
        <v>3</v>
      </c>
      <c r="B72" s="104">
        <v>4</v>
      </c>
      <c r="C72" s="104">
        <v>2</v>
      </c>
      <c r="D72" s="56">
        <v>366000</v>
      </c>
      <c r="E72" s="86" t="s">
        <v>260</v>
      </c>
      <c r="F72" s="107">
        <v>38630</v>
      </c>
      <c r="G72" s="108">
        <v>5050</v>
      </c>
      <c r="H72" s="108">
        <v>4852</v>
      </c>
      <c r="I72" s="108">
        <v>6707</v>
      </c>
      <c r="J72" s="108">
        <v>7253</v>
      </c>
      <c r="K72" s="108">
        <v>8306</v>
      </c>
      <c r="L72" s="109">
        <v>6462</v>
      </c>
      <c r="M72" s="108">
        <v>9902</v>
      </c>
      <c r="N72" s="108">
        <v>16609</v>
      </c>
      <c r="O72" s="109">
        <v>22021</v>
      </c>
      <c r="P72" s="108">
        <v>19957</v>
      </c>
      <c r="Q72" s="109">
        <v>18673</v>
      </c>
      <c r="R72" s="108">
        <v>3438</v>
      </c>
      <c r="S72" s="109">
        <v>3269</v>
      </c>
      <c r="T72" s="108">
        <v>11427</v>
      </c>
      <c r="U72" s="109">
        <v>10594</v>
      </c>
      <c r="V72" s="108">
        <v>14865</v>
      </c>
      <c r="W72" s="109">
        <v>13863</v>
      </c>
      <c r="X72" s="108">
        <v>28728</v>
      </c>
      <c r="Y72" s="108">
        <v>6707</v>
      </c>
      <c r="Z72" s="109">
        <v>22021</v>
      </c>
      <c r="AA72" s="22"/>
    </row>
    <row r="73" spans="1:27">
      <c r="A73" s="103">
        <v>3</v>
      </c>
      <c r="B73" s="104">
        <v>3</v>
      </c>
      <c r="C73" s="104">
        <v>2</v>
      </c>
      <c r="D73" s="56">
        <v>370000</v>
      </c>
      <c r="E73" s="86" t="s">
        <v>261</v>
      </c>
      <c r="F73" s="107">
        <v>20415</v>
      </c>
      <c r="G73" s="108">
        <v>2502</v>
      </c>
      <c r="H73" s="108">
        <v>2431</v>
      </c>
      <c r="I73" s="108">
        <v>3498</v>
      </c>
      <c r="J73" s="108">
        <v>3842</v>
      </c>
      <c r="K73" s="108">
        <v>4508</v>
      </c>
      <c r="L73" s="109">
        <v>3634</v>
      </c>
      <c r="M73" s="108">
        <v>4933</v>
      </c>
      <c r="N73" s="108">
        <v>8431</v>
      </c>
      <c r="O73" s="109">
        <v>11984</v>
      </c>
      <c r="P73" s="108">
        <v>10599</v>
      </c>
      <c r="Q73" s="109">
        <v>9816</v>
      </c>
      <c r="R73" s="108">
        <v>1855</v>
      </c>
      <c r="S73" s="109">
        <v>1643</v>
      </c>
      <c r="T73" s="108">
        <v>6277</v>
      </c>
      <c r="U73" s="109">
        <v>5707</v>
      </c>
      <c r="V73" s="108">
        <v>8132</v>
      </c>
      <c r="W73" s="109">
        <v>7350</v>
      </c>
      <c r="X73" s="108">
        <v>15482</v>
      </c>
      <c r="Y73" s="108">
        <v>3498</v>
      </c>
      <c r="Z73" s="109">
        <v>11984</v>
      </c>
      <c r="AA73" s="22"/>
    </row>
    <row r="74" spans="1:27">
      <c r="A74" s="103">
        <v>6</v>
      </c>
      <c r="B74" s="104">
        <v>4</v>
      </c>
      <c r="C74" s="104">
        <v>3</v>
      </c>
      <c r="D74" s="56">
        <v>370004</v>
      </c>
      <c r="E74" s="86" t="s">
        <v>71</v>
      </c>
      <c r="F74" s="107">
        <v>8531</v>
      </c>
      <c r="G74" s="108">
        <v>1190</v>
      </c>
      <c r="H74" s="108">
        <v>1128</v>
      </c>
      <c r="I74" s="108">
        <v>1550</v>
      </c>
      <c r="J74" s="108">
        <v>1578</v>
      </c>
      <c r="K74" s="108">
        <v>1733</v>
      </c>
      <c r="L74" s="109">
        <v>1352</v>
      </c>
      <c r="M74" s="108">
        <v>2318</v>
      </c>
      <c r="N74" s="108">
        <v>3868</v>
      </c>
      <c r="O74" s="109">
        <v>4663</v>
      </c>
      <c r="P74" s="108">
        <v>4372</v>
      </c>
      <c r="Q74" s="109">
        <v>4159</v>
      </c>
      <c r="R74" s="108">
        <v>787</v>
      </c>
      <c r="S74" s="109">
        <v>763</v>
      </c>
      <c r="T74" s="108">
        <v>2398</v>
      </c>
      <c r="U74" s="109">
        <v>2265</v>
      </c>
      <c r="V74" s="108">
        <v>3185</v>
      </c>
      <c r="W74" s="109">
        <v>3028</v>
      </c>
      <c r="X74" s="108">
        <v>6213</v>
      </c>
      <c r="Y74" s="108">
        <v>1550</v>
      </c>
      <c r="Z74" s="109">
        <v>4663</v>
      </c>
      <c r="AA74" s="22"/>
    </row>
    <row r="75" spans="1:27">
      <c r="A75" s="103">
        <v>5</v>
      </c>
      <c r="B75" s="104">
        <v>3</v>
      </c>
      <c r="C75" s="104">
        <v>3</v>
      </c>
      <c r="D75" s="56">
        <v>370012</v>
      </c>
      <c r="E75" s="86" t="s">
        <v>72</v>
      </c>
      <c r="F75" s="107">
        <v>5875</v>
      </c>
      <c r="G75" s="108">
        <v>743</v>
      </c>
      <c r="H75" s="108">
        <v>724</v>
      </c>
      <c r="I75" s="108">
        <v>946</v>
      </c>
      <c r="J75" s="108">
        <v>1023</v>
      </c>
      <c r="K75" s="108">
        <v>1158</v>
      </c>
      <c r="L75" s="109">
        <v>1281</v>
      </c>
      <c r="M75" s="108">
        <v>1467</v>
      </c>
      <c r="N75" s="108">
        <v>2413</v>
      </c>
      <c r="O75" s="109">
        <v>3462</v>
      </c>
      <c r="P75" s="108">
        <v>3169</v>
      </c>
      <c r="Q75" s="109">
        <v>2706</v>
      </c>
      <c r="R75" s="108">
        <v>516</v>
      </c>
      <c r="S75" s="109">
        <v>430</v>
      </c>
      <c r="T75" s="108">
        <v>1904</v>
      </c>
      <c r="U75" s="109">
        <v>1558</v>
      </c>
      <c r="V75" s="108">
        <v>2420</v>
      </c>
      <c r="W75" s="109">
        <v>1988</v>
      </c>
      <c r="X75" s="108">
        <v>4408</v>
      </c>
      <c r="Y75" s="108">
        <v>946</v>
      </c>
      <c r="Z75" s="109">
        <v>3462</v>
      </c>
      <c r="AA75" s="22"/>
    </row>
    <row r="76" spans="1:27">
      <c r="A76" s="103">
        <v>4</v>
      </c>
      <c r="B76" s="104">
        <v>2</v>
      </c>
      <c r="C76" s="104">
        <v>3</v>
      </c>
      <c r="D76" s="56">
        <v>370016</v>
      </c>
      <c r="E76" s="86" t="s">
        <v>73</v>
      </c>
      <c r="F76" s="107">
        <v>8346</v>
      </c>
      <c r="G76" s="108">
        <v>1183</v>
      </c>
      <c r="H76" s="108">
        <v>1080</v>
      </c>
      <c r="I76" s="108">
        <v>1397</v>
      </c>
      <c r="J76" s="108">
        <v>1523</v>
      </c>
      <c r="K76" s="108">
        <v>1742</v>
      </c>
      <c r="L76" s="109">
        <v>1421</v>
      </c>
      <c r="M76" s="108">
        <v>2263</v>
      </c>
      <c r="N76" s="108">
        <v>3660</v>
      </c>
      <c r="O76" s="109">
        <v>4686</v>
      </c>
      <c r="P76" s="108">
        <v>4317</v>
      </c>
      <c r="Q76" s="109">
        <v>4029</v>
      </c>
      <c r="R76" s="108">
        <v>711</v>
      </c>
      <c r="S76" s="109">
        <v>686</v>
      </c>
      <c r="T76" s="108">
        <v>2440</v>
      </c>
      <c r="U76" s="109">
        <v>2246</v>
      </c>
      <c r="V76" s="108">
        <v>3151</v>
      </c>
      <c r="W76" s="109">
        <v>2932</v>
      </c>
      <c r="X76" s="108">
        <v>6083</v>
      </c>
      <c r="Y76" s="108">
        <v>1397</v>
      </c>
      <c r="Z76" s="109">
        <v>4686</v>
      </c>
      <c r="AA76" s="22"/>
    </row>
    <row r="77" spans="1:27">
      <c r="A77" s="103">
        <v>4</v>
      </c>
      <c r="B77" s="104">
        <v>2</v>
      </c>
      <c r="C77" s="104">
        <v>3</v>
      </c>
      <c r="D77" s="56">
        <v>370020</v>
      </c>
      <c r="E77" s="86" t="s">
        <v>74</v>
      </c>
      <c r="F77" s="107">
        <v>8638</v>
      </c>
      <c r="G77" s="108">
        <v>1146</v>
      </c>
      <c r="H77" s="108">
        <v>1123</v>
      </c>
      <c r="I77" s="108">
        <v>1514</v>
      </c>
      <c r="J77" s="108">
        <v>1646</v>
      </c>
      <c r="K77" s="108">
        <v>1760</v>
      </c>
      <c r="L77" s="109">
        <v>1449</v>
      </c>
      <c r="M77" s="108">
        <v>2269</v>
      </c>
      <c r="N77" s="108">
        <v>3783</v>
      </c>
      <c r="O77" s="109">
        <v>4855</v>
      </c>
      <c r="P77" s="108">
        <v>4528</v>
      </c>
      <c r="Q77" s="109">
        <v>4110</v>
      </c>
      <c r="R77" s="108">
        <v>775</v>
      </c>
      <c r="S77" s="109">
        <v>739</v>
      </c>
      <c r="T77" s="108">
        <v>2583</v>
      </c>
      <c r="U77" s="109">
        <v>2272</v>
      </c>
      <c r="V77" s="108">
        <v>3358</v>
      </c>
      <c r="W77" s="109">
        <v>3011</v>
      </c>
      <c r="X77" s="108">
        <v>6369</v>
      </c>
      <c r="Y77" s="108">
        <v>1514</v>
      </c>
      <c r="Z77" s="109">
        <v>4855</v>
      </c>
      <c r="AA77" s="22"/>
    </row>
    <row r="78" spans="1:27">
      <c r="A78" s="103">
        <v>3</v>
      </c>
      <c r="B78" s="104">
        <v>4</v>
      </c>
      <c r="C78" s="104">
        <v>2</v>
      </c>
      <c r="D78" s="56">
        <v>374000</v>
      </c>
      <c r="E78" s="86" t="s">
        <v>262</v>
      </c>
      <c r="F78" s="107">
        <v>33234</v>
      </c>
      <c r="G78" s="108">
        <v>4332</v>
      </c>
      <c r="H78" s="108">
        <v>4190</v>
      </c>
      <c r="I78" s="108">
        <v>5869</v>
      </c>
      <c r="J78" s="108">
        <v>6212</v>
      </c>
      <c r="K78" s="108">
        <v>7175</v>
      </c>
      <c r="L78" s="109">
        <v>5456</v>
      </c>
      <c r="M78" s="108">
        <v>8522</v>
      </c>
      <c r="N78" s="108">
        <v>14391</v>
      </c>
      <c r="O78" s="109">
        <v>18843</v>
      </c>
      <c r="P78" s="108">
        <v>16984</v>
      </c>
      <c r="Q78" s="109">
        <v>16250</v>
      </c>
      <c r="R78" s="108">
        <v>2967</v>
      </c>
      <c r="S78" s="109">
        <v>2902</v>
      </c>
      <c r="T78" s="108">
        <v>9650</v>
      </c>
      <c r="U78" s="109">
        <v>9193</v>
      </c>
      <c r="V78" s="108">
        <v>12617</v>
      </c>
      <c r="W78" s="109">
        <v>12095</v>
      </c>
      <c r="X78" s="108">
        <v>24712</v>
      </c>
      <c r="Y78" s="108">
        <v>5869</v>
      </c>
      <c r="Z78" s="109">
        <v>18843</v>
      </c>
      <c r="AA78" s="22"/>
    </row>
    <row r="79" spans="1:27">
      <c r="A79" s="103">
        <v>5</v>
      </c>
      <c r="B79" s="104">
        <v>3</v>
      </c>
      <c r="C79" s="104">
        <v>3</v>
      </c>
      <c r="D79" s="56">
        <v>374012</v>
      </c>
      <c r="E79" s="86" t="s">
        <v>75</v>
      </c>
      <c r="F79" s="107">
        <v>10425</v>
      </c>
      <c r="G79" s="108">
        <v>1454</v>
      </c>
      <c r="H79" s="108">
        <v>1409</v>
      </c>
      <c r="I79" s="108">
        <v>1785</v>
      </c>
      <c r="J79" s="108">
        <v>1889</v>
      </c>
      <c r="K79" s="108">
        <v>2075</v>
      </c>
      <c r="L79" s="109">
        <v>1813</v>
      </c>
      <c r="M79" s="108">
        <v>2863</v>
      </c>
      <c r="N79" s="108">
        <v>4648</v>
      </c>
      <c r="O79" s="109">
        <v>5777</v>
      </c>
      <c r="P79" s="108">
        <v>5353</v>
      </c>
      <c r="Q79" s="109">
        <v>5072</v>
      </c>
      <c r="R79" s="108">
        <v>876</v>
      </c>
      <c r="S79" s="109">
        <v>909</v>
      </c>
      <c r="T79" s="108">
        <v>3028</v>
      </c>
      <c r="U79" s="109">
        <v>2749</v>
      </c>
      <c r="V79" s="108">
        <v>3904</v>
      </c>
      <c r="W79" s="109">
        <v>3658</v>
      </c>
      <c r="X79" s="108">
        <v>7562</v>
      </c>
      <c r="Y79" s="108">
        <v>1785</v>
      </c>
      <c r="Z79" s="109">
        <v>5777</v>
      </c>
      <c r="AA79" s="22"/>
    </row>
    <row r="80" spans="1:27">
      <c r="A80" s="103">
        <v>6</v>
      </c>
      <c r="B80" s="104">
        <v>4</v>
      </c>
      <c r="C80" s="104">
        <v>3</v>
      </c>
      <c r="D80" s="56">
        <v>374036</v>
      </c>
      <c r="E80" s="86" t="s">
        <v>76</v>
      </c>
      <c r="F80" s="107">
        <v>4360</v>
      </c>
      <c r="G80" s="108">
        <v>570</v>
      </c>
      <c r="H80" s="108">
        <v>581</v>
      </c>
      <c r="I80" s="108">
        <v>735</v>
      </c>
      <c r="J80" s="108">
        <v>812</v>
      </c>
      <c r="K80" s="108">
        <v>912</v>
      </c>
      <c r="L80" s="109">
        <v>750</v>
      </c>
      <c r="M80" s="108">
        <v>1151</v>
      </c>
      <c r="N80" s="108">
        <v>1886</v>
      </c>
      <c r="O80" s="109">
        <v>2474</v>
      </c>
      <c r="P80" s="108">
        <v>2271</v>
      </c>
      <c r="Q80" s="109">
        <v>2089</v>
      </c>
      <c r="R80" s="108">
        <v>369</v>
      </c>
      <c r="S80" s="109">
        <v>366</v>
      </c>
      <c r="T80" s="108">
        <v>1301</v>
      </c>
      <c r="U80" s="109">
        <v>1173</v>
      </c>
      <c r="V80" s="108">
        <v>1670</v>
      </c>
      <c r="W80" s="109">
        <v>1539</v>
      </c>
      <c r="X80" s="108">
        <v>3209</v>
      </c>
      <c r="Y80" s="108">
        <v>735</v>
      </c>
      <c r="Z80" s="109">
        <v>2474</v>
      </c>
      <c r="AA80" s="22"/>
    </row>
    <row r="81" spans="1:27">
      <c r="A81" s="103">
        <v>6</v>
      </c>
      <c r="B81" s="104">
        <v>4</v>
      </c>
      <c r="C81" s="104">
        <v>3</v>
      </c>
      <c r="D81" s="56">
        <v>374048</v>
      </c>
      <c r="E81" s="86" t="s">
        <v>77</v>
      </c>
      <c r="F81" s="107">
        <v>5134</v>
      </c>
      <c r="G81" s="108">
        <v>650</v>
      </c>
      <c r="H81" s="108">
        <v>615</v>
      </c>
      <c r="I81" s="108">
        <v>883</v>
      </c>
      <c r="J81" s="108">
        <v>938</v>
      </c>
      <c r="K81" s="108">
        <v>1173</v>
      </c>
      <c r="L81" s="109">
        <v>875</v>
      </c>
      <c r="M81" s="108">
        <v>1265</v>
      </c>
      <c r="N81" s="108">
        <v>2148</v>
      </c>
      <c r="O81" s="109">
        <v>2986</v>
      </c>
      <c r="P81" s="108">
        <v>2601</v>
      </c>
      <c r="Q81" s="109">
        <v>2533</v>
      </c>
      <c r="R81" s="108">
        <v>440</v>
      </c>
      <c r="S81" s="109">
        <v>443</v>
      </c>
      <c r="T81" s="108">
        <v>1514</v>
      </c>
      <c r="U81" s="109">
        <v>1472</v>
      </c>
      <c r="V81" s="108">
        <v>1954</v>
      </c>
      <c r="W81" s="109">
        <v>1915</v>
      </c>
      <c r="X81" s="108">
        <v>3869</v>
      </c>
      <c r="Y81" s="108">
        <v>883</v>
      </c>
      <c r="Z81" s="109">
        <v>2986</v>
      </c>
      <c r="AA81" s="22"/>
    </row>
    <row r="82" spans="1:27">
      <c r="A82" s="103">
        <v>6</v>
      </c>
      <c r="B82" s="104">
        <v>4</v>
      </c>
      <c r="C82" s="104">
        <v>3</v>
      </c>
      <c r="D82" s="56">
        <v>374052</v>
      </c>
      <c r="E82" s="86" t="s">
        <v>78</v>
      </c>
      <c r="F82" s="107">
        <v>4606</v>
      </c>
      <c r="G82" s="108">
        <v>611</v>
      </c>
      <c r="H82" s="108">
        <v>599</v>
      </c>
      <c r="I82" s="108">
        <v>827</v>
      </c>
      <c r="J82" s="108">
        <v>829</v>
      </c>
      <c r="K82" s="108">
        <v>993</v>
      </c>
      <c r="L82" s="109">
        <v>747</v>
      </c>
      <c r="M82" s="108">
        <v>1210</v>
      </c>
      <c r="N82" s="108">
        <v>2037</v>
      </c>
      <c r="O82" s="109">
        <v>2569</v>
      </c>
      <c r="P82" s="108">
        <v>2432</v>
      </c>
      <c r="Q82" s="109">
        <v>2174</v>
      </c>
      <c r="R82" s="108">
        <v>431</v>
      </c>
      <c r="S82" s="109">
        <v>396</v>
      </c>
      <c r="T82" s="108">
        <v>1353</v>
      </c>
      <c r="U82" s="109">
        <v>1216</v>
      </c>
      <c r="V82" s="108">
        <v>1784</v>
      </c>
      <c r="W82" s="109">
        <v>1612</v>
      </c>
      <c r="X82" s="108">
        <v>3396</v>
      </c>
      <c r="Y82" s="108">
        <v>827</v>
      </c>
      <c r="Z82" s="109">
        <v>2569</v>
      </c>
      <c r="AA82" s="22"/>
    </row>
    <row r="83" spans="1:27">
      <c r="A83" s="103">
        <v>3</v>
      </c>
      <c r="B83" s="104">
        <v>4</v>
      </c>
      <c r="C83" s="104">
        <v>2</v>
      </c>
      <c r="D83" s="56">
        <v>378000</v>
      </c>
      <c r="E83" s="86" t="s">
        <v>263</v>
      </c>
      <c r="F83" s="107">
        <v>11167</v>
      </c>
      <c r="G83" s="108">
        <v>1409</v>
      </c>
      <c r="H83" s="108">
        <v>1446</v>
      </c>
      <c r="I83" s="108">
        <v>1959</v>
      </c>
      <c r="J83" s="108">
        <v>2025</v>
      </c>
      <c r="K83" s="108">
        <v>2413</v>
      </c>
      <c r="L83" s="109">
        <v>1915</v>
      </c>
      <c r="M83" s="108">
        <v>2855</v>
      </c>
      <c r="N83" s="108">
        <v>4814</v>
      </c>
      <c r="O83" s="109">
        <v>6353</v>
      </c>
      <c r="P83" s="108">
        <v>5749</v>
      </c>
      <c r="Q83" s="109">
        <v>5418</v>
      </c>
      <c r="R83" s="108">
        <v>993</v>
      </c>
      <c r="S83" s="109">
        <v>966</v>
      </c>
      <c r="T83" s="108">
        <v>3291</v>
      </c>
      <c r="U83" s="109">
        <v>3062</v>
      </c>
      <c r="V83" s="108">
        <v>4284</v>
      </c>
      <c r="W83" s="109">
        <v>4028</v>
      </c>
      <c r="X83" s="108">
        <v>8312</v>
      </c>
      <c r="Y83" s="108">
        <v>1959</v>
      </c>
      <c r="Z83" s="109">
        <v>6353</v>
      </c>
      <c r="AA83" s="22"/>
    </row>
    <row r="84" spans="1:27">
      <c r="A84" s="103">
        <v>9</v>
      </c>
      <c r="B84" s="104">
        <v>3</v>
      </c>
      <c r="C84" s="104">
        <v>4</v>
      </c>
      <c r="D84" s="56">
        <v>378004</v>
      </c>
      <c r="E84" s="86" t="s">
        <v>79</v>
      </c>
      <c r="F84" s="107">
        <v>22101</v>
      </c>
      <c r="G84" s="108">
        <v>2834</v>
      </c>
      <c r="H84" s="108">
        <v>2903</v>
      </c>
      <c r="I84" s="108">
        <v>4010</v>
      </c>
      <c r="J84" s="108">
        <v>4258</v>
      </c>
      <c r="K84" s="108">
        <v>4538</v>
      </c>
      <c r="L84" s="109">
        <v>3558</v>
      </c>
      <c r="M84" s="108">
        <v>5737</v>
      </c>
      <c r="N84" s="108">
        <v>9747</v>
      </c>
      <c r="O84" s="109">
        <v>12354</v>
      </c>
      <c r="P84" s="108">
        <v>11566</v>
      </c>
      <c r="Q84" s="109">
        <v>10535</v>
      </c>
      <c r="R84" s="108">
        <v>2057</v>
      </c>
      <c r="S84" s="109">
        <v>1953</v>
      </c>
      <c r="T84" s="108">
        <v>6538</v>
      </c>
      <c r="U84" s="109">
        <v>5816</v>
      </c>
      <c r="V84" s="108">
        <v>8595</v>
      </c>
      <c r="W84" s="109">
        <v>7769</v>
      </c>
      <c r="X84" s="108">
        <v>16364</v>
      </c>
      <c r="Y84" s="108">
        <v>4010</v>
      </c>
      <c r="Z84" s="109">
        <v>12354</v>
      </c>
      <c r="AA84" s="22"/>
    </row>
    <row r="85" spans="1:27">
      <c r="A85" s="103">
        <v>6</v>
      </c>
      <c r="B85" s="104">
        <v>4</v>
      </c>
      <c r="C85" s="104">
        <v>3</v>
      </c>
      <c r="D85" s="56">
        <v>378016</v>
      </c>
      <c r="E85" s="86" t="s">
        <v>80</v>
      </c>
      <c r="F85" s="107">
        <v>5473</v>
      </c>
      <c r="G85" s="108">
        <v>715</v>
      </c>
      <c r="H85" s="108">
        <v>674</v>
      </c>
      <c r="I85" s="108">
        <v>940</v>
      </c>
      <c r="J85" s="108">
        <v>1076</v>
      </c>
      <c r="K85" s="108">
        <v>1198</v>
      </c>
      <c r="L85" s="109">
        <v>870</v>
      </c>
      <c r="M85" s="108">
        <v>1389</v>
      </c>
      <c r="N85" s="108">
        <v>2329</v>
      </c>
      <c r="O85" s="109">
        <v>3144</v>
      </c>
      <c r="P85" s="108">
        <v>2836</v>
      </c>
      <c r="Q85" s="109">
        <v>2637</v>
      </c>
      <c r="R85" s="108">
        <v>477</v>
      </c>
      <c r="S85" s="109">
        <v>463</v>
      </c>
      <c r="T85" s="108">
        <v>1643</v>
      </c>
      <c r="U85" s="109">
        <v>1501</v>
      </c>
      <c r="V85" s="108">
        <v>2120</v>
      </c>
      <c r="W85" s="109">
        <v>1964</v>
      </c>
      <c r="X85" s="108">
        <v>4084</v>
      </c>
      <c r="Y85" s="108">
        <v>940</v>
      </c>
      <c r="Z85" s="109">
        <v>3144</v>
      </c>
      <c r="AA85" s="22"/>
    </row>
    <row r="86" spans="1:27">
      <c r="A86" s="103">
        <v>6</v>
      </c>
      <c r="B86" s="104">
        <v>4</v>
      </c>
      <c r="C86" s="104">
        <v>3</v>
      </c>
      <c r="D86" s="56">
        <v>378024</v>
      </c>
      <c r="E86" s="86" t="s">
        <v>81</v>
      </c>
      <c r="F86" s="107">
        <v>5793</v>
      </c>
      <c r="G86" s="108">
        <v>732</v>
      </c>
      <c r="H86" s="108">
        <v>718</v>
      </c>
      <c r="I86" s="108">
        <v>1040</v>
      </c>
      <c r="J86" s="108">
        <v>1101</v>
      </c>
      <c r="K86" s="108">
        <v>1252</v>
      </c>
      <c r="L86" s="109">
        <v>950</v>
      </c>
      <c r="M86" s="108">
        <v>1450</v>
      </c>
      <c r="N86" s="108">
        <v>2490</v>
      </c>
      <c r="O86" s="109">
        <v>3303</v>
      </c>
      <c r="P86" s="108">
        <v>2981</v>
      </c>
      <c r="Q86" s="109">
        <v>2812</v>
      </c>
      <c r="R86" s="108">
        <v>519</v>
      </c>
      <c r="S86" s="109">
        <v>521</v>
      </c>
      <c r="T86" s="108">
        <v>1697</v>
      </c>
      <c r="U86" s="109">
        <v>1606</v>
      </c>
      <c r="V86" s="108">
        <v>2216</v>
      </c>
      <c r="W86" s="109">
        <v>2127</v>
      </c>
      <c r="X86" s="108">
        <v>4343</v>
      </c>
      <c r="Y86" s="108">
        <v>1040</v>
      </c>
      <c r="Z86" s="109">
        <v>3303</v>
      </c>
      <c r="AA86" s="22"/>
    </row>
    <row r="87" spans="1:27">
      <c r="A87" s="103">
        <v>6</v>
      </c>
      <c r="B87" s="104">
        <v>4</v>
      </c>
      <c r="C87" s="104">
        <v>3</v>
      </c>
      <c r="D87" s="56">
        <v>378028</v>
      </c>
      <c r="E87" s="86" t="s">
        <v>82</v>
      </c>
      <c r="F87" s="107">
        <v>6111</v>
      </c>
      <c r="G87" s="108">
        <v>814</v>
      </c>
      <c r="H87" s="108">
        <v>786</v>
      </c>
      <c r="I87" s="108">
        <v>1101</v>
      </c>
      <c r="J87" s="108">
        <v>1167</v>
      </c>
      <c r="K87" s="108">
        <v>1241</v>
      </c>
      <c r="L87" s="109">
        <v>1002</v>
      </c>
      <c r="M87" s="108">
        <v>1600</v>
      </c>
      <c r="N87" s="108">
        <v>2701</v>
      </c>
      <c r="O87" s="109">
        <v>3410</v>
      </c>
      <c r="P87" s="108">
        <v>3192</v>
      </c>
      <c r="Q87" s="109">
        <v>2919</v>
      </c>
      <c r="R87" s="108">
        <v>605</v>
      </c>
      <c r="S87" s="109">
        <v>496</v>
      </c>
      <c r="T87" s="108">
        <v>1784</v>
      </c>
      <c r="U87" s="109">
        <v>1626</v>
      </c>
      <c r="V87" s="108">
        <v>2389</v>
      </c>
      <c r="W87" s="109">
        <v>2122</v>
      </c>
      <c r="X87" s="108">
        <v>4511</v>
      </c>
      <c r="Y87" s="108">
        <v>1101</v>
      </c>
      <c r="Z87" s="109">
        <v>3410</v>
      </c>
      <c r="AA87" s="22"/>
    </row>
    <row r="88" spans="1:27">
      <c r="A88" s="103">
        <v>6</v>
      </c>
      <c r="B88" s="104">
        <v>4</v>
      </c>
      <c r="C88" s="104">
        <v>3</v>
      </c>
      <c r="D88" s="56">
        <v>378032</v>
      </c>
      <c r="E88" s="86" t="s">
        <v>83</v>
      </c>
      <c r="F88" s="107">
        <v>6634</v>
      </c>
      <c r="G88" s="108">
        <v>938</v>
      </c>
      <c r="H88" s="108">
        <v>830</v>
      </c>
      <c r="I88" s="108">
        <v>1169</v>
      </c>
      <c r="J88" s="108">
        <v>1168</v>
      </c>
      <c r="K88" s="108">
        <v>1460</v>
      </c>
      <c r="L88" s="109">
        <v>1069</v>
      </c>
      <c r="M88" s="108">
        <v>1768</v>
      </c>
      <c r="N88" s="108">
        <v>2937</v>
      </c>
      <c r="O88" s="109">
        <v>3697</v>
      </c>
      <c r="P88" s="108">
        <v>3507</v>
      </c>
      <c r="Q88" s="109">
        <v>3127</v>
      </c>
      <c r="R88" s="108">
        <v>614</v>
      </c>
      <c r="S88" s="109">
        <v>555</v>
      </c>
      <c r="T88" s="108">
        <v>1961</v>
      </c>
      <c r="U88" s="109">
        <v>1736</v>
      </c>
      <c r="V88" s="108">
        <v>2575</v>
      </c>
      <c r="W88" s="109">
        <v>2291</v>
      </c>
      <c r="X88" s="108">
        <v>4866</v>
      </c>
      <c r="Y88" s="108">
        <v>1169</v>
      </c>
      <c r="Z88" s="109">
        <v>3697</v>
      </c>
      <c r="AA88" s="22"/>
    </row>
    <row r="89" spans="1:27">
      <c r="A89" s="103">
        <v>3</v>
      </c>
      <c r="B89" s="104">
        <v>4</v>
      </c>
      <c r="C89" s="104">
        <v>2</v>
      </c>
      <c r="D89" s="56">
        <v>382000</v>
      </c>
      <c r="E89" s="86" t="s">
        <v>264</v>
      </c>
      <c r="F89" s="107">
        <v>30613</v>
      </c>
      <c r="G89" s="108">
        <v>3950</v>
      </c>
      <c r="H89" s="108">
        <v>3897</v>
      </c>
      <c r="I89" s="108">
        <v>5512</v>
      </c>
      <c r="J89" s="108">
        <v>5861</v>
      </c>
      <c r="K89" s="108">
        <v>6564</v>
      </c>
      <c r="L89" s="109">
        <v>4829</v>
      </c>
      <c r="M89" s="108">
        <v>7847</v>
      </c>
      <c r="N89" s="108">
        <v>13359</v>
      </c>
      <c r="O89" s="109">
        <v>17254</v>
      </c>
      <c r="P89" s="108">
        <v>15806</v>
      </c>
      <c r="Q89" s="109">
        <v>14807</v>
      </c>
      <c r="R89" s="108">
        <v>2809</v>
      </c>
      <c r="S89" s="109">
        <v>2703</v>
      </c>
      <c r="T89" s="108">
        <v>8964</v>
      </c>
      <c r="U89" s="109">
        <v>8290</v>
      </c>
      <c r="V89" s="108">
        <v>11773</v>
      </c>
      <c r="W89" s="109">
        <v>10993</v>
      </c>
      <c r="X89" s="108">
        <v>22766</v>
      </c>
      <c r="Y89" s="108">
        <v>5512</v>
      </c>
      <c r="Z89" s="109">
        <v>17254</v>
      </c>
      <c r="AA89" s="22"/>
    </row>
    <row r="90" spans="1:27">
      <c r="A90" s="103">
        <v>6</v>
      </c>
      <c r="B90" s="104">
        <v>4</v>
      </c>
      <c r="C90" s="104">
        <v>3</v>
      </c>
      <c r="D90" s="56">
        <v>382008</v>
      </c>
      <c r="E90" s="86" t="s">
        <v>84</v>
      </c>
      <c r="F90" s="107">
        <v>5123</v>
      </c>
      <c r="G90" s="108">
        <v>585</v>
      </c>
      <c r="H90" s="108">
        <v>582</v>
      </c>
      <c r="I90" s="108">
        <v>868</v>
      </c>
      <c r="J90" s="108">
        <v>995</v>
      </c>
      <c r="K90" s="108">
        <v>1072</v>
      </c>
      <c r="L90" s="109">
        <v>1021</v>
      </c>
      <c r="M90" s="108">
        <v>1167</v>
      </c>
      <c r="N90" s="108">
        <v>2035</v>
      </c>
      <c r="O90" s="109">
        <v>3088</v>
      </c>
      <c r="P90" s="108">
        <v>2697</v>
      </c>
      <c r="Q90" s="109">
        <v>2426</v>
      </c>
      <c r="R90" s="108">
        <v>456</v>
      </c>
      <c r="S90" s="109">
        <v>412</v>
      </c>
      <c r="T90" s="108">
        <v>1636</v>
      </c>
      <c r="U90" s="109">
        <v>1452</v>
      </c>
      <c r="V90" s="108">
        <v>2092</v>
      </c>
      <c r="W90" s="109">
        <v>1864</v>
      </c>
      <c r="X90" s="108">
        <v>3956</v>
      </c>
      <c r="Y90" s="108">
        <v>868</v>
      </c>
      <c r="Z90" s="109">
        <v>3088</v>
      </c>
      <c r="AA90" s="22"/>
    </row>
    <row r="91" spans="1:27">
      <c r="A91" s="103">
        <v>6</v>
      </c>
      <c r="B91" s="104">
        <v>4</v>
      </c>
      <c r="C91" s="104">
        <v>3</v>
      </c>
      <c r="D91" s="56">
        <v>382012</v>
      </c>
      <c r="E91" s="86" t="s">
        <v>85</v>
      </c>
      <c r="F91" s="107">
        <v>9835</v>
      </c>
      <c r="G91" s="108">
        <v>1340</v>
      </c>
      <c r="H91" s="108">
        <v>1258</v>
      </c>
      <c r="I91" s="108">
        <v>1744</v>
      </c>
      <c r="J91" s="108">
        <v>1841</v>
      </c>
      <c r="K91" s="108">
        <v>2017</v>
      </c>
      <c r="L91" s="109">
        <v>1635</v>
      </c>
      <c r="M91" s="108">
        <v>2598</v>
      </c>
      <c r="N91" s="108">
        <v>4342</v>
      </c>
      <c r="O91" s="109">
        <v>5493</v>
      </c>
      <c r="P91" s="108">
        <v>5147</v>
      </c>
      <c r="Q91" s="109">
        <v>4688</v>
      </c>
      <c r="R91" s="108">
        <v>909</v>
      </c>
      <c r="S91" s="109">
        <v>835</v>
      </c>
      <c r="T91" s="108">
        <v>2883</v>
      </c>
      <c r="U91" s="109">
        <v>2610</v>
      </c>
      <c r="V91" s="108">
        <v>3792</v>
      </c>
      <c r="W91" s="109">
        <v>3445</v>
      </c>
      <c r="X91" s="108">
        <v>7237</v>
      </c>
      <c r="Y91" s="108">
        <v>1744</v>
      </c>
      <c r="Z91" s="109">
        <v>5493</v>
      </c>
      <c r="AA91" s="22"/>
    </row>
    <row r="92" spans="1:27">
      <c r="A92" s="103">
        <v>6</v>
      </c>
      <c r="B92" s="104">
        <v>4</v>
      </c>
      <c r="C92" s="104">
        <v>3</v>
      </c>
      <c r="D92" s="56">
        <v>382020</v>
      </c>
      <c r="E92" s="86" t="s">
        <v>86</v>
      </c>
      <c r="F92" s="107">
        <v>10598</v>
      </c>
      <c r="G92" s="108">
        <v>1428</v>
      </c>
      <c r="H92" s="108">
        <v>1441</v>
      </c>
      <c r="I92" s="108">
        <v>1929</v>
      </c>
      <c r="J92" s="108">
        <v>1995</v>
      </c>
      <c r="K92" s="108">
        <v>2177</v>
      </c>
      <c r="L92" s="109">
        <v>1628</v>
      </c>
      <c r="M92" s="108">
        <v>2869</v>
      </c>
      <c r="N92" s="108">
        <v>4798</v>
      </c>
      <c r="O92" s="109">
        <v>5800</v>
      </c>
      <c r="P92" s="108">
        <v>5477</v>
      </c>
      <c r="Q92" s="109">
        <v>5121</v>
      </c>
      <c r="R92" s="108">
        <v>1027</v>
      </c>
      <c r="S92" s="109">
        <v>902</v>
      </c>
      <c r="T92" s="108">
        <v>3013</v>
      </c>
      <c r="U92" s="109">
        <v>2787</v>
      </c>
      <c r="V92" s="108">
        <v>4040</v>
      </c>
      <c r="W92" s="109">
        <v>3689</v>
      </c>
      <c r="X92" s="108">
        <v>7729</v>
      </c>
      <c r="Y92" s="108">
        <v>1929</v>
      </c>
      <c r="Z92" s="109">
        <v>5800</v>
      </c>
      <c r="AA92" s="22"/>
    </row>
    <row r="93" spans="1:27">
      <c r="A93" s="103">
        <v>6</v>
      </c>
      <c r="B93" s="104">
        <v>4</v>
      </c>
      <c r="C93" s="104">
        <v>3</v>
      </c>
      <c r="D93" s="56">
        <v>382024</v>
      </c>
      <c r="E93" s="86" t="s">
        <v>87</v>
      </c>
      <c r="F93" s="107">
        <v>8723</v>
      </c>
      <c r="G93" s="108">
        <v>1027</v>
      </c>
      <c r="H93" s="108">
        <v>1053</v>
      </c>
      <c r="I93" s="108">
        <v>1550</v>
      </c>
      <c r="J93" s="108">
        <v>1663</v>
      </c>
      <c r="K93" s="108">
        <v>1917</v>
      </c>
      <c r="L93" s="109">
        <v>1513</v>
      </c>
      <c r="M93" s="108">
        <v>2080</v>
      </c>
      <c r="N93" s="108">
        <v>3630</v>
      </c>
      <c r="O93" s="109">
        <v>5093</v>
      </c>
      <c r="P93" s="108">
        <v>4507</v>
      </c>
      <c r="Q93" s="109">
        <v>4216</v>
      </c>
      <c r="R93" s="108">
        <v>792</v>
      </c>
      <c r="S93" s="109">
        <v>758</v>
      </c>
      <c r="T93" s="108">
        <v>2608</v>
      </c>
      <c r="U93" s="109">
        <v>2485</v>
      </c>
      <c r="V93" s="108">
        <v>3400</v>
      </c>
      <c r="W93" s="109">
        <v>3243</v>
      </c>
      <c r="X93" s="108">
        <v>6643</v>
      </c>
      <c r="Y93" s="108">
        <v>1550</v>
      </c>
      <c r="Z93" s="109">
        <v>5093</v>
      </c>
      <c r="AA93" s="22"/>
    </row>
    <row r="94" spans="1:27">
      <c r="A94" s="103">
        <v>6</v>
      </c>
      <c r="B94" s="104">
        <v>4</v>
      </c>
      <c r="C94" s="104">
        <v>3</v>
      </c>
      <c r="D94" s="56">
        <v>382028</v>
      </c>
      <c r="E94" s="86" t="s">
        <v>88</v>
      </c>
      <c r="F94" s="107">
        <v>6612</v>
      </c>
      <c r="G94" s="108">
        <v>907</v>
      </c>
      <c r="H94" s="108">
        <v>859</v>
      </c>
      <c r="I94" s="108">
        <v>1186</v>
      </c>
      <c r="J94" s="108">
        <v>1242</v>
      </c>
      <c r="K94" s="108">
        <v>1349</v>
      </c>
      <c r="L94" s="109">
        <v>1069</v>
      </c>
      <c r="M94" s="108">
        <v>1766</v>
      </c>
      <c r="N94" s="108">
        <v>2952</v>
      </c>
      <c r="O94" s="109">
        <v>3660</v>
      </c>
      <c r="P94" s="108">
        <v>3480</v>
      </c>
      <c r="Q94" s="109">
        <v>3132</v>
      </c>
      <c r="R94" s="108">
        <v>604</v>
      </c>
      <c r="S94" s="109">
        <v>582</v>
      </c>
      <c r="T94" s="108">
        <v>1937</v>
      </c>
      <c r="U94" s="109">
        <v>1723</v>
      </c>
      <c r="V94" s="108">
        <v>2541</v>
      </c>
      <c r="W94" s="109">
        <v>2305</v>
      </c>
      <c r="X94" s="108">
        <v>4846</v>
      </c>
      <c r="Y94" s="108">
        <v>1186</v>
      </c>
      <c r="Z94" s="109">
        <v>3660</v>
      </c>
      <c r="AA94" s="22"/>
    </row>
    <row r="95" spans="1:27">
      <c r="A95" s="103">
        <v>5</v>
      </c>
      <c r="B95" s="104">
        <v>3</v>
      </c>
      <c r="C95" s="104">
        <v>3</v>
      </c>
      <c r="D95" s="56">
        <v>382032</v>
      </c>
      <c r="E95" s="86" t="s">
        <v>89</v>
      </c>
      <c r="F95" s="107">
        <v>5025</v>
      </c>
      <c r="G95" s="108">
        <v>708</v>
      </c>
      <c r="H95" s="108">
        <v>708</v>
      </c>
      <c r="I95" s="108">
        <v>918</v>
      </c>
      <c r="J95" s="108">
        <v>928</v>
      </c>
      <c r="K95" s="108">
        <v>981</v>
      </c>
      <c r="L95" s="109">
        <v>782</v>
      </c>
      <c r="M95" s="108">
        <v>1416</v>
      </c>
      <c r="N95" s="108">
        <v>2334</v>
      </c>
      <c r="O95" s="109">
        <v>2691</v>
      </c>
      <c r="P95" s="108">
        <v>2636</v>
      </c>
      <c r="Q95" s="109">
        <v>2389</v>
      </c>
      <c r="R95" s="108">
        <v>483</v>
      </c>
      <c r="S95" s="109">
        <v>435</v>
      </c>
      <c r="T95" s="108">
        <v>1396</v>
      </c>
      <c r="U95" s="109">
        <v>1295</v>
      </c>
      <c r="V95" s="108">
        <v>1879</v>
      </c>
      <c r="W95" s="109">
        <v>1730</v>
      </c>
      <c r="X95" s="108">
        <v>3609</v>
      </c>
      <c r="Y95" s="108">
        <v>918</v>
      </c>
      <c r="Z95" s="109">
        <v>2691</v>
      </c>
      <c r="AA95" s="22"/>
    </row>
    <row r="96" spans="1:27">
      <c r="A96" s="103">
        <v>6</v>
      </c>
      <c r="B96" s="104">
        <v>4</v>
      </c>
      <c r="C96" s="104">
        <v>3</v>
      </c>
      <c r="D96" s="56">
        <v>382044</v>
      </c>
      <c r="E96" s="86" t="s">
        <v>90</v>
      </c>
      <c r="F96" s="107">
        <v>8283</v>
      </c>
      <c r="G96" s="108">
        <v>1079</v>
      </c>
      <c r="H96" s="108">
        <v>1091</v>
      </c>
      <c r="I96" s="108">
        <v>1468</v>
      </c>
      <c r="J96" s="108">
        <v>1519</v>
      </c>
      <c r="K96" s="108">
        <v>1720</v>
      </c>
      <c r="L96" s="109">
        <v>1406</v>
      </c>
      <c r="M96" s="108">
        <v>2170</v>
      </c>
      <c r="N96" s="108">
        <v>3638</v>
      </c>
      <c r="O96" s="109">
        <v>4645</v>
      </c>
      <c r="P96" s="108">
        <v>4318</v>
      </c>
      <c r="Q96" s="109">
        <v>3965</v>
      </c>
      <c r="R96" s="108">
        <v>751</v>
      </c>
      <c r="S96" s="109">
        <v>717</v>
      </c>
      <c r="T96" s="108">
        <v>2405</v>
      </c>
      <c r="U96" s="109">
        <v>2240</v>
      </c>
      <c r="V96" s="108">
        <v>3156</v>
      </c>
      <c r="W96" s="109">
        <v>2957</v>
      </c>
      <c r="X96" s="108">
        <v>6113</v>
      </c>
      <c r="Y96" s="108">
        <v>1468</v>
      </c>
      <c r="Z96" s="109">
        <v>4645</v>
      </c>
      <c r="AA96" s="22"/>
    </row>
    <row r="97" spans="1:27">
      <c r="A97" s="103">
        <v>6</v>
      </c>
      <c r="B97" s="104">
        <v>4</v>
      </c>
      <c r="C97" s="104">
        <v>3</v>
      </c>
      <c r="D97" s="56">
        <v>382048</v>
      </c>
      <c r="E97" s="86" t="s">
        <v>91</v>
      </c>
      <c r="F97" s="107">
        <v>5548</v>
      </c>
      <c r="G97" s="108">
        <v>705</v>
      </c>
      <c r="H97" s="108">
        <v>744</v>
      </c>
      <c r="I97" s="108">
        <v>1037</v>
      </c>
      <c r="J97" s="108">
        <v>1009</v>
      </c>
      <c r="K97" s="108">
        <v>1161</v>
      </c>
      <c r="L97" s="109">
        <v>892</v>
      </c>
      <c r="M97" s="108">
        <v>1449</v>
      </c>
      <c r="N97" s="108">
        <v>2486</v>
      </c>
      <c r="O97" s="109">
        <v>3062</v>
      </c>
      <c r="P97" s="108">
        <v>2929</v>
      </c>
      <c r="Q97" s="109">
        <v>2619</v>
      </c>
      <c r="R97" s="108">
        <v>547</v>
      </c>
      <c r="S97" s="109">
        <v>490</v>
      </c>
      <c r="T97" s="108">
        <v>1584</v>
      </c>
      <c r="U97" s="109">
        <v>1478</v>
      </c>
      <c r="V97" s="108">
        <v>2131</v>
      </c>
      <c r="W97" s="109">
        <v>1968</v>
      </c>
      <c r="X97" s="108">
        <v>4099</v>
      </c>
      <c r="Y97" s="108">
        <v>1037</v>
      </c>
      <c r="Z97" s="109">
        <v>3062</v>
      </c>
      <c r="AA97" s="22"/>
    </row>
    <row r="98" spans="1:27">
      <c r="A98" s="103">
        <v>9</v>
      </c>
      <c r="B98" s="104">
        <v>3</v>
      </c>
      <c r="C98" s="104">
        <v>4</v>
      </c>
      <c r="D98" s="56">
        <v>382056</v>
      </c>
      <c r="E98" s="86" t="s">
        <v>92</v>
      </c>
      <c r="F98" s="107">
        <v>11778</v>
      </c>
      <c r="G98" s="108">
        <v>1696</v>
      </c>
      <c r="H98" s="108">
        <v>1594</v>
      </c>
      <c r="I98" s="108">
        <v>2153</v>
      </c>
      <c r="J98" s="108">
        <v>2101</v>
      </c>
      <c r="K98" s="108">
        <v>2311</v>
      </c>
      <c r="L98" s="109">
        <v>1923</v>
      </c>
      <c r="M98" s="108">
        <v>3290</v>
      </c>
      <c r="N98" s="108">
        <v>5443</v>
      </c>
      <c r="O98" s="109">
        <v>6335</v>
      </c>
      <c r="P98" s="108">
        <v>6221</v>
      </c>
      <c r="Q98" s="109">
        <v>5557</v>
      </c>
      <c r="R98" s="108">
        <v>1148</v>
      </c>
      <c r="S98" s="109">
        <v>1005</v>
      </c>
      <c r="T98" s="108">
        <v>3360</v>
      </c>
      <c r="U98" s="109">
        <v>2975</v>
      </c>
      <c r="V98" s="108">
        <v>4508</v>
      </c>
      <c r="W98" s="109">
        <v>3980</v>
      </c>
      <c r="X98" s="108">
        <v>8488</v>
      </c>
      <c r="Y98" s="108">
        <v>2153</v>
      </c>
      <c r="Z98" s="109">
        <v>6335</v>
      </c>
      <c r="AA98" s="22"/>
    </row>
    <row r="99" spans="1:27">
      <c r="A99" s="103">
        <v>4</v>
      </c>
      <c r="B99" s="104">
        <v>2</v>
      </c>
      <c r="C99" s="104">
        <v>3</v>
      </c>
      <c r="D99" s="56">
        <v>382060</v>
      </c>
      <c r="E99" s="86" t="s">
        <v>93</v>
      </c>
      <c r="F99" s="107">
        <v>8510</v>
      </c>
      <c r="G99" s="108">
        <v>1260</v>
      </c>
      <c r="H99" s="108">
        <v>1159</v>
      </c>
      <c r="I99" s="108">
        <v>1493</v>
      </c>
      <c r="J99" s="108">
        <v>1560</v>
      </c>
      <c r="K99" s="108">
        <v>1659</v>
      </c>
      <c r="L99" s="109">
        <v>1379</v>
      </c>
      <c r="M99" s="108">
        <v>2419</v>
      </c>
      <c r="N99" s="108">
        <v>3912</v>
      </c>
      <c r="O99" s="109">
        <v>4598</v>
      </c>
      <c r="P99" s="108">
        <v>4531</v>
      </c>
      <c r="Q99" s="109">
        <v>3979</v>
      </c>
      <c r="R99" s="108">
        <v>810</v>
      </c>
      <c r="S99" s="109">
        <v>683</v>
      </c>
      <c r="T99" s="108">
        <v>2447</v>
      </c>
      <c r="U99" s="109">
        <v>2151</v>
      </c>
      <c r="V99" s="108">
        <v>3257</v>
      </c>
      <c r="W99" s="109">
        <v>2834</v>
      </c>
      <c r="X99" s="108">
        <v>6091</v>
      </c>
      <c r="Y99" s="108">
        <v>1493</v>
      </c>
      <c r="Z99" s="109">
        <v>4598</v>
      </c>
      <c r="AA99" s="22"/>
    </row>
    <row r="100" spans="1:27">
      <c r="A100" s="103">
        <v>8</v>
      </c>
      <c r="B100" s="104">
        <v>2</v>
      </c>
      <c r="C100" s="104">
        <v>4</v>
      </c>
      <c r="D100" s="56">
        <v>382068</v>
      </c>
      <c r="E100" s="86" t="s">
        <v>94</v>
      </c>
      <c r="F100" s="107">
        <v>15742</v>
      </c>
      <c r="G100" s="108">
        <v>2247</v>
      </c>
      <c r="H100" s="108">
        <v>2158</v>
      </c>
      <c r="I100" s="108">
        <v>2938</v>
      </c>
      <c r="J100" s="108">
        <v>2853</v>
      </c>
      <c r="K100" s="108">
        <v>3133</v>
      </c>
      <c r="L100" s="109">
        <v>2413</v>
      </c>
      <c r="M100" s="108">
        <v>4405</v>
      </c>
      <c r="N100" s="108">
        <v>7343</v>
      </c>
      <c r="O100" s="109">
        <v>8399</v>
      </c>
      <c r="P100" s="108">
        <v>8152</v>
      </c>
      <c r="Q100" s="109">
        <v>7590</v>
      </c>
      <c r="R100" s="108">
        <v>1464</v>
      </c>
      <c r="S100" s="109">
        <v>1474</v>
      </c>
      <c r="T100" s="108">
        <v>4400</v>
      </c>
      <c r="U100" s="109">
        <v>3999</v>
      </c>
      <c r="V100" s="108">
        <v>5864</v>
      </c>
      <c r="W100" s="109">
        <v>5473</v>
      </c>
      <c r="X100" s="108">
        <v>11337</v>
      </c>
      <c r="Y100" s="108">
        <v>2938</v>
      </c>
      <c r="Z100" s="109">
        <v>8399</v>
      </c>
      <c r="AA100" s="22"/>
    </row>
    <row r="101" spans="1:27">
      <c r="A101" s="103">
        <v>2</v>
      </c>
      <c r="B101" s="104">
        <v>2</v>
      </c>
      <c r="C101" s="104">
        <v>1</v>
      </c>
      <c r="D101" s="99">
        <v>512000</v>
      </c>
      <c r="E101" s="85" t="s">
        <v>95</v>
      </c>
      <c r="F101" s="107">
        <v>22156</v>
      </c>
      <c r="G101" s="108">
        <v>2988</v>
      </c>
      <c r="H101" s="108">
        <v>2763</v>
      </c>
      <c r="I101" s="108">
        <v>3871</v>
      </c>
      <c r="J101" s="108">
        <v>4014</v>
      </c>
      <c r="K101" s="108">
        <v>4656</v>
      </c>
      <c r="L101" s="109">
        <v>3864</v>
      </c>
      <c r="M101" s="108">
        <v>5751</v>
      </c>
      <c r="N101" s="108">
        <v>9622</v>
      </c>
      <c r="O101" s="109">
        <v>12534</v>
      </c>
      <c r="P101" s="108">
        <v>11517</v>
      </c>
      <c r="Q101" s="109">
        <v>10639</v>
      </c>
      <c r="R101" s="108">
        <v>1964</v>
      </c>
      <c r="S101" s="109">
        <v>1907</v>
      </c>
      <c r="T101" s="108">
        <v>6568</v>
      </c>
      <c r="U101" s="109">
        <v>5966</v>
      </c>
      <c r="V101" s="108">
        <v>8532</v>
      </c>
      <c r="W101" s="109">
        <v>7873</v>
      </c>
      <c r="X101" s="108">
        <v>16405</v>
      </c>
      <c r="Y101" s="108">
        <v>3871</v>
      </c>
      <c r="Z101" s="109">
        <v>12534</v>
      </c>
      <c r="AA101" s="22"/>
    </row>
    <row r="102" spans="1:27">
      <c r="A102" s="103">
        <v>1</v>
      </c>
      <c r="B102" s="104">
        <v>1</v>
      </c>
      <c r="C102" s="104">
        <v>1</v>
      </c>
      <c r="D102" s="99">
        <v>513000</v>
      </c>
      <c r="E102" s="85" t="s">
        <v>96</v>
      </c>
      <c r="F102" s="107">
        <v>53968</v>
      </c>
      <c r="G102" s="108">
        <v>7749</v>
      </c>
      <c r="H102" s="108">
        <v>6993</v>
      </c>
      <c r="I102" s="108">
        <v>9797</v>
      </c>
      <c r="J102" s="108">
        <v>9730</v>
      </c>
      <c r="K102" s="108">
        <v>10784</v>
      </c>
      <c r="L102" s="109">
        <v>8915</v>
      </c>
      <c r="M102" s="108">
        <v>14742</v>
      </c>
      <c r="N102" s="108">
        <v>24539</v>
      </c>
      <c r="O102" s="109">
        <v>29429</v>
      </c>
      <c r="P102" s="108">
        <v>28358</v>
      </c>
      <c r="Q102" s="109">
        <v>25610</v>
      </c>
      <c r="R102" s="108">
        <v>5110</v>
      </c>
      <c r="S102" s="109">
        <v>4687</v>
      </c>
      <c r="T102" s="108">
        <v>15628</v>
      </c>
      <c r="U102" s="109">
        <v>13801</v>
      </c>
      <c r="V102" s="108">
        <v>20738</v>
      </c>
      <c r="W102" s="109">
        <v>18488</v>
      </c>
      <c r="X102" s="108">
        <v>39226</v>
      </c>
      <c r="Y102" s="108">
        <v>9797</v>
      </c>
      <c r="Z102" s="109">
        <v>29429</v>
      </c>
      <c r="AA102" s="22"/>
    </row>
    <row r="103" spans="1:27">
      <c r="A103" s="103">
        <v>2</v>
      </c>
      <c r="B103" s="104">
        <v>3</v>
      </c>
      <c r="C103" s="104">
        <v>1</v>
      </c>
      <c r="D103" s="99">
        <v>515000</v>
      </c>
      <c r="E103" s="85" t="s">
        <v>97</v>
      </c>
      <c r="F103" s="107">
        <v>60215</v>
      </c>
      <c r="G103" s="108">
        <v>8935</v>
      </c>
      <c r="H103" s="108">
        <v>7737</v>
      </c>
      <c r="I103" s="108">
        <v>10126</v>
      </c>
      <c r="J103" s="108">
        <v>9779</v>
      </c>
      <c r="K103" s="108">
        <v>10299</v>
      </c>
      <c r="L103" s="109">
        <v>13339</v>
      </c>
      <c r="M103" s="108">
        <v>16672</v>
      </c>
      <c r="N103" s="108">
        <v>26798</v>
      </c>
      <c r="O103" s="109">
        <v>33417</v>
      </c>
      <c r="P103" s="108">
        <v>30234</v>
      </c>
      <c r="Q103" s="109">
        <v>29981</v>
      </c>
      <c r="R103" s="108">
        <v>5238</v>
      </c>
      <c r="S103" s="109">
        <v>4888</v>
      </c>
      <c r="T103" s="108">
        <v>16367</v>
      </c>
      <c r="U103" s="109">
        <v>17050</v>
      </c>
      <c r="V103" s="108">
        <v>21605</v>
      </c>
      <c r="W103" s="109">
        <v>21938</v>
      </c>
      <c r="X103" s="108">
        <v>43543</v>
      </c>
      <c r="Y103" s="108">
        <v>10126</v>
      </c>
      <c r="Z103" s="109">
        <v>33417</v>
      </c>
      <c r="AA103" s="22"/>
    </row>
    <row r="104" spans="1:27">
      <c r="A104" s="103">
        <v>3</v>
      </c>
      <c r="B104" s="104">
        <v>4</v>
      </c>
      <c r="C104" s="104">
        <v>2</v>
      </c>
      <c r="D104" s="56">
        <v>554000</v>
      </c>
      <c r="E104" s="86" t="s">
        <v>265</v>
      </c>
      <c r="F104" s="107">
        <v>38252</v>
      </c>
      <c r="G104" s="108">
        <v>4917</v>
      </c>
      <c r="H104" s="108">
        <v>4692</v>
      </c>
      <c r="I104" s="108">
        <v>6753</v>
      </c>
      <c r="J104" s="108">
        <v>7179</v>
      </c>
      <c r="K104" s="108">
        <v>8319</v>
      </c>
      <c r="L104" s="109">
        <v>6392</v>
      </c>
      <c r="M104" s="108">
        <v>9609</v>
      </c>
      <c r="N104" s="108">
        <v>16362</v>
      </c>
      <c r="O104" s="109">
        <v>21890</v>
      </c>
      <c r="P104" s="108">
        <v>19807</v>
      </c>
      <c r="Q104" s="109">
        <v>18445</v>
      </c>
      <c r="R104" s="108">
        <v>3454</v>
      </c>
      <c r="S104" s="109">
        <v>3299</v>
      </c>
      <c r="T104" s="108">
        <v>11490</v>
      </c>
      <c r="U104" s="109">
        <v>10400</v>
      </c>
      <c r="V104" s="108">
        <v>14944</v>
      </c>
      <c r="W104" s="109">
        <v>13699</v>
      </c>
      <c r="X104" s="108">
        <v>28643</v>
      </c>
      <c r="Y104" s="108">
        <v>6753</v>
      </c>
      <c r="Z104" s="109">
        <v>21890</v>
      </c>
      <c r="AA104" s="22"/>
    </row>
    <row r="105" spans="1:27">
      <c r="A105" s="103">
        <v>6</v>
      </c>
      <c r="B105" s="104">
        <v>4</v>
      </c>
      <c r="C105" s="104">
        <v>3</v>
      </c>
      <c r="D105" s="56">
        <v>554004</v>
      </c>
      <c r="E105" s="86" t="s">
        <v>98</v>
      </c>
      <c r="F105" s="107">
        <v>9437</v>
      </c>
      <c r="G105" s="108">
        <v>1184</v>
      </c>
      <c r="H105" s="108">
        <v>1138</v>
      </c>
      <c r="I105" s="108">
        <v>1693</v>
      </c>
      <c r="J105" s="108">
        <v>1730</v>
      </c>
      <c r="K105" s="108">
        <v>2045</v>
      </c>
      <c r="L105" s="109">
        <v>1647</v>
      </c>
      <c r="M105" s="108">
        <v>2322</v>
      </c>
      <c r="N105" s="108">
        <v>4015</v>
      </c>
      <c r="O105" s="109">
        <v>5422</v>
      </c>
      <c r="P105" s="108">
        <v>4874</v>
      </c>
      <c r="Q105" s="109">
        <v>4563</v>
      </c>
      <c r="R105" s="108">
        <v>856</v>
      </c>
      <c r="S105" s="109">
        <v>837</v>
      </c>
      <c r="T105" s="108">
        <v>2849</v>
      </c>
      <c r="U105" s="109">
        <v>2573</v>
      </c>
      <c r="V105" s="108">
        <v>3705</v>
      </c>
      <c r="W105" s="109">
        <v>3410</v>
      </c>
      <c r="X105" s="108">
        <v>7115</v>
      </c>
      <c r="Y105" s="108">
        <v>1693</v>
      </c>
      <c r="Z105" s="109">
        <v>5422</v>
      </c>
      <c r="AA105" s="22"/>
    </row>
    <row r="106" spans="1:27">
      <c r="A106" s="103">
        <v>9</v>
      </c>
      <c r="B106" s="104">
        <v>3</v>
      </c>
      <c r="C106" s="104">
        <v>4</v>
      </c>
      <c r="D106" s="56">
        <v>554008</v>
      </c>
      <c r="E106" s="86" t="s">
        <v>99</v>
      </c>
      <c r="F106" s="107">
        <v>14888</v>
      </c>
      <c r="G106" s="108">
        <v>1909</v>
      </c>
      <c r="H106" s="108">
        <v>1925</v>
      </c>
      <c r="I106" s="108">
        <v>2606</v>
      </c>
      <c r="J106" s="108">
        <v>2742</v>
      </c>
      <c r="K106" s="108">
        <v>3122</v>
      </c>
      <c r="L106" s="109">
        <v>2584</v>
      </c>
      <c r="M106" s="108">
        <v>3834</v>
      </c>
      <c r="N106" s="108">
        <v>6440</v>
      </c>
      <c r="O106" s="109">
        <v>8448</v>
      </c>
      <c r="P106" s="108">
        <v>7722</v>
      </c>
      <c r="Q106" s="109">
        <v>7166</v>
      </c>
      <c r="R106" s="108">
        <v>1311</v>
      </c>
      <c r="S106" s="109">
        <v>1295</v>
      </c>
      <c r="T106" s="108">
        <v>4431</v>
      </c>
      <c r="U106" s="109">
        <v>4017</v>
      </c>
      <c r="V106" s="108">
        <v>5742</v>
      </c>
      <c r="W106" s="109">
        <v>5312</v>
      </c>
      <c r="X106" s="108">
        <v>11054</v>
      </c>
      <c r="Y106" s="108">
        <v>2606</v>
      </c>
      <c r="Z106" s="109">
        <v>8448</v>
      </c>
      <c r="AA106" s="22"/>
    </row>
    <row r="107" spans="1:27">
      <c r="A107" s="103">
        <v>6</v>
      </c>
      <c r="B107" s="104">
        <v>4</v>
      </c>
      <c r="C107" s="104">
        <v>3</v>
      </c>
      <c r="D107" s="56">
        <v>554012</v>
      </c>
      <c r="E107" s="86" t="s">
        <v>100</v>
      </c>
      <c r="F107" s="107">
        <v>9292</v>
      </c>
      <c r="G107" s="108">
        <v>1241</v>
      </c>
      <c r="H107" s="108">
        <v>1191</v>
      </c>
      <c r="I107" s="108">
        <v>1548</v>
      </c>
      <c r="J107" s="108">
        <v>1712</v>
      </c>
      <c r="K107" s="108">
        <v>2038</v>
      </c>
      <c r="L107" s="109">
        <v>1562</v>
      </c>
      <c r="M107" s="108">
        <v>2432</v>
      </c>
      <c r="N107" s="108">
        <v>3980</v>
      </c>
      <c r="O107" s="109">
        <v>5312</v>
      </c>
      <c r="P107" s="108">
        <v>4789</v>
      </c>
      <c r="Q107" s="109">
        <v>4503</v>
      </c>
      <c r="R107" s="108">
        <v>817</v>
      </c>
      <c r="S107" s="109">
        <v>731</v>
      </c>
      <c r="T107" s="108">
        <v>2738</v>
      </c>
      <c r="U107" s="109">
        <v>2574</v>
      </c>
      <c r="V107" s="108">
        <v>3555</v>
      </c>
      <c r="W107" s="109">
        <v>3305</v>
      </c>
      <c r="X107" s="108">
        <v>6860</v>
      </c>
      <c r="Y107" s="108">
        <v>1548</v>
      </c>
      <c r="Z107" s="109">
        <v>5312</v>
      </c>
      <c r="AA107" s="22"/>
    </row>
    <row r="108" spans="1:27">
      <c r="A108" s="103">
        <v>5</v>
      </c>
      <c r="B108" s="104">
        <v>3</v>
      </c>
      <c r="C108" s="104">
        <v>3</v>
      </c>
      <c r="D108" s="56">
        <v>554020</v>
      </c>
      <c r="E108" s="86" t="s">
        <v>101</v>
      </c>
      <c r="F108" s="107">
        <v>11075</v>
      </c>
      <c r="G108" s="108">
        <v>1502</v>
      </c>
      <c r="H108" s="108">
        <v>1430</v>
      </c>
      <c r="I108" s="108">
        <v>2015</v>
      </c>
      <c r="J108" s="108">
        <v>2069</v>
      </c>
      <c r="K108" s="108">
        <v>2255</v>
      </c>
      <c r="L108" s="109">
        <v>1804</v>
      </c>
      <c r="M108" s="108">
        <v>2932</v>
      </c>
      <c r="N108" s="108">
        <v>4947</v>
      </c>
      <c r="O108" s="109">
        <v>6128</v>
      </c>
      <c r="P108" s="108">
        <v>5698</v>
      </c>
      <c r="Q108" s="109">
        <v>5377</v>
      </c>
      <c r="R108" s="108">
        <v>1038</v>
      </c>
      <c r="S108" s="109">
        <v>977</v>
      </c>
      <c r="T108" s="108">
        <v>3172</v>
      </c>
      <c r="U108" s="109">
        <v>2956</v>
      </c>
      <c r="V108" s="108">
        <v>4210</v>
      </c>
      <c r="W108" s="109">
        <v>3933</v>
      </c>
      <c r="X108" s="108">
        <v>8143</v>
      </c>
      <c r="Y108" s="108">
        <v>2015</v>
      </c>
      <c r="Z108" s="109">
        <v>6128</v>
      </c>
      <c r="AA108" s="22"/>
    </row>
    <row r="109" spans="1:27">
      <c r="A109" s="103">
        <v>3</v>
      </c>
      <c r="B109" s="104">
        <v>4</v>
      </c>
      <c r="C109" s="104">
        <v>2</v>
      </c>
      <c r="D109" s="56">
        <v>558000</v>
      </c>
      <c r="E109" s="86" t="s">
        <v>266</v>
      </c>
      <c r="F109" s="107">
        <v>29582</v>
      </c>
      <c r="G109" s="108">
        <v>3742</v>
      </c>
      <c r="H109" s="108">
        <v>3582</v>
      </c>
      <c r="I109" s="108">
        <v>5014</v>
      </c>
      <c r="J109" s="108">
        <v>5472</v>
      </c>
      <c r="K109" s="108">
        <v>6648</v>
      </c>
      <c r="L109" s="109">
        <v>5124</v>
      </c>
      <c r="M109" s="108">
        <v>7324</v>
      </c>
      <c r="N109" s="108">
        <v>12338</v>
      </c>
      <c r="O109" s="109">
        <v>17244</v>
      </c>
      <c r="P109" s="108">
        <v>15341</v>
      </c>
      <c r="Q109" s="109">
        <v>14241</v>
      </c>
      <c r="R109" s="108">
        <v>2606</v>
      </c>
      <c r="S109" s="109">
        <v>2408</v>
      </c>
      <c r="T109" s="108">
        <v>8982</v>
      </c>
      <c r="U109" s="109">
        <v>8262</v>
      </c>
      <c r="V109" s="108">
        <v>11588</v>
      </c>
      <c r="W109" s="109">
        <v>10670</v>
      </c>
      <c r="X109" s="108">
        <v>22258</v>
      </c>
      <c r="Y109" s="108">
        <v>5014</v>
      </c>
      <c r="Z109" s="109">
        <v>17244</v>
      </c>
      <c r="AA109" s="22"/>
    </row>
    <row r="110" spans="1:27">
      <c r="A110" s="103">
        <v>6</v>
      </c>
      <c r="B110" s="104">
        <v>4</v>
      </c>
      <c r="C110" s="104">
        <v>3</v>
      </c>
      <c r="D110" s="56">
        <v>558012</v>
      </c>
      <c r="E110" s="86" t="s">
        <v>102</v>
      </c>
      <c r="F110" s="107">
        <v>7659</v>
      </c>
      <c r="G110" s="108">
        <v>1111</v>
      </c>
      <c r="H110" s="108">
        <v>940</v>
      </c>
      <c r="I110" s="108">
        <v>1276</v>
      </c>
      <c r="J110" s="108">
        <v>1358</v>
      </c>
      <c r="K110" s="108">
        <v>1637</v>
      </c>
      <c r="L110" s="109">
        <v>1337</v>
      </c>
      <c r="M110" s="108">
        <v>2051</v>
      </c>
      <c r="N110" s="108">
        <v>3327</v>
      </c>
      <c r="O110" s="109">
        <v>4332</v>
      </c>
      <c r="P110" s="108">
        <v>3946</v>
      </c>
      <c r="Q110" s="109">
        <v>3713</v>
      </c>
      <c r="R110" s="108">
        <v>663</v>
      </c>
      <c r="S110" s="109">
        <v>613</v>
      </c>
      <c r="T110" s="108">
        <v>2262</v>
      </c>
      <c r="U110" s="109">
        <v>2070</v>
      </c>
      <c r="V110" s="108">
        <v>2925</v>
      </c>
      <c r="W110" s="109">
        <v>2683</v>
      </c>
      <c r="X110" s="108">
        <v>5608</v>
      </c>
      <c r="Y110" s="108">
        <v>1276</v>
      </c>
      <c r="Z110" s="109">
        <v>4332</v>
      </c>
      <c r="AA110" s="22"/>
    </row>
    <row r="111" spans="1:27">
      <c r="A111" s="103">
        <v>6</v>
      </c>
      <c r="B111" s="104">
        <v>4</v>
      </c>
      <c r="C111" s="104">
        <v>3</v>
      </c>
      <c r="D111" s="56">
        <v>558016</v>
      </c>
      <c r="E111" s="86" t="s">
        <v>103</v>
      </c>
      <c r="F111" s="107">
        <v>9706</v>
      </c>
      <c r="G111" s="108">
        <v>1277</v>
      </c>
      <c r="H111" s="108">
        <v>1189</v>
      </c>
      <c r="I111" s="108">
        <v>1617</v>
      </c>
      <c r="J111" s="108">
        <v>1700</v>
      </c>
      <c r="K111" s="108">
        <v>2133</v>
      </c>
      <c r="L111" s="109">
        <v>1790</v>
      </c>
      <c r="M111" s="108">
        <v>2466</v>
      </c>
      <c r="N111" s="108">
        <v>4083</v>
      </c>
      <c r="O111" s="109">
        <v>5623</v>
      </c>
      <c r="P111" s="108">
        <v>5012</v>
      </c>
      <c r="Q111" s="109">
        <v>4694</v>
      </c>
      <c r="R111" s="108">
        <v>808</v>
      </c>
      <c r="S111" s="109">
        <v>809</v>
      </c>
      <c r="T111" s="108">
        <v>2909</v>
      </c>
      <c r="U111" s="109">
        <v>2714</v>
      </c>
      <c r="V111" s="108">
        <v>3717</v>
      </c>
      <c r="W111" s="109">
        <v>3523</v>
      </c>
      <c r="X111" s="108">
        <v>7240</v>
      </c>
      <c r="Y111" s="108">
        <v>1617</v>
      </c>
      <c r="Z111" s="109">
        <v>5623</v>
      </c>
      <c r="AA111" s="22"/>
    </row>
    <row r="112" spans="1:27">
      <c r="A112" s="103">
        <v>7</v>
      </c>
      <c r="B112" s="104">
        <v>1</v>
      </c>
      <c r="C112" s="104">
        <v>4</v>
      </c>
      <c r="D112" s="56">
        <v>562004</v>
      </c>
      <c r="E112" s="86" t="s">
        <v>104</v>
      </c>
      <c r="F112" s="107">
        <v>13779</v>
      </c>
      <c r="G112" s="108">
        <v>1885</v>
      </c>
      <c r="H112" s="108">
        <v>1722</v>
      </c>
      <c r="I112" s="108">
        <v>2422</v>
      </c>
      <c r="J112" s="108">
        <v>2541</v>
      </c>
      <c r="K112" s="108">
        <v>2888</v>
      </c>
      <c r="L112" s="109">
        <v>2321</v>
      </c>
      <c r="M112" s="108">
        <v>3607</v>
      </c>
      <c r="N112" s="108">
        <v>6029</v>
      </c>
      <c r="O112" s="109">
        <v>7750</v>
      </c>
      <c r="P112" s="108">
        <v>7158</v>
      </c>
      <c r="Q112" s="109">
        <v>6621</v>
      </c>
      <c r="R112" s="108">
        <v>1272</v>
      </c>
      <c r="S112" s="109">
        <v>1150</v>
      </c>
      <c r="T112" s="108">
        <v>4057</v>
      </c>
      <c r="U112" s="109">
        <v>3693</v>
      </c>
      <c r="V112" s="108">
        <v>5329</v>
      </c>
      <c r="W112" s="109">
        <v>4843</v>
      </c>
      <c r="X112" s="108">
        <v>10172</v>
      </c>
      <c r="Y112" s="108">
        <v>2422</v>
      </c>
      <c r="Z112" s="109">
        <v>7750</v>
      </c>
      <c r="AA112" s="22"/>
    </row>
    <row r="113" spans="1:27">
      <c r="A113" s="103">
        <v>4</v>
      </c>
      <c r="B113" s="104">
        <v>2</v>
      </c>
      <c r="C113" s="104">
        <v>3</v>
      </c>
      <c r="D113" s="56">
        <v>562008</v>
      </c>
      <c r="E113" s="86" t="s">
        <v>105</v>
      </c>
      <c r="F113" s="107">
        <v>6504</v>
      </c>
      <c r="G113" s="108">
        <v>866</v>
      </c>
      <c r="H113" s="108">
        <v>898</v>
      </c>
      <c r="I113" s="108">
        <v>1164</v>
      </c>
      <c r="J113" s="108">
        <v>1172</v>
      </c>
      <c r="K113" s="108">
        <v>1324</v>
      </c>
      <c r="L113" s="109">
        <v>1080</v>
      </c>
      <c r="M113" s="108">
        <v>1764</v>
      </c>
      <c r="N113" s="108">
        <v>2928</v>
      </c>
      <c r="O113" s="109">
        <v>3576</v>
      </c>
      <c r="P113" s="108">
        <v>3347</v>
      </c>
      <c r="Q113" s="109">
        <v>3157</v>
      </c>
      <c r="R113" s="108">
        <v>609</v>
      </c>
      <c r="S113" s="109">
        <v>555</v>
      </c>
      <c r="T113" s="108">
        <v>1829</v>
      </c>
      <c r="U113" s="109">
        <v>1747</v>
      </c>
      <c r="V113" s="108">
        <v>2438</v>
      </c>
      <c r="W113" s="109">
        <v>2302</v>
      </c>
      <c r="X113" s="108">
        <v>4740</v>
      </c>
      <c r="Y113" s="108">
        <v>1164</v>
      </c>
      <c r="Z113" s="109">
        <v>3576</v>
      </c>
      <c r="AA113" s="22"/>
    </row>
    <row r="114" spans="1:27">
      <c r="A114" s="103">
        <v>8</v>
      </c>
      <c r="B114" s="104">
        <v>2</v>
      </c>
      <c r="C114" s="104">
        <v>4</v>
      </c>
      <c r="D114" s="56">
        <v>562012</v>
      </c>
      <c r="E114" s="86" t="s">
        <v>106</v>
      </c>
      <c r="F114" s="107">
        <v>14365</v>
      </c>
      <c r="G114" s="108">
        <v>1874</v>
      </c>
      <c r="H114" s="108">
        <v>1796</v>
      </c>
      <c r="I114" s="108">
        <v>2512</v>
      </c>
      <c r="J114" s="108">
        <v>2704</v>
      </c>
      <c r="K114" s="108">
        <v>3060</v>
      </c>
      <c r="L114" s="109">
        <v>2419</v>
      </c>
      <c r="M114" s="108">
        <v>3670</v>
      </c>
      <c r="N114" s="108">
        <v>6182</v>
      </c>
      <c r="O114" s="109">
        <v>8183</v>
      </c>
      <c r="P114" s="108">
        <v>7439</v>
      </c>
      <c r="Q114" s="109">
        <v>6926</v>
      </c>
      <c r="R114" s="108">
        <v>1342</v>
      </c>
      <c r="S114" s="109">
        <v>1170</v>
      </c>
      <c r="T114" s="108">
        <v>4208</v>
      </c>
      <c r="U114" s="109">
        <v>3975</v>
      </c>
      <c r="V114" s="108">
        <v>5550</v>
      </c>
      <c r="W114" s="109">
        <v>5145</v>
      </c>
      <c r="X114" s="108">
        <v>10695</v>
      </c>
      <c r="Y114" s="108">
        <v>2512</v>
      </c>
      <c r="Z114" s="109">
        <v>8183</v>
      </c>
      <c r="AA114" s="22"/>
    </row>
    <row r="115" spans="1:27">
      <c r="A115" s="103">
        <v>7</v>
      </c>
      <c r="B115" s="104">
        <v>1</v>
      </c>
      <c r="C115" s="104">
        <v>4</v>
      </c>
      <c r="D115" s="56">
        <v>562014</v>
      </c>
      <c r="E115" s="86" t="s">
        <v>107</v>
      </c>
      <c r="F115" s="107">
        <v>15927</v>
      </c>
      <c r="G115" s="108">
        <v>2077</v>
      </c>
      <c r="H115" s="108">
        <v>2123</v>
      </c>
      <c r="I115" s="108">
        <v>2850</v>
      </c>
      <c r="J115" s="108">
        <v>3022</v>
      </c>
      <c r="K115" s="108">
        <v>3274</v>
      </c>
      <c r="L115" s="109">
        <v>2581</v>
      </c>
      <c r="M115" s="108">
        <v>4200</v>
      </c>
      <c r="N115" s="108">
        <v>7050</v>
      </c>
      <c r="O115" s="109">
        <v>8877</v>
      </c>
      <c r="P115" s="108">
        <v>8179</v>
      </c>
      <c r="Q115" s="109">
        <v>7748</v>
      </c>
      <c r="R115" s="108">
        <v>1405</v>
      </c>
      <c r="S115" s="109">
        <v>1445</v>
      </c>
      <c r="T115" s="108">
        <v>4582</v>
      </c>
      <c r="U115" s="109">
        <v>4295</v>
      </c>
      <c r="V115" s="108">
        <v>5987</v>
      </c>
      <c r="W115" s="109">
        <v>5740</v>
      </c>
      <c r="X115" s="108">
        <v>11727</v>
      </c>
      <c r="Y115" s="108">
        <v>2850</v>
      </c>
      <c r="Z115" s="109">
        <v>8877</v>
      </c>
      <c r="AA115" s="22"/>
    </row>
    <row r="116" spans="1:27">
      <c r="A116" s="103">
        <v>6</v>
      </c>
      <c r="B116" s="104">
        <v>4</v>
      </c>
      <c r="C116" s="104">
        <v>3</v>
      </c>
      <c r="D116" s="56">
        <v>562016</v>
      </c>
      <c r="E116" s="86" t="s">
        <v>108</v>
      </c>
      <c r="F116" s="107">
        <v>7494</v>
      </c>
      <c r="G116" s="108">
        <v>1003</v>
      </c>
      <c r="H116" s="108">
        <v>912</v>
      </c>
      <c r="I116" s="108">
        <v>1264</v>
      </c>
      <c r="J116" s="108">
        <v>1424</v>
      </c>
      <c r="K116" s="108">
        <v>1605</v>
      </c>
      <c r="L116" s="109">
        <v>1286</v>
      </c>
      <c r="M116" s="108">
        <v>1915</v>
      </c>
      <c r="N116" s="108">
        <v>3179</v>
      </c>
      <c r="O116" s="109">
        <v>4315</v>
      </c>
      <c r="P116" s="108">
        <v>3855</v>
      </c>
      <c r="Q116" s="109">
        <v>3639</v>
      </c>
      <c r="R116" s="108">
        <v>643</v>
      </c>
      <c r="S116" s="109">
        <v>621</v>
      </c>
      <c r="T116" s="108">
        <v>2238</v>
      </c>
      <c r="U116" s="109">
        <v>2077</v>
      </c>
      <c r="V116" s="108">
        <v>2881</v>
      </c>
      <c r="W116" s="109">
        <v>2698</v>
      </c>
      <c r="X116" s="108">
        <v>5579</v>
      </c>
      <c r="Y116" s="108">
        <v>1264</v>
      </c>
      <c r="Z116" s="109">
        <v>4315</v>
      </c>
      <c r="AA116" s="22"/>
    </row>
    <row r="117" spans="1:27">
      <c r="A117" s="103">
        <v>7</v>
      </c>
      <c r="B117" s="104">
        <v>1</v>
      </c>
      <c r="C117" s="104">
        <v>4</v>
      </c>
      <c r="D117" s="56">
        <v>562020</v>
      </c>
      <c r="E117" s="86" t="s">
        <v>109</v>
      </c>
      <c r="F117" s="107">
        <v>11708</v>
      </c>
      <c r="G117" s="108">
        <v>1593</v>
      </c>
      <c r="H117" s="108">
        <v>1544</v>
      </c>
      <c r="I117" s="108">
        <v>2003</v>
      </c>
      <c r="J117" s="108">
        <v>2100</v>
      </c>
      <c r="K117" s="108">
        <v>2418</v>
      </c>
      <c r="L117" s="109">
        <v>2050</v>
      </c>
      <c r="M117" s="108">
        <v>3137</v>
      </c>
      <c r="N117" s="108">
        <v>5140</v>
      </c>
      <c r="O117" s="109">
        <v>6568</v>
      </c>
      <c r="P117" s="108">
        <v>6168</v>
      </c>
      <c r="Q117" s="109">
        <v>5540</v>
      </c>
      <c r="R117" s="108">
        <v>1052</v>
      </c>
      <c r="S117" s="109">
        <v>951</v>
      </c>
      <c r="T117" s="108">
        <v>3448</v>
      </c>
      <c r="U117" s="109">
        <v>3120</v>
      </c>
      <c r="V117" s="108">
        <v>4500</v>
      </c>
      <c r="W117" s="109">
        <v>4071</v>
      </c>
      <c r="X117" s="108">
        <v>8571</v>
      </c>
      <c r="Y117" s="108">
        <v>2003</v>
      </c>
      <c r="Z117" s="109">
        <v>6568</v>
      </c>
      <c r="AA117" s="22"/>
    </row>
    <row r="118" spans="1:27">
      <c r="A118" s="103">
        <v>7</v>
      </c>
      <c r="B118" s="104">
        <v>1</v>
      </c>
      <c r="C118" s="104">
        <v>4</v>
      </c>
      <c r="D118" s="56">
        <v>562024</v>
      </c>
      <c r="E118" s="86" t="s">
        <v>110</v>
      </c>
      <c r="F118" s="107">
        <v>15503</v>
      </c>
      <c r="G118" s="108">
        <v>2197</v>
      </c>
      <c r="H118" s="108">
        <v>2016</v>
      </c>
      <c r="I118" s="108">
        <v>2709</v>
      </c>
      <c r="J118" s="108">
        <v>2736</v>
      </c>
      <c r="K118" s="108">
        <v>3194</v>
      </c>
      <c r="L118" s="109">
        <v>2651</v>
      </c>
      <c r="M118" s="108">
        <v>4213</v>
      </c>
      <c r="N118" s="108">
        <v>6922</v>
      </c>
      <c r="O118" s="109">
        <v>8581</v>
      </c>
      <c r="P118" s="108">
        <v>8046</v>
      </c>
      <c r="Q118" s="109">
        <v>7457</v>
      </c>
      <c r="R118" s="108">
        <v>1319</v>
      </c>
      <c r="S118" s="109">
        <v>1390</v>
      </c>
      <c r="T118" s="108">
        <v>4506</v>
      </c>
      <c r="U118" s="109">
        <v>4075</v>
      </c>
      <c r="V118" s="108">
        <v>5825</v>
      </c>
      <c r="W118" s="109">
        <v>5465</v>
      </c>
      <c r="X118" s="108">
        <v>11290</v>
      </c>
      <c r="Y118" s="108">
        <v>2709</v>
      </c>
      <c r="Z118" s="109">
        <v>8581</v>
      </c>
      <c r="AA118" s="22"/>
    </row>
    <row r="119" spans="1:27">
      <c r="A119" s="103">
        <v>4</v>
      </c>
      <c r="B119" s="104">
        <v>1</v>
      </c>
      <c r="C119" s="104">
        <v>3</v>
      </c>
      <c r="D119" s="56">
        <v>562028</v>
      </c>
      <c r="E119" s="86" t="s">
        <v>111</v>
      </c>
      <c r="F119" s="107">
        <v>6062</v>
      </c>
      <c r="G119" s="108">
        <v>750</v>
      </c>
      <c r="H119" s="108">
        <v>693</v>
      </c>
      <c r="I119" s="108">
        <v>1048</v>
      </c>
      <c r="J119" s="108">
        <v>1106</v>
      </c>
      <c r="K119" s="108">
        <v>1381</v>
      </c>
      <c r="L119" s="109">
        <v>1084</v>
      </c>
      <c r="M119" s="108">
        <v>1443</v>
      </c>
      <c r="N119" s="108">
        <v>2491</v>
      </c>
      <c r="O119" s="109">
        <v>3571</v>
      </c>
      <c r="P119" s="108">
        <v>3133</v>
      </c>
      <c r="Q119" s="109">
        <v>2929</v>
      </c>
      <c r="R119" s="108">
        <v>518</v>
      </c>
      <c r="S119" s="109">
        <v>530</v>
      </c>
      <c r="T119" s="108">
        <v>1903</v>
      </c>
      <c r="U119" s="109">
        <v>1668</v>
      </c>
      <c r="V119" s="108">
        <v>2421</v>
      </c>
      <c r="W119" s="109">
        <v>2198</v>
      </c>
      <c r="X119" s="108">
        <v>4619</v>
      </c>
      <c r="Y119" s="108">
        <v>1048</v>
      </c>
      <c r="Z119" s="109">
        <v>3571</v>
      </c>
      <c r="AA119" s="22"/>
    </row>
    <row r="120" spans="1:27">
      <c r="A120" s="103">
        <v>7</v>
      </c>
      <c r="B120" s="104">
        <v>1</v>
      </c>
      <c r="C120" s="104">
        <v>4</v>
      </c>
      <c r="D120" s="56">
        <v>562032</v>
      </c>
      <c r="E120" s="86" t="s">
        <v>112</v>
      </c>
      <c r="F120" s="107">
        <v>21646</v>
      </c>
      <c r="G120" s="108">
        <v>3075</v>
      </c>
      <c r="H120" s="108">
        <v>2810</v>
      </c>
      <c r="I120" s="108">
        <v>3808</v>
      </c>
      <c r="J120" s="108">
        <v>3953</v>
      </c>
      <c r="K120" s="108">
        <v>4467</v>
      </c>
      <c r="L120" s="109">
        <v>3533</v>
      </c>
      <c r="M120" s="108">
        <v>5885</v>
      </c>
      <c r="N120" s="108">
        <v>9693</v>
      </c>
      <c r="O120" s="109">
        <v>11953</v>
      </c>
      <c r="P120" s="108">
        <v>11362</v>
      </c>
      <c r="Q120" s="109">
        <v>10284</v>
      </c>
      <c r="R120" s="108">
        <v>2028</v>
      </c>
      <c r="S120" s="109">
        <v>1780</v>
      </c>
      <c r="T120" s="108">
        <v>6311</v>
      </c>
      <c r="U120" s="109">
        <v>5642</v>
      </c>
      <c r="V120" s="108">
        <v>8339</v>
      </c>
      <c r="W120" s="109">
        <v>7422</v>
      </c>
      <c r="X120" s="108">
        <v>15761</v>
      </c>
      <c r="Y120" s="108">
        <v>3808</v>
      </c>
      <c r="Z120" s="109">
        <v>11953</v>
      </c>
      <c r="AA120" s="22"/>
    </row>
    <row r="121" spans="1:27">
      <c r="A121" s="103">
        <v>5</v>
      </c>
      <c r="B121" s="104">
        <v>3</v>
      </c>
      <c r="C121" s="104">
        <v>3</v>
      </c>
      <c r="D121" s="56">
        <v>562036</v>
      </c>
      <c r="E121" s="86" t="s">
        <v>113</v>
      </c>
      <c r="F121" s="107">
        <v>5199</v>
      </c>
      <c r="G121" s="108">
        <v>701</v>
      </c>
      <c r="H121" s="108">
        <v>671</v>
      </c>
      <c r="I121" s="108">
        <v>908</v>
      </c>
      <c r="J121" s="108">
        <v>935</v>
      </c>
      <c r="K121" s="108">
        <v>1065</v>
      </c>
      <c r="L121" s="109">
        <v>919</v>
      </c>
      <c r="M121" s="108">
        <v>1372</v>
      </c>
      <c r="N121" s="108">
        <v>2280</v>
      </c>
      <c r="O121" s="109">
        <v>2919</v>
      </c>
      <c r="P121" s="108">
        <v>2716</v>
      </c>
      <c r="Q121" s="109">
        <v>2483</v>
      </c>
      <c r="R121" s="108">
        <v>481</v>
      </c>
      <c r="S121" s="109">
        <v>427</v>
      </c>
      <c r="T121" s="108">
        <v>1535</v>
      </c>
      <c r="U121" s="109">
        <v>1384</v>
      </c>
      <c r="V121" s="108">
        <v>2016</v>
      </c>
      <c r="W121" s="109">
        <v>1811</v>
      </c>
      <c r="X121" s="108">
        <v>3827</v>
      </c>
      <c r="Y121" s="108">
        <v>908</v>
      </c>
      <c r="Z121" s="109">
        <v>2919</v>
      </c>
      <c r="AA121" s="22"/>
    </row>
    <row r="122" spans="1:27">
      <c r="A122" s="103">
        <v>3</v>
      </c>
      <c r="B122" s="104">
        <v>4</v>
      </c>
      <c r="C122" s="104">
        <v>2</v>
      </c>
      <c r="D122" s="56">
        <v>566000</v>
      </c>
      <c r="E122" s="86" t="s">
        <v>267</v>
      </c>
      <c r="F122" s="107">
        <v>55255</v>
      </c>
      <c r="G122" s="108">
        <v>6890</v>
      </c>
      <c r="H122" s="108">
        <v>6747</v>
      </c>
      <c r="I122" s="108">
        <v>9439</v>
      </c>
      <c r="J122" s="108">
        <v>10377</v>
      </c>
      <c r="K122" s="108">
        <v>12224</v>
      </c>
      <c r="L122" s="109">
        <v>9578</v>
      </c>
      <c r="M122" s="108">
        <v>13637</v>
      </c>
      <c r="N122" s="108">
        <v>23076</v>
      </c>
      <c r="O122" s="109">
        <v>32179</v>
      </c>
      <c r="P122" s="108">
        <v>28871</v>
      </c>
      <c r="Q122" s="109">
        <v>26384</v>
      </c>
      <c r="R122" s="108">
        <v>4903</v>
      </c>
      <c r="S122" s="109">
        <v>4536</v>
      </c>
      <c r="T122" s="108">
        <v>16960</v>
      </c>
      <c r="U122" s="109">
        <v>15219</v>
      </c>
      <c r="V122" s="108">
        <v>21863</v>
      </c>
      <c r="W122" s="109">
        <v>19755</v>
      </c>
      <c r="X122" s="108">
        <v>41618</v>
      </c>
      <c r="Y122" s="108">
        <v>9439</v>
      </c>
      <c r="Z122" s="109">
        <v>32179</v>
      </c>
      <c r="AA122" s="22"/>
    </row>
    <row r="123" spans="1:27">
      <c r="A123" s="103">
        <v>6</v>
      </c>
      <c r="B123" s="104">
        <v>4</v>
      </c>
      <c r="C123" s="104">
        <v>3</v>
      </c>
      <c r="D123" s="56">
        <v>566008</v>
      </c>
      <c r="E123" s="86" t="s">
        <v>114</v>
      </c>
      <c r="F123" s="107">
        <v>7738</v>
      </c>
      <c r="G123" s="108">
        <v>976</v>
      </c>
      <c r="H123" s="108">
        <v>872</v>
      </c>
      <c r="I123" s="108">
        <v>1273</v>
      </c>
      <c r="J123" s="108">
        <v>1460</v>
      </c>
      <c r="K123" s="108">
        <v>1734</v>
      </c>
      <c r="L123" s="109">
        <v>1423</v>
      </c>
      <c r="M123" s="108">
        <v>1848</v>
      </c>
      <c r="N123" s="108">
        <v>3121</v>
      </c>
      <c r="O123" s="109">
        <v>4617</v>
      </c>
      <c r="P123" s="108">
        <v>3935</v>
      </c>
      <c r="Q123" s="109">
        <v>3803</v>
      </c>
      <c r="R123" s="108">
        <v>642</v>
      </c>
      <c r="S123" s="109">
        <v>631</v>
      </c>
      <c r="T123" s="108">
        <v>2300</v>
      </c>
      <c r="U123" s="109">
        <v>2317</v>
      </c>
      <c r="V123" s="108">
        <v>2942</v>
      </c>
      <c r="W123" s="109">
        <v>2948</v>
      </c>
      <c r="X123" s="108">
        <v>5890</v>
      </c>
      <c r="Y123" s="108">
        <v>1273</v>
      </c>
      <c r="Z123" s="109">
        <v>4617</v>
      </c>
      <c r="AA123" s="22"/>
    </row>
    <row r="124" spans="1:27">
      <c r="A124" s="103">
        <v>5</v>
      </c>
      <c r="B124" s="104">
        <v>3</v>
      </c>
      <c r="C124" s="104">
        <v>3</v>
      </c>
      <c r="D124" s="56">
        <v>566012</v>
      </c>
      <c r="E124" s="86" t="s">
        <v>115</v>
      </c>
      <c r="F124" s="107">
        <v>8139</v>
      </c>
      <c r="G124" s="108">
        <v>1213</v>
      </c>
      <c r="H124" s="108">
        <v>1152</v>
      </c>
      <c r="I124" s="108">
        <v>1471</v>
      </c>
      <c r="J124" s="108">
        <v>1457</v>
      </c>
      <c r="K124" s="108">
        <v>1580</v>
      </c>
      <c r="L124" s="109">
        <v>1266</v>
      </c>
      <c r="M124" s="108">
        <v>2365</v>
      </c>
      <c r="N124" s="108">
        <v>3836</v>
      </c>
      <c r="O124" s="109">
        <v>4303</v>
      </c>
      <c r="P124" s="108">
        <v>4183</v>
      </c>
      <c r="Q124" s="109">
        <v>3956</v>
      </c>
      <c r="R124" s="108">
        <v>758</v>
      </c>
      <c r="S124" s="109">
        <v>713</v>
      </c>
      <c r="T124" s="108">
        <v>2199</v>
      </c>
      <c r="U124" s="109">
        <v>2104</v>
      </c>
      <c r="V124" s="108">
        <v>2957</v>
      </c>
      <c r="W124" s="109">
        <v>2817</v>
      </c>
      <c r="X124" s="108">
        <v>5774</v>
      </c>
      <c r="Y124" s="108">
        <v>1471</v>
      </c>
      <c r="Z124" s="109">
        <v>4303</v>
      </c>
      <c r="AA124" s="22"/>
    </row>
    <row r="125" spans="1:27">
      <c r="A125" s="103">
        <v>10</v>
      </c>
      <c r="B125" s="104">
        <v>4</v>
      </c>
      <c r="C125" s="104">
        <v>4</v>
      </c>
      <c r="D125" s="56">
        <v>566028</v>
      </c>
      <c r="E125" s="86" t="s">
        <v>116</v>
      </c>
      <c r="F125" s="107">
        <v>11201</v>
      </c>
      <c r="G125" s="108">
        <v>1501</v>
      </c>
      <c r="H125" s="108">
        <v>1350</v>
      </c>
      <c r="I125" s="108">
        <v>1944</v>
      </c>
      <c r="J125" s="108">
        <v>2143</v>
      </c>
      <c r="K125" s="108">
        <v>2373</v>
      </c>
      <c r="L125" s="109">
        <v>1890</v>
      </c>
      <c r="M125" s="108">
        <v>2851</v>
      </c>
      <c r="N125" s="108">
        <v>4795</v>
      </c>
      <c r="O125" s="109">
        <v>6406</v>
      </c>
      <c r="P125" s="108">
        <v>5863</v>
      </c>
      <c r="Q125" s="109">
        <v>5338</v>
      </c>
      <c r="R125" s="108">
        <v>1006</v>
      </c>
      <c r="S125" s="109">
        <v>938</v>
      </c>
      <c r="T125" s="108">
        <v>3364</v>
      </c>
      <c r="U125" s="109">
        <v>3042</v>
      </c>
      <c r="V125" s="108">
        <v>4370</v>
      </c>
      <c r="W125" s="109">
        <v>3980</v>
      </c>
      <c r="X125" s="108">
        <v>8350</v>
      </c>
      <c r="Y125" s="108">
        <v>1944</v>
      </c>
      <c r="Z125" s="109">
        <v>6406</v>
      </c>
      <c r="AA125" s="22"/>
    </row>
    <row r="126" spans="1:27">
      <c r="A126" s="103">
        <v>9</v>
      </c>
      <c r="B126" s="104">
        <v>3</v>
      </c>
      <c r="C126" s="104">
        <v>4</v>
      </c>
      <c r="D126" s="56">
        <v>566076</v>
      </c>
      <c r="E126" s="86" t="s">
        <v>117</v>
      </c>
      <c r="F126" s="107">
        <v>15955</v>
      </c>
      <c r="G126" s="108">
        <v>2171</v>
      </c>
      <c r="H126" s="108">
        <v>2138</v>
      </c>
      <c r="I126" s="108">
        <v>2789</v>
      </c>
      <c r="J126" s="108">
        <v>2835</v>
      </c>
      <c r="K126" s="108">
        <v>3264</v>
      </c>
      <c r="L126" s="109">
        <v>2758</v>
      </c>
      <c r="M126" s="108">
        <v>4309</v>
      </c>
      <c r="N126" s="108">
        <v>7098</v>
      </c>
      <c r="O126" s="109">
        <v>8857</v>
      </c>
      <c r="P126" s="108">
        <v>8364</v>
      </c>
      <c r="Q126" s="109">
        <v>7591</v>
      </c>
      <c r="R126" s="108">
        <v>1470</v>
      </c>
      <c r="S126" s="109">
        <v>1319</v>
      </c>
      <c r="T126" s="108">
        <v>4679</v>
      </c>
      <c r="U126" s="109">
        <v>4178</v>
      </c>
      <c r="V126" s="108">
        <v>6149</v>
      </c>
      <c r="W126" s="109">
        <v>5497</v>
      </c>
      <c r="X126" s="108">
        <v>11646</v>
      </c>
      <c r="Y126" s="108">
        <v>2789</v>
      </c>
      <c r="Z126" s="109">
        <v>8857</v>
      </c>
      <c r="AA126" s="22"/>
    </row>
    <row r="127" spans="1:27">
      <c r="A127" s="103">
        <v>3</v>
      </c>
      <c r="B127" s="104">
        <v>4</v>
      </c>
      <c r="C127" s="104">
        <v>2</v>
      </c>
      <c r="D127" s="56">
        <v>570000</v>
      </c>
      <c r="E127" s="86" t="s">
        <v>268</v>
      </c>
      <c r="F127" s="107">
        <v>34851</v>
      </c>
      <c r="G127" s="108">
        <v>4438</v>
      </c>
      <c r="H127" s="108">
        <v>4321</v>
      </c>
      <c r="I127" s="108">
        <v>5993</v>
      </c>
      <c r="J127" s="108">
        <v>6616</v>
      </c>
      <c r="K127" s="108">
        <v>7729</v>
      </c>
      <c r="L127" s="109">
        <v>5754</v>
      </c>
      <c r="M127" s="108">
        <v>8759</v>
      </c>
      <c r="N127" s="108">
        <v>14752</v>
      </c>
      <c r="O127" s="109">
        <v>20099</v>
      </c>
      <c r="P127" s="108">
        <v>18136</v>
      </c>
      <c r="Q127" s="109">
        <v>16715</v>
      </c>
      <c r="R127" s="108">
        <v>3114</v>
      </c>
      <c r="S127" s="109">
        <v>2879</v>
      </c>
      <c r="T127" s="108">
        <v>10467</v>
      </c>
      <c r="U127" s="109">
        <v>9632</v>
      </c>
      <c r="V127" s="108">
        <v>13581</v>
      </c>
      <c r="W127" s="109">
        <v>12511</v>
      </c>
      <c r="X127" s="108">
        <v>26092</v>
      </c>
      <c r="Y127" s="108">
        <v>5993</v>
      </c>
      <c r="Z127" s="109">
        <v>20099</v>
      </c>
      <c r="AA127" s="22"/>
    </row>
    <row r="128" spans="1:27">
      <c r="A128" s="103">
        <v>8</v>
      </c>
      <c r="B128" s="104">
        <v>2</v>
      </c>
      <c r="C128" s="104">
        <v>4</v>
      </c>
      <c r="D128" s="56">
        <v>570004</v>
      </c>
      <c r="E128" s="86" t="s">
        <v>118</v>
      </c>
      <c r="F128" s="107">
        <v>11716</v>
      </c>
      <c r="G128" s="108">
        <v>1533</v>
      </c>
      <c r="H128" s="108">
        <v>1450</v>
      </c>
      <c r="I128" s="108">
        <v>2045</v>
      </c>
      <c r="J128" s="108">
        <v>2251</v>
      </c>
      <c r="K128" s="108">
        <v>2461</v>
      </c>
      <c r="L128" s="109">
        <v>1976</v>
      </c>
      <c r="M128" s="108">
        <v>2983</v>
      </c>
      <c r="N128" s="108">
        <v>5028</v>
      </c>
      <c r="O128" s="109">
        <v>6688</v>
      </c>
      <c r="P128" s="108">
        <v>6007</v>
      </c>
      <c r="Q128" s="109">
        <v>5709</v>
      </c>
      <c r="R128" s="108">
        <v>1070</v>
      </c>
      <c r="S128" s="109">
        <v>975</v>
      </c>
      <c r="T128" s="108">
        <v>3405</v>
      </c>
      <c r="U128" s="109">
        <v>3283</v>
      </c>
      <c r="V128" s="108">
        <v>4475</v>
      </c>
      <c r="W128" s="109">
        <v>4258</v>
      </c>
      <c r="X128" s="108">
        <v>8733</v>
      </c>
      <c r="Y128" s="108">
        <v>2045</v>
      </c>
      <c r="Z128" s="109">
        <v>6688</v>
      </c>
      <c r="AA128" s="22"/>
    </row>
    <row r="129" spans="1:27">
      <c r="A129" s="103">
        <v>5</v>
      </c>
      <c r="B129" s="104">
        <v>3</v>
      </c>
      <c r="C129" s="104">
        <v>3</v>
      </c>
      <c r="D129" s="56">
        <v>570008</v>
      </c>
      <c r="E129" s="86" t="s">
        <v>119</v>
      </c>
      <c r="F129" s="107">
        <v>7517</v>
      </c>
      <c r="G129" s="108">
        <v>972</v>
      </c>
      <c r="H129" s="108">
        <v>927</v>
      </c>
      <c r="I129" s="108">
        <v>1298</v>
      </c>
      <c r="J129" s="108">
        <v>1452</v>
      </c>
      <c r="K129" s="108">
        <v>1603</v>
      </c>
      <c r="L129" s="109">
        <v>1265</v>
      </c>
      <c r="M129" s="108">
        <v>1899</v>
      </c>
      <c r="N129" s="108">
        <v>3197</v>
      </c>
      <c r="O129" s="109">
        <v>4320</v>
      </c>
      <c r="P129" s="108">
        <v>3868</v>
      </c>
      <c r="Q129" s="109">
        <v>3649</v>
      </c>
      <c r="R129" s="108">
        <v>652</v>
      </c>
      <c r="S129" s="109">
        <v>646</v>
      </c>
      <c r="T129" s="108">
        <v>2258</v>
      </c>
      <c r="U129" s="109">
        <v>2062</v>
      </c>
      <c r="V129" s="108">
        <v>2910</v>
      </c>
      <c r="W129" s="109">
        <v>2708</v>
      </c>
      <c r="X129" s="108">
        <v>5618</v>
      </c>
      <c r="Y129" s="108">
        <v>1298</v>
      </c>
      <c r="Z129" s="109">
        <v>4320</v>
      </c>
      <c r="AA129" s="22"/>
    </row>
    <row r="130" spans="1:27">
      <c r="A130" s="103">
        <v>6</v>
      </c>
      <c r="B130" s="104">
        <v>4</v>
      </c>
      <c r="C130" s="104">
        <v>3</v>
      </c>
      <c r="D130" s="56">
        <v>570028</v>
      </c>
      <c r="E130" s="86" t="s">
        <v>120</v>
      </c>
      <c r="F130" s="107">
        <v>6044</v>
      </c>
      <c r="G130" s="108">
        <v>746</v>
      </c>
      <c r="H130" s="108">
        <v>729</v>
      </c>
      <c r="I130" s="108">
        <v>1023</v>
      </c>
      <c r="J130" s="108">
        <v>1160</v>
      </c>
      <c r="K130" s="108">
        <v>1336</v>
      </c>
      <c r="L130" s="109">
        <v>1050</v>
      </c>
      <c r="M130" s="108">
        <v>1475</v>
      </c>
      <c r="N130" s="108">
        <v>2498</v>
      </c>
      <c r="O130" s="109">
        <v>3546</v>
      </c>
      <c r="P130" s="108">
        <v>3143</v>
      </c>
      <c r="Q130" s="109">
        <v>2901</v>
      </c>
      <c r="R130" s="108">
        <v>514</v>
      </c>
      <c r="S130" s="109">
        <v>509</v>
      </c>
      <c r="T130" s="108">
        <v>1910</v>
      </c>
      <c r="U130" s="109">
        <v>1636</v>
      </c>
      <c r="V130" s="108">
        <v>2424</v>
      </c>
      <c r="W130" s="109">
        <v>2145</v>
      </c>
      <c r="X130" s="108">
        <v>4569</v>
      </c>
      <c r="Y130" s="108">
        <v>1023</v>
      </c>
      <c r="Z130" s="109">
        <v>3546</v>
      </c>
      <c r="AA130" s="22"/>
    </row>
    <row r="131" spans="1:27">
      <c r="A131" s="103">
        <v>2</v>
      </c>
      <c r="B131" s="104">
        <v>2</v>
      </c>
      <c r="C131" s="104">
        <v>1</v>
      </c>
      <c r="D131" s="99">
        <v>711000</v>
      </c>
      <c r="E131" s="85" t="s">
        <v>121</v>
      </c>
      <c r="F131" s="107">
        <v>69257</v>
      </c>
      <c r="G131" s="108">
        <v>9797</v>
      </c>
      <c r="H131" s="108">
        <v>9102</v>
      </c>
      <c r="I131" s="108">
        <v>12196</v>
      </c>
      <c r="J131" s="108">
        <v>12406</v>
      </c>
      <c r="K131" s="108">
        <v>13387</v>
      </c>
      <c r="L131" s="109">
        <v>12369</v>
      </c>
      <c r="M131" s="108">
        <v>18899</v>
      </c>
      <c r="N131" s="108">
        <v>31095</v>
      </c>
      <c r="O131" s="109">
        <v>38162</v>
      </c>
      <c r="P131" s="108">
        <v>35438</v>
      </c>
      <c r="Q131" s="109">
        <v>33819</v>
      </c>
      <c r="R131" s="108">
        <v>6322</v>
      </c>
      <c r="S131" s="109">
        <v>5874</v>
      </c>
      <c r="T131" s="108">
        <v>19459</v>
      </c>
      <c r="U131" s="109">
        <v>18703</v>
      </c>
      <c r="V131" s="108">
        <v>25781</v>
      </c>
      <c r="W131" s="109">
        <v>24577</v>
      </c>
      <c r="X131" s="108">
        <v>50358</v>
      </c>
      <c r="Y131" s="108">
        <v>12196</v>
      </c>
      <c r="Z131" s="109">
        <v>38162</v>
      </c>
      <c r="AA131" s="22"/>
    </row>
    <row r="132" spans="1:27">
      <c r="A132" s="103">
        <v>3</v>
      </c>
      <c r="B132" s="104">
        <v>4</v>
      </c>
      <c r="C132" s="104">
        <v>2</v>
      </c>
      <c r="D132" s="56">
        <v>754000</v>
      </c>
      <c r="E132" s="86" t="s">
        <v>269</v>
      </c>
      <c r="F132" s="110">
        <v>42185</v>
      </c>
      <c r="G132" s="111">
        <v>5429</v>
      </c>
      <c r="H132" s="111">
        <v>5251</v>
      </c>
      <c r="I132" s="111">
        <v>7430</v>
      </c>
      <c r="J132" s="111">
        <v>7988</v>
      </c>
      <c r="K132" s="111">
        <v>9002</v>
      </c>
      <c r="L132" s="112">
        <v>7085</v>
      </c>
      <c r="M132" s="108">
        <v>10680</v>
      </c>
      <c r="N132" s="108">
        <v>18110</v>
      </c>
      <c r="O132" s="109">
        <v>24075</v>
      </c>
      <c r="P132" s="108">
        <v>21838</v>
      </c>
      <c r="Q132" s="109">
        <v>20347</v>
      </c>
      <c r="R132" s="108">
        <v>3834</v>
      </c>
      <c r="S132" s="109">
        <v>3596</v>
      </c>
      <c r="T132" s="108">
        <v>12528</v>
      </c>
      <c r="U132" s="109">
        <v>11547</v>
      </c>
      <c r="V132" s="108">
        <v>16362</v>
      </c>
      <c r="W132" s="109">
        <v>15143</v>
      </c>
      <c r="X132" s="108">
        <v>31505</v>
      </c>
      <c r="Y132" s="108">
        <v>7430</v>
      </c>
      <c r="Z132" s="109">
        <v>24075</v>
      </c>
      <c r="AA132" s="22"/>
    </row>
    <row r="133" spans="1:27">
      <c r="A133" s="103">
        <v>9</v>
      </c>
      <c r="B133" s="104">
        <v>3</v>
      </c>
      <c r="C133" s="104">
        <v>4</v>
      </c>
      <c r="D133" s="56">
        <v>754008</v>
      </c>
      <c r="E133" s="86" t="s">
        <v>122</v>
      </c>
      <c r="F133" s="107">
        <v>20730</v>
      </c>
      <c r="G133" s="108">
        <v>3045</v>
      </c>
      <c r="H133" s="108">
        <v>2809</v>
      </c>
      <c r="I133" s="108">
        <v>3644</v>
      </c>
      <c r="J133" s="108">
        <v>3724</v>
      </c>
      <c r="K133" s="108">
        <v>4178</v>
      </c>
      <c r="L133" s="109">
        <v>3330</v>
      </c>
      <c r="M133" s="108">
        <v>5854</v>
      </c>
      <c r="N133" s="108">
        <v>9498</v>
      </c>
      <c r="O133" s="109">
        <v>11232</v>
      </c>
      <c r="P133" s="108">
        <v>10713</v>
      </c>
      <c r="Q133" s="109">
        <v>10017</v>
      </c>
      <c r="R133" s="108">
        <v>1833</v>
      </c>
      <c r="S133" s="109">
        <v>1811</v>
      </c>
      <c r="T133" s="108">
        <v>5899</v>
      </c>
      <c r="U133" s="109">
        <v>5333</v>
      </c>
      <c r="V133" s="108">
        <v>7732</v>
      </c>
      <c r="W133" s="109">
        <v>7144</v>
      </c>
      <c r="X133" s="108">
        <v>14876</v>
      </c>
      <c r="Y133" s="108">
        <v>3644</v>
      </c>
      <c r="Z133" s="109">
        <v>11232</v>
      </c>
      <c r="AA133" s="22"/>
    </row>
    <row r="134" spans="1:27">
      <c r="A134" s="103">
        <v>6</v>
      </c>
      <c r="B134" s="104">
        <v>4</v>
      </c>
      <c r="C134" s="104">
        <v>3</v>
      </c>
      <c r="D134" s="56">
        <v>754028</v>
      </c>
      <c r="E134" s="86" t="s">
        <v>270</v>
      </c>
      <c r="F134" s="107">
        <v>10237</v>
      </c>
      <c r="G134" s="108">
        <v>1298</v>
      </c>
      <c r="H134" s="108">
        <v>1205</v>
      </c>
      <c r="I134" s="108">
        <v>1732</v>
      </c>
      <c r="J134" s="108">
        <v>1966</v>
      </c>
      <c r="K134" s="108">
        <v>2185</v>
      </c>
      <c r="L134" s="109">
        <v>1851</v>
      </c>
      <c r="M134" s="108">
        <v>2503</v>
      </c>
      <c r="N134" s="108">
        <v>4235</v>
      </c>
      <c r="O134" s="109">
        <v>6002</v>
      </c>
      <c r="P134" s="108">
        <v>5390</v>
      </c>
      <c r="Q134" s="109">
        <v>4847</v>
      </c>
      <c r="R134" s="108">
        <v>905</v>
      </c>
      <c r="S134" s="109">
        <v>827</v>
      </c>
      <c r="T134" s="108">
        <v>3192</v>
      </c>
      <c r="U134" s="109">
        <v>2810</v>
      </c>
      <c r="V134" s="108">
        <v>4097</v>
      </c>
      <c r="W134" s="109">
        <v>3637</v>
      </c>
      <c r="X134" s="108">
        <v>7734</v>
      </c>
      <c r="Y134" s="108">
        <v>1732</v>
      </c>
      <c r="Z134" s="109">
        <v>6002</v>
      </c>
      <c r="AA134" s="22"/>
    </row>
    <row r="135" spans="1:27">
      <c r="A135" s="103">
        <v>6</v>
      </c>
      <c r="B135" s="104">
        <v>4</v>
      </c>
      <c r="C135" s="104">
        <v>3</v>
      </c>
      <c r="D135" s="56">
        <v>754044</v>
      </c>
      <c r="E135" s="86" t="s">
        <v>221</v>
      </c>
      <c r="F135" s="107">
        <v>5696</v>
      </c>
      <c r="G135" s="108">
        <v>787</v>
      </c>
      <c r="H135" s="108">
        <v>736</v>
      </c>
      <c r="I135" s="108">
        <v>977</v>
      </c>
      <c r="J135" s="108">
        <v>1032</v>
      </c>
      <c r="K135" s="108">
        <v>1191</v>
      </c>
      <c r="L135" s="109">
        <v>973</v>
      </c>
      <c r="M135" s="108">
        <v>1523</v>
      </c>
      <c r="N135" s="108">
        <v>2500</v>
      </c>
      <c r="O135" s="109">
        <v>3196</v>
      </c>
      <c r="P135" s="108">
        <v>2915</v>
      </c>
      <c r="Q135" s="109">
        <v>2781</v>
      </c>
      <c r="R135" s="108">
        <v>487</v>
      </c>
      <c r="S135" s="109">
        <v>490</v>
      </c>
      <c r="T135" s="108">
        <v>1641</v>
      </c>
      <c r="U135" s="109">
        <v>1555</v>
      </c>
      <c r="V135" s="108">
        <v>2128</v>
      </c>
      <c r="W135" s="109">
        <v>2045</v>
      </c>
      <c r="X135" s="108">
        <v>4173</v>
      </c>
      <c r="Y135" s="108">
        <v>977</v>
      </c>
      <c r="Z135" s="109">
        <v>3196</v>
      </c>
      <c r="AA135" s="22"/>
    </row>
    <row r="136" spans="1:27">
      <c r="A136" s="103">
        <v>3</v>
      </c>
      <c r="B136" s="104">
        <v>4</v>
      </c>
      <c r="C136" s="104">
        <v>2</v>
      </c>
      <c r="D136" s="56">
        <v>758000</v>
      </c>
      <c r="E136" s="86" t="s">
        <v>271</v>
      </c>
      <c r="F136" s="107">
        <v>20029</v>
      </c>
      <c r="G136" s="108">
        <v>2568</v>
      </c>
      <c r="H136" s="108">
        <v>2442</v>
      </c>
      <c r="I136" s="108">
        <v>3536</v>
      </c>
      <c r="J136" s="108">
        <v>3748</v>
      </c>
      <c r="K136" s="108">
        <v>4361</v>
      </c>
      <c r="L136" s="109">
        <v>3374</v>
      </c>
      <c r="M136" s="108">
        <v>5010</v>
      </c>
      <c r="N136" s="108">
        <v>8546</v>
      </c>
      <c r="O136" s="109">
        <v>11483</v>
      </c>
      <c r="P136" s="108">
        <v>10436</v>
      </c>
      <c r="Q136" s="109">
        <v>9593</v>
      </c>
      <c r="R136" s="108">
        <v>1819</v>
      </c>
      <c r="S136" s="109">
        <v>1717</v>
      </c>
      <c r="T136" s="108">
        <v>5999</v>
      </c>
      <c r="U136" s="109">
        <v>5484</v>
      </c>
      <c r="V136" s="108">
        <v>7818</v>
      </c>
      <c r="W136" s="109">
        <v>7201</v>
      </c>
      <c r="X136" s="108">
        <v>15019</v>
      </c>
      <c r="Y136" s="108">
        <v>3536</v>
      </c>
      <c r="Z136" s="109">
        <v>11483</v>
      </c>
      <c r="AA136" s="22"/>
    </row>
    <row r="137" spans="1:27">
      <c r="A137" s="103">
        <v>6</v>
      </c>
      <c r="B137" s="104">
        <v>4</v>
      </c>
      <c r="C137" s="104">
        <v>3</v>
      </c>
      <c r="D137" s="56">
        <v>758004</v>
      </c>
      <c r="E137" s="86" t="s">
        <v>123</v>
      </c>
      <c r="F137" s="107">
        <v>9316</v>
      </c>
      <c r="G137" s="108">
        <v>1242</v>
      </c>
      <c r="H137" s="108">
        <v>1172</v>
      </c>
      <c r="I137" s="108">
        <v>1592</v>
      </c>
      <c r="J137" s="108">
        <v>1766</v>
      </c>
      <c r="K137" s="108">
        <v>1945</v>
      </c>
      <c r="L137" s="109">
        <v>1599</v>
      </c>
      <c r="M137" s="108">
        <v>2414</v>
      </c>
      <c r="N137" s="108">
        <v>4006</v>
      </c>
      <c r="O137" s="109">
        <v>5310</v>
      </c>
      <c r="P137" s="108">
        <v>4785</v>
      </c>
      <c r="Q137" s="109">
        <v>4531</v>
      </c>
      <c r="R137" s="108">
        <v>813</v>
      </c>
      <c r="S137" s="109">
        <v>779</v>
      </c>
      <c r="T137" s="108">
        <v>2736</v>
      </c>
      <c r="U137" s="109">
        <v>2574</v>
      </c>
      <c r="V137" s="108">
        <v>3549</v>
      </c>
      <c r="W137" s="109">
        <v>3353</v>
      </c>
      <c r="X137" s="108">
        <v>6902</v>
      </c>
      <c r="Y137" s="108">
        <v>1592</v>
      </c>
      <c r="Z137" s="109">
        <v>5310</v>
      </c>
      <c r="AA137" s="22"/>
    </row>
    <row r="138" spans="1:27">
      <c r="A138" s="103">
        <v>8</v>
      </c>
      <c r="B138" s="104">
        <v>2</v>
      </c>
      <c r="C138" s="104">
        <v>4</v>
      </c>
      <c r="D138" s="56">
        <v>758012</v>
      </c>
      <c r="E138" s="86" t="s">
        <v>124</v>
      </c>
      <c r="F138" s="107">
        <v>14027</v>
      </c>
      <c r="G138" s="108">
        <v>2023</v>
      </c>
      <c r="H138" s="108">
        <v>1874</v>
      </c>
      <c r="I138" s="108">
        <v>2616</v>
      </c>
      <c r="J138" s="108">
        <v>2548</v>
      </c>
      <c r="K138" s="108">
        <v>2720</v>
      </c>
      <c r="L138" s="109">
        <v>2246</v>
      </c>
      <c r="M138" s="108">
        <v>3897</v>
      </c>
      <c r="N138" s="108">
        <v>6513</v>
      </c>
      <c r="O138" s="109">
        <v>7514</v>
      </c>
      <c r="P138" s="108">
        <v>7269</v>
      </c>
      <c r="Q138" s="109">
        <v>6758</v>
      </c>
      <c r="R138" s="108">
        <v>1381</v>
      </c>
      <c r="S138" s="109">
        <v>1235</v>
      </c>
      <c r="T138" s="108">
        <v>3906</v>
      </c>
      <c r="U138" s="109">
        <v>3608</v>
      </c>
      <c r="V138" s="108">
        <v>5287</v>
      </c>
      <c r="W138" s="109">
        <v>4843</v>
      </c>
      <c r="X138" s="108">
        <v>10130</v>
      </c>
      <c r="Y138" s="108">
        <v>2616</v>
      </c>
      <c r="Z138" s="109">
        <v>7514</v>
      </c>
      <c r="AA138" s="22"/>
    </row>
    <row r="139" spans="1:27">
      <c r="A139" s="103">
        <v>5</v>
      </c>
      <c r="B139" s="104">
        <v>3</v>
      </c>
      <c r="C139" s="104">
        <v>3</v>
      </c>
      <c r="D139" s="56">
        <v>758024</v>
      </c>
      <c r="E139" s="86" t="s">
        <v>125</v>
      </c>
      <c r="F139" s="107">
        <v>8013</v>
      </c>
      <c r="G139" s="108">
        <v>1070</v>
      </c>
      <c r="H139" s="108">
        <v>990</v>
      </c>
      <c r="I139" s="108">
        <v>1415</v>
      </c>
      <c r="J139" s="108">
        <v>1488</v>
      </c>
      <c r="K139" s="108">
        <v>1661</v>
      </c>
      <c r="L139" s="109">
        <v>1389</v>
      </c>
      <c r="M139" s="108">
        <v>2060</v>
      </c>
      <c r="N139" s="108">
        <v>3475</v>
      </c>
      <c r="O139" s="109">
        <v>4538</v>
      </c>
      <c r="P139" s="108">
        <v>4124</v>
      </c>
      <c r="Q139" s="109">
        <v>3889</v>
      </c>
      <c r="R139" s="108">
        <v>723</v>
      </c>
      <c r="S139" s="109">
        <v>692</v>
      </c>
      <c r="T139" s="108">
        <v>2342</v>
      </c>
      <c r="U139" s="109">
        <v>2196</v>
      </c>
      <c r="V139" s="108">
        <v>3065</v>
      </c>
      <c r="W139" s="109">
        <v>2888</v>
      </c>
      <c r="X139" s="108">
        <v>5953</v>
      </c>
      <c r="Y139" s="108">
        <v>1415</v>
      </c>
      <c r="Z139" s="109">
        <v>4538</v>
      </c>
      <c r="AA139" s="22"/>
    </row>
    <row r="140" spans="1:27">
      <c r="A140" s="103">
        <v>3</v>
      </c>
      <c r="B140" s="104">
        <v>4</v>
      </c>
      <c r="C140" s="104">
        <v>2</v>
      </c>
      <c r="D140" s="56">
        <v>762000</v>
      </c>
      <c r="E140" s="86" t="s">
        <v>272</v>
      </c>
      <c r="F140" s="107">
        <v>29110</v>
      </c>
      <c r="G140" s="108">
        <v>3573</v>
      </c>
      <c r="H140" s="108">
        <v>3435</v>
      </c>
      <c r="I140" s="108">
        <v>5011</v>
      </c>
      <c r="J140" s="108">
        <v>5518</v>
      </c>
      <c r="K140" s="108">
        <v>6445</v>
      </c>
      <c r="L140" s="109">
        <v>5128</v>
      </c>
      <c r="M140" s="108">
        <v>7008</v>
      </c>
      <c r="N140" s="108">
        <v>12019</v>
      </c>
      <c r="O140" s="109">
        <v>17091</v>
      </c>
      <c r="P140" s="108">
        <v>15058</v>
      </c>
      <c r="Q140" s="109">
        <v>14052</v>
      </c>
      <c r="R140" s="108">
        <v>2548</v>
      </c>
      <c r="S140" s="109">
        <v>2463</v>
      </c>
      <c r="T140" s="108">
        <v>8892</v>
      </c>
      <c r="U140" s="109">
        <v>8199</v>
      </c>
      <c r="V140" s="108">
        <v>11440</v>
      </c>
      <c r="W140" s="109">
        <v>10662</v>
      </c>
      <c r="X140" s="108">
        <v>22102</v>
      </c>
      <c r="Y140" s="108">
        <v>5011</v>
      </c>
      <c r="Z140" s="109">
        <v>17091</v>
      </c>
      <c r="AA140" s="22"/>
    </row>
    <row r="141" spans="1:27">
      <c r="A141" s="103">
        <v>3</v>
      </c>
      <c r="B141" s="104">
        <v>4</v>
      </c>
      <c r="C141" s="104">
        <v>2</v>
      </c>
      <c r="D141" s="56">
        <v>766000</v>
      </c>
      <c r="E141" s="86" t="s">
        <v>273</v>
      </c>
      <c r="F141" s="107">
        <v>31258</v>
      </c>
      <c r="G141" s="108">
        <v>3978</v>
      </c>
      <c r="H141" s="108">
        <v>3968</v>
      </c>
      <c r="I141" s="108">
        <v>5485</v>
      </c>
      <c r="J141" s="108">
        <v>5863</v>
      </c>
      <c r="K141" s="108">
        <v>6682</v>
      </c>
      <c r="L141" s="109">
        <v>5282</v>
      </c>
      <c r="M141" s="108">
        <v>7946</v>
      </c>
      <c r="N141" s="108">
        <v>13431</v>
      </c>
      <c r="O141" s="109">
        <v>17827</v>
      </c>
      <c r="P141" s="108">
        <v>16261</v>
      </c>
      <c r="Q141" s="109">
        <v>14997</v>
      </c>
      <c r="R141" s="108">
        <v>2811</v>
      </c>
      <c r="S141" s="109">
        <v>2674</v>
      </c>
      <c r="T141" s="108">
        <v>9303</v>
      </c>
      <c r="U141" s="109">
        <v>8524</v>
      </c>
      <c r="V141" s="108">
        <v>12114</v>
      </c>
      <c r="W141" s="109">
        <v>11198</v>
      </c>
      <c r="X141" s="108">
        <v>23312</v>
      </c>
      <c r="Y141" s="108">
        <v>5485</v>
      </c>
      <c r="Z141" s="109">
        <v>17827</v>
      </c>
      <c r="AA141" s="22"/>
    </row>
    <row r="142" spans="1:27">
      <c r="A142" s="103">
        <v>8</v>
      </c>
      <c r="B142" s="104">
        <v>2</v>
      </c>
      <c r="C142" s="104">
        <v>4</v>
      </c>
      <c r="D142" s="56">
        <v>766008</v>
      </c>
      <c r="E142" s="86" t="s">
        <v>126</v>
      </c>
      <c r="F142" s="107">
        <v>10670</v>
      </c>
      <c r="G142" s="108">
        <v>1434</v>
      </c>
      <c r="H142" s="108">
        <v>1388</v>
      </c>
      <c r="I142" s="108">
        <v>1990</v>
      </c>
      <c r="J142" s="108">
        <v>2004</v>
      </c>
      <c r="K142" s="108">
        <v>2221</v>
      </c>
      <c r="L142" s="109">
        <v>1633</v>
      </c>
      <c r="M142" s="108">
        <v>2822</v>
      </c>
      <c r="N142" s="108">
        <v>4812</v>
      </c>
      <c r="O142" s="109">
        <v>5858</v>
      </c>
      <c r="P142" s="108">
        <v>5509</v>
      </c>
      <c r="Q142" s="109">
        <v>5161</v>
      </c>
      <c r="R142" s="108">
        <v>962</v>
      </c>
      <c r="S142" s="109">
        <v>1028</v>
      </c>
      <c r="T142" s="108">
        <v>3061</v>
      </c>
      <c r="U142" s="109">
        <v>2797</v>
      </c>
      <c r="V142" s="108">
        <v>4023</v>
      </c>
      <c r="W142" s="109">
        <v>3825</v>
      </c>
      <c r="X142" s="108">
        <v>7848</v>
      </c>
      <c r="Y142" s="108">
        <v>1990</v>
      </c>
      <c r="Z142" s="109">
        <v>5858</v>
      </c>
      <c r="AA142" s="22"/>
    </row>
    <row r="143" spans="1:27">
      <c r="A143" s="103">
        <v>8</v>
      </c>
      <c r="B143" s="104">
        <v>2</v>
      </c>
      <c r="C143" s="104">
        <v>4</v>
      </c>
      <c r="D143" s="56">
        <v>766020</v>
      </c>
      <c r="E143" s="86" t="s">
        <v>127</v>
      </c>
      <c r="F143" s="107">
        <v>15867</v>
      </c>
      <c r="G143" s="108">
        <v>2133</v>
      </c>
      <c r="H143" s="108">
        <v>2126</v>
      </c>
      <c r="I143" s="108">
        <v>2902</v>
      </c>
      <c r="J143" s="108">
        <v>2947</v>
      </c>
      <c r="K143" s="108">
        <v>3191</v>
      </c>
      <c r="L143" s="109">
        <v>2568</v>
      </c>
      <c r="M143" s="108">
        <v>4259</v>
      </c>
      <c r="N143" s="108">
        <v>7161</v>
      </c>
      <c r="O143" s="109">
        <v>8706</v>
      </c>
      <c r="P143" s="108">
        <v>8193</v>
      </c>
      <c r="Q143" s="109">
        <v>7674</v>
      </c>
      <c r="R143" s="108">
        <v>1510</v>
      </c>
      <c r="S143" s="109">
        <v>1392</v>
      </c>
      <c r="T143" s="108">
        <v>4474</v>
      </c>
      <c r="U143" s="109">
        <v>4232</v>
      </c>
      <c r="V143" s="108">
        <v>5984</v>
      </c>
      <c r="W143" s="109">
        <v>5624</v>
      </c>
      <c r="X143" s="108">
        <v>11608</v>
      </c>
      <c r="Y143" s="108">
        <v>2902</v>
      </c>
      <c r="Z143" s="109">
        <v>8706</v>
      </c>
      <c r="AA143" s="22"/>
    </row>
    <row r="144" spans="1:27">
      <c r="A144" s="103">
        <v>5</v>
      </c>
      <c r="B144" s="104">
        <v>3</v>
      </c>
      <c r="C144" s="104">
        <v>3</v>
      </c>
      <c r="D144" s="56">
        <v>766040</v>
      </c>
      <c r="E144" s="86" t="s">
        <v>128</v>
      </c>
      <c r="F144" s="107">
        <v>8256</v>
      </c>
      <c r="G144" s="108">
        <v>1186</v>
      </c>
      <c r="H144" s="108">
        <v>1123</v>
      </c>
      <c r="I144" s="108">
        <v>1574</v>
      </c>
      <c r="J144" s="108">
        <v>1540</v>
      </c>
      <c r="K144" s="108">
        <v>1591</v>
      </c>
      <c r="L144" s="109">
        <v>1242</v>
      </c>
      <c r="M144" s="108">
        <v>2309</v>
      </c>
      <c r="N144" s="108">
        <v>3883</v>
      </c>
      <c r="O144" s="109">
        <v>4373</v>
      </c>
      <c r="P144" s="108">
        <v>4219</v>
      </c>
      <c r="Q144" s="109">
        <v>4037</v>
      </c>
      <c r="R144" s="108">
        <v>836</v>
      </c>
      <c r="S144" s="109">
        <v>738</v>
      </c>
      <c r="T144" s="108">
        <v>2253</v>
      </c>
      <c r="U144" s="109">
        <v>2120</v>
      </c>
      <c r="V144" s="108">
        <v>3089</v>
      </c>
      <c r="W144" s="109">
        <v>2858</v>
      </c>
      <c r="X144" s="108">
        <v>5947</v>
      </c>
      <c r="Y144" s="108">
        <v>1574</v>
      </c>
      <c r="Z144" s="109">
        <v>4373</v>
      </c>
      <c r="AA144" s="22"/>
    </row>
    <row r="145" spans="1:27">
      <c r="A145" s="103">
        <v>5</v>
      </c>
      <c r="B145" s="104">
        <v>3</v>
      </c>
      <c r="C145" s="104">
        <v>3</v>
      </c>
      <c r="D145" s="56">
        <v>766044</v>
      </c>
      <c r="E145" s="86" t="s">
        <v>129</v>
      </c>
      <c r="F145" s="107">
        <v>8413</v>
      </c>
      <c r="G145" s="108">
        <v>1114</v>
      </c>
      <c r="H145" s="108">
        <v>1076</v>
      </c>
      <c r="I145" s="108">
        <v>1457</v>
      </c>
      <c r="J145" s="108">
        <v>1518</v>
      </c>
      <c r="K145" s="108">
        <v>1715</v>
      </c>
      <c r="L145" s="109">
        <v>1533</v>
      </c>
      <c r="M145" s="108">
        <v>2190</v>
      </c>
      <c r="N145" s="108">
        <v>3647</v>
      </c>
      <c r="O145" s="109">
        <v>4766</v>
      </c>
      <c r="P145" s="108">
        <v>4369</v>
      </c>
      <c r="Q145" s="109">
        <v>4044</v>
      </c>
      <c r="R145" s="108">
        <v>765</v>
      </c>
      <c r="S145" s="109">
        <v>692</v>
      </c>
      <c r="T145" s="108">
        <v>2464</v>
      </c>
      <c r="U145" s="109">
        <v>2302</v>
      </c>
      <c r="V145" s="108">
        <v>3229</v>
      </c>
      <c r="W145" s="109">
        <v>2994</v>
      </c>
      <c r="X145" s="108">
        <v>6223</v>
      </c>
      <c r="Y145" s="108">
        <v>1457</v>
      </c>
      <c r="Z145" s="109">
        <v>4766</v>
      </c>
      <c r="AA145" s="22"/>
    </row>
    <row r="146" spans="1:27">
      <c r="A146" s="103">
        <v>3</v>
      </c>
      <c r="B146" s="104">
        <v>4</v>
      </c>
      <c r="C146" s="104">
        <v>2</v>
      </c>
      <c r="D146" s="56">
        <v>770000</v>
      </c>
      <c r="E146" s="86" t="s">
        <v>274</v>
      </c>
      <c r="F146" s="107">
        <v>31332</v>
      </c>
      <c r="G146" s="108">
        <v>4023</v>
      </c>
      <c r="H146" s="108">
        <v>3846</v>
      </c>
      <c r="I146" s="108">
        <v>5491</v>
      </c>
      <c r="J146" s="108">
        <v>5980</v>
      </c>
      <c r="K146" s="108">
        <v>6717</v>
      </c>
      <c r="L146" s="109">
        <v>5275</v>
      </c>
      <c r="M146" s="108">
        <v>7869</v>
      </c>
      <c r="N146" s="108">
        <v>13360</v>
      </c>
      <c r="O146" s="109">
        <v>17972</v>
      </c>
      <c r="P146" s="108">
        <v>16154</v>
      </c>
      <c r="Q146" s="109">
        <v>15178</v>
      </c>
      <c r="R146" s="108">
        <v>2743</v>
      </c>
      <c r="S146" s="109">
        <v>2748</v>
      </c>
      <c r="T146" s="108">
        <v>9340</v>
      </c>
      <c r="U146" s="109">
        <v>8632</v>
      </c>
      <c r="V146" s="108">
        <v>12083</v>
      </c>
      <c r="W146" s="109">
        <v>11380</v>
      </c>
      <c r="X146" s="108">
        <v>23463</v>
      </c>
      <c r="Y146" s="108">
        <v>5491</v>
      </c>
      <c r="Z146" s="109">
        <v>17972</v>
      </c>
      <c r="AA146" s="22"/>
    </row>
    <row r="147" spans="1:27">
      <c r="A147" s="103">
        <v>5</v>
      </c>
      <c r="B147" s="104">
        <v>3</v>
      </c>
      <c r="C147" s="104">
        <v>3</v>
      </c>
      <c r="D147" s="56">
        <v>770004</v>
      </c>
      <c r="E147" s="86" t="s">
        <v>130</v>
      </c>
      <c r="F147" s="107">
        <v>9779</v>
      </c>
      <c r="G147" s="108">
        <v>1367</v>
      </c>
      <c r="H147" s="108">
        <v>1205</v>
      </c>
      <c r="I147" s="108">
        <v>1763</v>
      </c>
      <c r="J147" s="108">
        <v>1845</v>
      </c>
      <c r="K147" s="108">
        <v>1992</v>
      </c>
      <c r="L147" s="109">
        <v>1607</v>
      </c>
      <c r="M147" s="108">
        <v>2572</v>
      </c>
      <c r="N147" s="108">
        <v>4335</v>
      </c>
      <c r="O147" s="109">
        <v>5444</v>
      </c>
      <c r="P147" s="108">
        <v>5113</v>
      </c>
      <c r="Q147" s="109">
        <v>4666</v>
      </c>
      <c r="R147" s="108">
        <v>938</v>
      </c>
      <c r="S147" s="109">
        <v>825</v>
      </c>
      <c r="T147" s="108">
        <v>2891</v>
      </c>
      <c r="U147" s="109">
        <v>2553</v>
      </c>
      <c r="V147" s="108">
        <v>3829</v>
      </c>
      <c r="W147" s="109">
        <v>3378</v>
      </c>
      <c r="X147" s="108">
        <v>7207</v>
      </c>
      <c r="Y147" s="108">
        <v>1763</v>
      </c>
      <c r="Z147" s="109">
        <v>5444</v>
      </c>
      <c r="AA147" s="22"/>
    </row>
    <row r="148" spans="1:27">
      <c r="A148" s="103">
        <v>7</v>
      </c>
      <c r="B148" s="104">
        <v>1</v>
      </c>
      <c r="C148" s="104">
        <v>4</v>
      </c>
      <c r="D148" s="56">
        <v>770024</v>
      </c>
      <c r="E148" s="86" t="s">
        <v>131</v>
      </c>
      <c r="F148" s="107">
        <v>17182</v>
      </c>
      <c r="G148" s="108">
        <v>2470</v>
      </c>
      <c r="H148" s="108">
        <v>2311</v>
      </c>
      <c r="I148" s="108">
        <v>3010</v>
      </c>
      <c r="J148" s="108">
        <v>3166</v>
      </c>
      <c r="K148" s="108">
        <v>3448</v>
      </c>
      <c r="L148" s="109">
        <v>2777</v>
      </c>
      <c r="M148" s="108">
        <v>4781</v>
      </c>
      <c r="N148" s="108">
        <v>7791</v>
      </c>
      <c r="O148" s="109">
        <v>9391</v>
      </c>
      <c r="P148" s="108">
        <v>9051</v>
      </c>
      <c r="Q148" s="109">
        <v>8131</v>
      </c>
      <c r="R148" s="108">
        <v>1610</v>
      </c>
      <c r="S148" s="109">
        <v>1400</v>
      </c>
      <c r="T148" s="108">
        <v>4964</v>
      </c>
      <c r="U148" s="109">
        <v>4427</v>
      </c>
      <c r="V148" s="108">
        <v>6574</v>
      </c>
      <c r="W148" s="109">
        <v>5827</v>
      </c>
      <c r="X148" s="108">
        <v>12401</v>
      </c>
      <c r="Y148" s="108">
        <v>3010</v>
      </c>
      <c r="Z148" s="109">
        <v>9391</v>
      </c>
      <c r="AA148" s="22"/>
    </row>
    <row r="149" spans="1:27">
      <c r="A149" s="103">
        <v>6</v>
      </c>
      <c r="B149" s="104">
        <v>4</v>
      </c>
      <c r="C149" s="104">
        <v>3</v>
      </c>
      <c r="D149" s="56">
        <v>770032</v>
      </c>
      <c r="E149" s="86" t="s">
        <v>132</v>
      </c>
      <c r="F149" s="107">
        <v>7484</v>
      </c>
      <c r="G149" s="108">
        <v>971</v>
      </c>
      <c r="H149" s="108">
        <v>913</v>
      </c>
      <c r="I149" s="108">
        <v>1312</v>
      </c>
      <c r="J149" s="108">
        <v>1439</v>
      </c>
      <c r="K149" s="108">
        <v>1613</v>
      </c>
      <c r="L149" s="109">
        <v>1236</v>
      </c>
      <c r="M149" s="108">
        <v>1884</v>
      </c>
      <c r="N149" s="108">
        <v>3196</v>
      </c>
      <c r="O149" s="109">
        <v>4288</v>
      </c>
      <c r="P149" s="108">
        <v>3835</v>
      </c>
      <c r="Q149" s="109">
        <v>3649</v>
      </c>
      <c r="R149" s="108">
        <v>662</v>
      </c>
      <c r="S149" s="109">
        <v>650</v>
      </c>
      <c r="T149" s="108">
        <v>2220</v>
      </c>
      <c r="U149" s="109">
        <v>2068</v>
      </c>
      <c r="V149" s="108">
        <v>2882</v>
      </c>
      <c r="W149" s="109">
        <v>2718</v>
      </c>
      <c r="X149" s="108">
        <v>5600</v>
      </c>
      <c r="Y149" s="108">
        <v>1312</v>
      </c>
      <c r="Z149" s="109">
        <v>4288</v>
      </c>
      <c r="AA149" s="22"/>
    </row>
    <row r="150" spans="1:27">
      <c r="A150" s="103">
        <v>3</v>
      </c>
      <c r="B150" s="104">
        <v>4</v>
      </c>
      <c r="C150" s="104">
        <v>2</v>
      </c>
      <c r="D150" s="56">
        <v>774000</v>
      </c>
      <c r="E150" s="86" t="s">
        <v>275</v>
      </c>
      <c r="F150" s="107">
        <v>35492</v>
      </c>
      <c r="G150" s="108">
        <v>4713</v>
      </c>
      <c r="H150" s="108">
        <v>4539</v>
      </c>
      <c r="I150" s="108">
        <v>6276</v>
      </c>
      <c r="J150" s="108">
        <v>6606</v>
      </c>
      <c r="K150" s="108">
        <v>7470</v>
      </c>
      <c r="L150" s="109">
        <v>5888</v>
      </c>
      <c r="M150" s="108">
        <v>9252</v>
      </c>
      <c r="N150" s="108">
        <v>15528</v>
      </c>
      <c r="O150" s="109">
        <v>19964</v>
      </c>
      <c r="P150" s="108">
        <v>18532</v>
      </c>
      <c r="Q150" s="109">
        <v>16960</v>
      </c>
      <c r="R150" s="108">
        <v>3239</v>
      </c>
      <c r="S150" s="109">
        <v>3037</v>
      </c>
      <c r="T150" s="108">
        <v>10550</v>
      </c>
      <c r="U150" s="109">
        <v>9414</v>
      </c>
      <c r="V150" s="108">
        <v>13789</v>
      </c>
      <c r="W150" s="109">
        <v>12451</v>
      </c>
      <c r="X150" s="108">
        <v>26240</v>
      </c>
      <c r="Y150" s="108">
        <v>6276</v>
      </c>
      <c r="Z150" s="109">
        <v>19964</v>
      </c>
      <c r="AA150" s="22"/>
    </row>
    <row r="151" spans="1:27">
      <c r="A151" s="103">
        <v>8</v>
      </c>
      <c r="B151" s="104">
        <v>2</v>
      </c>
      <c r="C151" s="104">
        <v>4</v>
      </c>
      <c r="D151" s="99">
        <v>774032</v>
      </c>
      <c r="E151" s="85" t="s">
        <v>133</v>
      </c>
      <c r="F151" s="107">
        <v>31118</v>
      </c>
      <c r="G151" s="108">
        <v>4666</v>
      </c>
      <c r="H151" s="108">
        <v>4101</v>
      </c>
      <c r="I151" s="108">
        <v>5354</v>
      </c>
      <c r="J151" s="108">
        <v>5382</v>
      </c>
      <c r="K151" s="108">
        <v>5870</v>
      </c>
      <c r="L151" s="109">
        <v>5745</v>
      </c>
      <c r="M151" s="108">
        <v>8767</v>
      </c>
      <c r="N151" s="108">
        <v>14121</v>
      </c>
      <c r="O151" s="109">
        <v>16997</v>
      </c>
      <c r="P151" s="108">
        <v>16104</v>
      </c>
      <c r="Q151" s="109">
        <v>15014</v>
      </c>
      <c r="R151" s="108">
        <v>2785</v>
      </c>
      <c r="S151" s="109">
        <v>2569</v>
      </c>
      <c r="T151" s="108">
        <v>8905</v>
      </c>
      <c r="U151" s="109">
        <v>8092</v>
      </c>
      <c r="V151" s="108">
        <v>11690</v>
      </c>
      <c r="W151" s="109">
        <v>10661</v>
      </c>
      <c r="X151" s="108">
        <v>22351</v>
      </c>
      <c r="Y151" s="108">
        <v>5354</v>
      </c>
      <c r="Z151" s="109">
        <v>16997</v>
      </c>
      <c r="AA151" s="22"/>
    </row>
    <row r="152" spans="1:27">
      <c r="A152" s="103">
        <v>1</v>
      </c>
      <c r="B152" s="104">
        <v>1</v>
      </c>
      <c r="C152" s="104">
        <v>1</v>
      </c>
      <c r="D152" s="99">
        <v>911000</v>
      </c>
      <c r="E152" s="85" t="s">
        <v>134</v>
      </c>
      <c r="F152" s="107">
        <v>64991</v>
      </c>
      <c r="G152" s="108">
        <v>9366</v>
      </c>
      <c r="H152" s="108">
        <v>8457</v>
      </c>
      <c r="I152" s="108">
        <v>11214</v>
      </c>
      <c r="J152" s="108">
        <v>11431</v>
      </c>
      <c r="K152" s="108">
        <v>12616</v>
      </c>
      <c r="L152" s="109">
        <v>11907</v>
      </c>
      <c r="M152" s="108">
        <v>17823</v>
      </c>
      <c r="N152" s="108">
        <v>29037</v>
      </c>
      <c r="O152" s="109">
        <v>35954</v>
      </c>
      <c r="P152" s="108">
        <v>33798</v>
      </c>
      <c r="Q152" s="109">
        <v>31193</v>
      </c>
      <c r="R152" s="108">
        <v>5894</v>
      </c>
      <c r="S152" s="109">
        <v>5320</v>
      </c>
      <c r="T152" s="108">
        <v>18755</v>
      </c>
      <c r="U152" s="109">
        <v>17199</v>
      </c>
      <c r="V152" s="108">
        <v>24649</v>
      </c>
      <c r="W152" s="109">
        <v>22519</v>
      </c>
      <c r="X152" s="108">
        <v>47168</v>
      </c>
      <c r="Y152" s="108">
        <v>11214</v>
      </c>
      <c r="Z152" s="109">
        <v>35954</v>
      </c>
      <c r="AA152" s="22"/>
    </row>
    <row r="153" spans="1:27">
      <c r="A153" s="103">
        <v>1</v>
      </c>
      <c r="B153" s="104">
        <v>1</v>
      </c>
      <c r="C153" s="104">
        <v>1</v>
      </c>
      <c r="D153" s="99">
        <v>913000</v>
      </c>
      <c r="E153" s="85" t="s">
        <v>135</v>
      </c>
      <c r="F153" s="107">
        <v>113779</v>
      </c>
      <c r="G153" s="108">
        <v>16900</v>
      </c>
      <c r="H153" s="108">
        <v>15086</v>
      </c>
      <c r="I153" s="108">
        <v>20115</v>
      </c>
      <c r="J153" s="108">
        <v>20152</v>
      </c>
      <c r="K153" s="108">
        <v>21794</v>
      </c>
      <c r="L153" s="109">
        <v>19732</v>
      </c>
      <c r="M153" s="108">
        <v>31986</v>
      </c>
      <c r="N153" s="108">
        <v>52101</v>
      </c>
      <c r="O153" s="109">
        <v>61678</v>
      </c>
      <c r="P153" s="108">
        <v>58806</v>
      </c>
      <c r="Q153" s="109">
        <v>54973</v>
      </c>
      <c r="R153" s="108">
        <v>10197</v>
      </c>
      <c r="S153" s="109">
        <v>9918</v>
      </c>
      <c r="T153" s="108">
        <v>32381</v>
      </c>
      <c r="U153" s="109">
        <v>29297</v>
      </c>
      <c r="V153" s="108">
        <v>42578</v>
      </c>
      <c r="W153" s="109">
        <v>39215</v>
      </c>
      <c r="X153" s="108">
        <v>81793</v>
      </c>
      <c r="Y153" s="108">
        <v>20115</v>
      </c>
      <c r="Z153" s="109">
        <v>61678</v>
      </c>
      <c r="AA153" s="22"/>
    </row>
    <row r="154" spans="1:27">
      <c r="A154" s="103">
        <v>1</v>
      </c>
      <c r="B154" s="104">
        <v>1</v>
      </c>
      <c r="C154" s="104">
        <v>1</v>
      </c>
      <c r="D154" s="99">
        <v>914000</v>
      </c>
      <c r="E154" s="85" t="s">
        <v>136</v>
      </c>
      <c r="F154" s="107">
        <v>38048</v>
      </c>
      <c r="G154" s="108">
        <v>5375</v>
      </c>
      <c r="H154" s="108">
        <v>4939</v>
      </c>
      <c r="I154" s="108">
        <v>6737</v>
      </c>
      <c r="J154" s="108">
        <v>7042</v>
      </c>
      <c r="K154" s="108">
        <v>7702</v>
      </c>
      <c r="L154" s="109">
        <v>6253</v>
      </c>
      <c r="M154" s="108">
        <v>10314</v>
      </c>
      <c r="N154" s="108">
        <v>17051</v>
      </c>
      <c r="O154" s="109">
        <v>20997</v>
      </c>
      <c r="P154" s="108">
        <v>19541</v>
      </c>
      <c r="Q154" s="109">
        <v>18507</v>
      </c>
      <c r="R154" s="108">
        <v>3415</v>
      </c>
      <c r="S154" s="109">
        <v>3322</v>
      </c>
      <c r="T154" s="108">
        <v>10808</v>
      </c>
      <c r="U154" s="109">
        <v>10189</v>
      </c>
      <c r="V154" s="108">
        <v>14223</v>
      </c>
      <c r="W154" s="109">
        <v>13511</v>
      </c>
      <c r="X154" s="108">
        <v>27734</v>
      </c>
      <c r="Y154" s="108">
        <v>6737</v>
      </c>
      <c r="Z154" s="109">
        <v>20997</v>
      </c>
      <c r="AA154" s="22"/>
    </row>
    <row r="155" spans="1:27">
      <c r="A155" s="103">
        <v>1</v>
      </c>
      <c r="B155" s="104">
        <v>1</v>
      </c>
      <c r="C155" s="104">
        <v>1</v>
      </c>
      <c r="D155" s="99">
        <v>915000</v>
      </c>
      <c r="E155" s="85" t="s">
        <v>137</v>
      </c>
      <c r="F155" s="107">
        <v>38321</v>
      </c>
      <c r="G155" s="108">
        <v>5157</v>
      </c>
      <c r="H155" s="108">
        <v>4858</v>
      </c>
      <c r="I155" s="108">
        <v>6809</v>
      </c>
      <c r="J155" s="108">
        <v>6967</v>
      </c>
      <c r="K155" s="108">
        <v>7886</v>
      </c>
      <c r="L155" s="109">
        <v>6644</v>
      </c>
      <c r="M155" s="108">
        <v>10015</v>
      </c>
      <c r="N155" s="108">
        <v>16824</v>
      </c>
      <c r="O155" s="109">
        <v>21497</v>
      </c>
      <c r="P155" s="108">
        <v>19755</v>
      </c>
      <c r="Q155" s="109">
        <v>18566</v>
      </c>
      <c r="R155" s="108">
        <v>3527</v>
      </c>
      <c r="S155" s="109">
        <v>3282</v>
      </c>
      <c r="T155" s="108">
        <v>11159</v>
      </c>
      <c r="U155" s="109">
        <v>10338</v>
      </c>
      <c r="V155" s="108">
        <v>14686</v>
      </c>
      <c r="W155" s="109">
        <v>13620</v>
      </c>
      <c r="X155" s="108">
        <v>28306</v>
      </c>
      <c r="Y155" s="108">
        <v>6809</v>
      </c>
      <c r="Z155" s="109">
        <v>21497</v>
      </c>
      <c r="AA155" s="22"/>
    </row>
    <row r="156" spans="1:27">
      <c r="A156" s="103">
        <v>1</v>
      </c>
      <c r="B156" s="104">
        <v>1</v>
      </c>
      <c r="C156" s="104">
        <v>1</v>
      </c>
      <c r="D156" s="56">
        <v>916000</v>
      </c>
      <c r="E156" s="86" t="s">
        <v>138</v>
      </c>
      <c r="F156" s="107">
        <v>30466</v>
      </c>
      <c r="G156" s="108">
        <v>4156</v>
      </c>
      <c r="H156" s="108">
        <v>4005</v>
      </c>
      <c r="I156" s="108">
        <v>5170</v>
      </c>
      <c r="J156" s="108">
        <v>5363</v>
      </c>
      <c r="K156" s="108">
        <v>6355</v>
      </c>
      <c r="L156" s="109">
        <v>5417</v>
      </c>
      <c r="M156" s="108">
        <v>8161</v>
      </c>
      <c r="N156" s="108">
        <v>13331</v>
      </c>
      <c r="O156" s="109">
        <v>17135</v>
      </c>
      <c r="P156" s="108">
        <v>15704</v>
      </c>
      <c r="Q156" s="109">
        <v>14762</v>
      </c>
      <c r="R156" s="108">
        <v>2633</v>
      </c>
      <c r="S156" s="109">
        <v>2537</v>
      </c>
      <c r="T156" s="108">
        <v>8858</v>
      </c>
      <c r="U156" s="109">
        <v>8277</v>
      </c>
      <c r="V156" s="108">
        <v>11491</v>
      </c>
      <c r="W156" s="109">
        <v>10814</v>
      </c>
      <c r="X156" s="108">
        <v>22305</v>
      </c>
      <c r="Y156" s="108">
        <v>5170</v>
      </c>
      <c r="Z156" s="109">
        <v>17135</v>
      </c>
      <c r="AA156" s="22"/>
    </row>
    <row r="157" spans="1:27">
      <c r="A157" s="103">
        <v>5</v>
      </c>
      <c r="B157" s="104">
        <v>3</v>
      </c>
      <c r="C157" s="104">
        <v>3</v>
      </c>
      <c r="D157" s="56">
        <v>954008</v>
      </c>
      <c r="E157" s="86" t="s">
        <v>139</v>
      </c>
      <c r="F157" s="107">
        <v>7468</v>
      </c>
      <c r="G157" s="108">
        <v>1015</v>
      </c>
      <c r="H157" s="108">
        <v>931</v>
      </c>
      <c r="I157" s="108">
        <v>1275</v>
      </c>
      <c r="J157" s="108">
        <v>1393</v>
      </c>
      <c r="K157" s="108">
        <v>1589</v>
      </c>
      <c r="L157" s="109">
        <v>1265</v>
      </c>
      <c r="M157" s="108">
        <v>1946</v>
      </c>
      <c r="N157" s="108">
        <v>3221</v>
      </c>
      <c r="O157" s="109">
        <v>4247</v>
      </c>
      <c r="P157" s="108">
        <v>3855</v>
      </c>
      <c r="Q157" s="109">
        <v>3613</v>
      </c>
      <c r="R157" s="108">
        <v>652</v>
      </c>
      <c r="S157" s="109">
        <v>623</v>
      </c>
      <c r="T157" s="108">
        <v>2229</v>
      </c>
      <c r="U157" s="109">
        <v>2018</v>
      </c>
      <c r="V157" s="108">
        <v>2881</v>
      </c>
      <c r="W157" s="109">
        <v>2641</v>
      </c>
      <c r="X157" s="108">
        <v>5522</v>
      </c>
      <c r="Y157" s="108">
        <v>1275</v>
      </c>
      <c r="Z157" s="109">
        <v>4247</v>
      </c>
      <c r="AA157" s="22"/>
    </row>
    <row r="158" spans="1:27">
      <c r="A158" s="103">
        <v>4</v>
      </c>
      <c r="B158" s="104">
        <v>2</v>
      </c>
      <c r="C158" s="104">
        <v>3</v>
      </c>
      <c r="D158" s="56">
        <v>954012</v>
      </c>
      <c r="E158" s="86" t="s">
        <v>140</v>
      </c>
      <c r="F158" s="107">
        <v>5669</v>
      </c>
      <c r="G158" s="108">
        <v>808</v>
      </c>
      <c r="H158" s="108">
        <v>707</v>
      </c>
      <c r="I158" s="108">
        <v>962</v>
      </c>
      <c r="J158" s="108">
        <v>1006</v>
      </c>
      <c r="K158" s="108">
        <v>1231</v>
      </c>
      <c r="L158" s="109">
        <v>955</v>
      </c>
      <c r="M158" s="108">
        <v>1515</v>
      </c>
      <c r="N158" s="108">
        <v>2477</v>
      </c>
      <c r="O158" s="109">
        <v>3192</v>
      </c>
      <c r="P158" s="108">
        <v>2902</v>
      </c>
      <c r="Q158" s="109">
        <v>2767</v>
      </c>
      <c r="R158" s="108">
        <v>508</v>
      </c>
      <c r="S158" s="109">
        <v>454</v>
      </c>
      <c r="T158" s="108">
        <v>1634</v>
      </c>
      <c r="U158" s="109">
        <v>1558</v>
      </c>
      <c r="V158" s="108">
        <v>2142</v>
      </c>
      <c r="W158" s="109">
        <v>2012</v>
      </c>
      <c r="X158" s="108">
        <v>4154</v>
      </c>
      <c r="Y158" s="108">
        <v>962</v>
      </c>
      <c r="Z158" s="109">
        <v>3192</v>
      </c>
      <c r="AA158" s="22"/>
    </row>
    <row r="159" spans="1:27">
      <c r="A159" s="103">
        <v>9</v>
      </c>
      <c r="B159" s="104">
        <v>3</v>
      </c>
      <c r="C159" s="104">
        <v>4</v>
      </c>
      <c r="D159" s="56">
        <v>954016</v>
      </c>
      <c r="E159" s="86" t="s">
        <v>141</v>
      </c>
      <c r="F159" s="107">
        <v>9753</v>
      </c>
      <c r="G159" s="108">
        <v>1390</v>
      </c>
      <c r="H159" s="108">
        <v>1355</v>
      </c>
      <c r="I159" s="108">
        <v>1719</v>
      </c>
      <c r="J159" s="108">
        <v>1726</v>
      </c>
      <c r="K159" s="108">
        <v>1977</v>
      </c>
      <c r="L159" s="109">
        <v>1586</v>
      </c>
      <c r="M159" s="108">
        <v>2745</v>
      </c>
      <c r="N159" s="108">
        <v>4464</v>
      </c>
      <c r="O159" s="109">
        <v>5289</v>
      </c>
      <c r="P159" s="108">
        <v>5148</v>
      </c>
      <c r="Q159" s="109">
        <v>4605</v>
      </c>
      <c r="R159" s="108">
        <v>875</v>
      </c>
      <c r="S159" s="109">
        <v>844</v>
      </c>
      <c r="T159" s="108">
        <v>2799</v>
      </c>
      <c r="U159" s="109">
        <v>2490</v>
      </c>
      <c r="V159" s="108">
        <v>3674</v>
      </c>
      <c r="W159" s="109">
        <v>3334</v>
      </c>
      <c r="X159" s="108">
        <v>7008</v>
      </c>
      <c r="Y159" s="108">
        <v>1719</v>
      </c>
      <c r="Z159" s="109">
        <v>5289</v>
      </c>
      <c r="AA159" s="22"/>
    </row>
    <row r="160" spans="1:27">
      <c r="A160" s="103">
        <v>6</v>
      </c>
      <c r="B160" s="104">
        <v>4</v>
      </c>
      <c r="C160" s="104">
        <v>3</v>
      </c>
      <c r="D160" s="56">
        <v>954020</v>
      </c>
      <c r="E160" s="86" t="s">
        <v>142</v>
      </c>
      <c r="F160" s="107">
        <v>4010</v>
      </c>
      <c r="G160" s="108">
        <v>546</v>
      </c>
      <c r="H160" s="108">
        <v>498</v>
      </c>
      <c r="I160" s="108">
        <v>701</v>
      </c>
      <c r="J160" s="108">
        <v>719</v>
      </c>
      <c r="K160" s="108">
        <v>875</v>
      </c>
      <c r="L160" s="109">
        <v>671</v>
      </c>
      <c r="M160" s="108">
        <v>1044</v>
      </c>
      <c r="N160" s="108">
        <v>1745</v>
      </c>
      <c r="O160" s="109">
        <v>2265</v>
      </c>
      <c r="P160" s="108">
        <v>2048</v>
      </c>
      <c r="Q160" s="109">
        <v>1962</v>
      </c>
      <c r="R160" s="108">
        <v>358</v>
      </c>
      <c r="S160" s="109">
        <v>343</v>
      </c>
      <c r="T160" s="108">
        <v>1166</v>
      </c>
      <c r="U160" s="109">
        <v>1099</v>
      </c>
      <c r="V160" s="108">
        <v>1524</v>
      </c>
      <c r="W160" s="109">
        <v>1442</v>
      </c>
      <c r="X160" s="108">
        <v>2966</v>
      </c>
      <c r="Y160" s="108">
        <v>701</v>
      </c>
      <c r="Z160" s="109">
        <v>2265</v>
      </c>
      <c r="AA160" s="22"/>
    </row>
    <row r="161" spans="1:27">
      <c r="A161" s="103">
        <v>4</v>
      </c>
      <c r="B161" s="104">
        <v>2</v>
      </c>
      <c r="C161" s="104">
        <v>3</v>
      </c>
      <c r="D161" s="56">
        <v>954024</v>
      </c>
      <c r="E161" s="86" t="s">
        <v>143</v>
      </c>
      <c r="F161" s="107">
        <v>5398</v>
      </c>
      <c r="G161" s="108">
        <v>804</v>
      </c>
      <c r="H161" s="108">
        <v>739</v>
      </c>
      <c r="I161" s="108">
        <v>980</v>
      </c>
      <c r="J161" s="108">
        <v>996</v>
      </c>
      <c r="K161" s="108">
        <v>1049</v>
      </c>
      <c r="L161" s="109">
        <v>830</v>
      </c>
      <c r="M161" s="108">
        <v>1543</v>
      </c>
      <c r="N161" s="108">
        <v>2523</v>
      </c>
      <c r="O161" s="109">
        <v>2875</v>
      </c>
      <c r="P161" s="108">
        <v>2819</v>
      </c>
      <c r="Q161" s="109">
        <v>2579</v>
      </c>
      <c r="R161" s="108">
        <v>504</v>
      </c>
      <c r="S161" s="109">
        <v>476</v>
      </c>
      <c r="T161" s="108">
        <v>1530</v>
      </c>
      <c r="U161" s="109">
        <v>1345</v>
      </c>
      <c r="V161" s="108">
        <v>2034</v>
      </c>
      <c r="W161" s="109">
        <v>1821</v>
      </c>
      <c r="X161" s="108">
        <v>3855</v>
      </c>
      <c r="Y161" s="108">
        <v>980</v>
      </c>
      <c r="Z161" s="109">
        <v>2875</v>
      </c>
      <c r="AA161" s="22"/>
    </row>
    <row r="162" spans="1:27">
      <c r="A162" s="103">
        <v>6</v>
      </c>
      <c r="B162" s="104">
        <v>4</v>
      </c>
      <c r="C162" s="104">
        <v>3</v>
      </c>
      <c r="D162" s="56">
        <v>954028</v>
      </c>
      <c r="E162" s="86" t="s">
        <v>144</v>
      </c>
      <c r="F162" s="107">
        <v>4506</v>
      </c>
      <c r="G162" s="108">
        <v>547</v>
      </c>
      <c r="H162" s="108">
        <v>542</v>
      </c>
      <c r="I162" s="108">
        <v>753</v>
      </c>
      <c r="J162" s="108">
        <v>851</v>
      </c>
      <c r="K162" s="108">
        <v>1000</v>
      </c>
      <c r="L162" s="109">
        <v>813</v>
      </c>
      <c r="M162" s="108">
        <v>1089</v>
      </c>
      <c r="N162" s="108">
        <v>1842</v>
      </c>
      <c r="O162" s="109">
        <v>2664</v>
      </c>
      <c r="P162" s="108">
        <v>2319</v>
      </c>
      <c r="Q162" s="109">
        <v>2187</v>
      </c>
      <c r="R162" s="108">
        <v>386</v>
      </c>
      <c r="S162" s="109">
        <v>367</v>
      </c>
      <c r="T162" s="108">
        <v>1392</v>
      </c>
      <c r="U162" s="109">
        <v>1272</v>
      </c>
      <c r="V162" s="108">
        <v>1778</v>
      </c>
      <c r="W162" s="109">
        <v>1639</v>
      </c>
      <c r="X162" s="108">
        <v>3417</v>
      </c>
      <c r="Y162" s="108">
        <v>753</v>
      </c>
      <c r="Z162" s="109">
        <v>2664</v>
      </c>
      <c r="AA162" s="22"/>
    </row>
    <row r="163" spans="1:27">
      <c r="A163" s="103">
        <v>6</v>
      </c>
      <c r="B163" s="104">
        <v>4</v>
      </c>
      <c r="C163" s="104">
        <v>3</v>
      </c>
      <c r="D163" s="56">
        <v>954032</v>
      </c>
      <c r="E163" s="86" t="s">
        <v>145</v>
      </c>
      <c r="F163" s="107">
        <v>5252</v>
      </c>
      <c r="G163" s="108">
        <v>705</v>
      </c>
      <c r="H163" s="108">
        <v>675</v>
      </c>
      <c r="I163" s="108">
        <v>902</v>
      </c>
      <c r="J163" s="108">
        <v>1010</v>
      </c>
      <c r="K163" s="108">
        <v>1086</v>
      </c>
      <c r="L163" s="109">
        <v>874</v>
      </c>
      <c r="M163" s="108">
        <v>1380</v>
      </c>
      <c r="N163" s="108">
        <v>2282</v>
      </c>
      <c r="O163" s="109">
        <v>2970</v>
      </c>
      <c r="P163" s="108">
        <v>2778</v>
      </c>
      <c r="Q163" s="109">
        <v>2474</v>
      </c>
      <c r="R163" s="108">
        <v>476</v>
      </c>
      <c r="S163" s="109">
        <v>426</v>
      </c>
      <c r="T163" s="108">
        <v>1591</v>
      </c>
      <c r="U163" s="109">
        <v>1379</v>
      </c>
      <c r="V163" s="108">
        <v>2067</v>
      </c>
      <c r="W163" s="109">
        <v>1805</v>
      </c>
      <c r="X163" s="108">
        <v>3872</v>
      </c>
      <c r="Y163" s="108">
        <v>902</v>
      </c>
      <c r="Z163" s="109">
        <v>2970</v>
      </c>
      <c r="AA163" s="22"/>
    </row>
    <row r="164" spans="1:27">
      <c r="A164" s="103">
        <v>8</v>
      </c>
      <c r="B164" s="104">
        <v>2</v>
      </c>
      <c r="C164" s="104">
        <v>4</v>
      </c>
      <c r="D164" s="56">
        <v>954036</v>
      </c>
      <c r="E164" s="86" t="s">
        <v>146</v>
      </c>
      <c r="F164" s="107">
        <v>17742</v>
      </c>
      <c r="G164" s="108">
        <v>2465</v>
      </c>
      <c r="H164" s="108">
        <v>2379</v>
      </c>
      <c r="I164" s="108">
        <v>3139</v>
      </c>
      <c r="J164" s="108">
        <v>3198</v>
      </c>
      <c r="K164" s="108">
        <v>3496</v>
      </c>
      <c r="L164" s="109">
        <v>3065</v>
      </c>
      <c r="M164" s="108">
        <v>4844</v>
      </c>
      <c r="N164" s="108">
        <v>7983</v>
      </c>
      <c r="O164" s="109">
        <v>9759</v>
      </c>
      <c r="P164" s="108">
        <v>9118</v>
      </c>
      <c r="Q164" s="109">
        <v>8624</v>
      </c>
      <c r="R164" s="108">
        <v>1606</v>
      </c>
      <c r="S164" s="109">
        <v>1533</v>
      </c>
      <c r="T164" s="108">
        <v>5092</v>
      </c>
      <c r="U164" s="109">
        <v>4667</v>
      </c>
      <c r="V164" s="108">
        <v>6698</v>
      </c>
      <c r="W164" s="109">
        <v>6200</v>
      </c>
      <c r="X164" s="108">
        <v>12898</v>
      </c>
      <c r="Y164" s="108">
        <v>3139</v>
      </c>
      <c r="Z164" s="109">
        <v>9759</v>
      </c>
      <c r="AA164" s="22"/>
    </row>
    <row r="165" spans="1:27">
      <c r="A165" s="103">
        <v>3</v>
      </c>
      <c r="B165" s="104">
        <v>4</v>
      </c>
      <c r="C165" s="104">
        <v>2</v>
      </c>
      <c r="D165" s="56">
        <v>958000</v>
      </c>
      <c r="E165" s="86" t="s">
        <v>276</v>
      </c>
      <c r="F165" s="107">
        <v>27259</v>
      </c>
      <c r="G165" s="108">
        <v>3290</v>
      </c>
      <c r="H165" s="108">
        <v>3246</v>
      </c>
      <c r="I165" s="108">
        <v>4555</v>
      </c>
      <c r="J165" s="108">
        <v>5296</v>
      </c>
      <c r="K165" s="108">
        <v>6165</v>
      </c>
      <c r="L165" s="109">
        <v>4707</v>
      </c>
      <c r="M165" s="108">
        <v>6536</v>
      </c>
      <c r="N165" s="108">
        <v>11091</v>
      </c>
      <c r="O165" s="109">
        <v>16168</v>
      </c>
      <c r="P165" s="108">
        <v>14213</v>
      </c>
      <c r="Q165" s="109">
        <v>13046</v>
      </c>
      <c r="R165" s="108">
        <v>2364</v>
      </c>
      <c r="S165" s="109">
        <v>2191</v>
      </c>
      <c r="T165" s="108">
        <v>8532</v>
      </c>
      <c r="U165" s="109">
        <v>7636</v>
      </c>
      <c r="V165" s="108">
        <v>10896</v>
      </c>
      <c r="W165" s="109">
        <v>9827</v>
      </c>
      <c r="X165" s="108">
        <v>20723</v>
      </c>
      <c r="Y165" s="108">
        <v>4555</v>
      </c>
      <c r="Z165" s="109">
        <v>16168</v>
      </c>
      <c r="AA165" s="22"/>
    </row>
    <row r="166" spans="1:27">
      <c r="A166" s="103">
        <v>9</v>
      </c>
      <c r="B166" s="104">
        <v>3</v>
      </c>
      <c r="C166" s="104">
        <v>4</v>
      </c>
      <c r="D166" s="56">
        <v>958004</v>
      </c>
      <c r="E166" s="86" t="s">
        <v>147</v>
      </c>
      <c r="F166" s="107">
        <v>14659</v>
      </c>
      <c r="G166" s="108">
        <v>2028</v>
      </c>
      <c r="H166" s="108">
        <v>1817</v>
      </c>
      <c r="I166" s="108">
        <v>2503</v>
      </c>
      <c r="J166" s="108">
        <v>2787</v>
      </c>
      <c r="K166" s="108">
        <v>3107</v>
      </c>
      <c r="L166" s="109">
        <v>2417</v>
      </c>
      <c r="M166" s="108">
        <v>3845</v>
      </c>
      <c r="N166" s="108">
        <v>6348</v>
      </c>
      <c r="O166" s="109">
        <v>8311</v>
      </c>
      <c r="P166" s="108">
        <v>7606</v>
      </c>
      <c r="Q166" s="109">
        <v>7053</v>
      </c>
      <c r="R166" s="108">
        <v>1298</v>
      </c>
      <c r="S166" s="109">
        <v>1205</v>
      </c>
      <c r="T166" s="108">
        <v>4342</v>
      </c>
      <c r="U166" s="109">
        <v>3969</v>
      </c>
      <c r="V166" s="108">
        <v>5640</v>
      </c>
      <c r="W166" s="109">
        <v>5174</v>
      </c>
      <c r="X166" s="108">
        <v>10814</v>
      </c>
      <c r="Y166" s="108">
        <v>2503</v>
      </c>
      <c r="Z166" s="109">
        <v>8311</v>
      </c>
      <c r="AA166" s="22"/>
    </row>
    <row r="167" spans="1:27">
      <c r="A167" s="103">
        <v>6</v>
      </c>
      <c r="B167" s="104">
        <v>4</v>
      </c>
      <c r="C167" s="104">
        <v>3</v>
      </c>
      <c r="D167" s="56">
        <v>958040</v>
      </c>
      <c r="E167" s="86" t="s">
        <v>148</v>
      </c>
      <c r="F167" s="107">
        <v>5207</v>
      </c>
      <c r="G167" s="108">
        <v>579</v>
      </c>
      <c r="H167" s="108">
        <v>572</v>
      </c>
      <c r="I167" s="108">
        <v>907</v>
      </c>
      <c r="J167" s="108">
        <v>996</v>
      </c>
      <c r="K167" s="108">
        <v>1199</v>
      </c>
      <c r="L167" s="109">
        <v>954</v>
      </c>
      <c r="M167" s="108">
        <v>1151</v>
      </c>
      <c r="N167" s="108">
        <v>2058</v>
      </c>
      <c r="O167" s="109">
        <v>3149</v>
      </c>
      <c r="P167" s="108">
        <v>2879</v>
      </c>
      <c r="Q167" s="109">
        <v>2328</v>
      </c>
      <c r="R167" s="108">
        <v>485</v>
      </c>
      <c r="S167" s="109">
        <v>422</v>
      </c>
      <c r="T167" s="108">
        <v>1800</v>
      </c>
      <c r="U167" s="109">
        <v>1349</v>
      </c>
      <c r="V167" s="108">
        <v>2285</v>
      </c>
      <c r="W167" s="109">
        <v>1771</v>
      </c>
      <c r="X167" s="108">
        <v>4056</v>
      </c>
      <c r="Y167" s="108">
        <v>907</v>
      </c>
      <c r="Z167" s="109">
        <v>3149</v>
      </c>
      <c r="AA167" s="22"/>
    </row>
    <row r="168" spans="1:27">
      <c r="A168" s="103">
        <v>6</v>
      </c>
      <c r="B168" s="104">
        <v>4</v>
      </c>
      <c r="C168" s="104">
        <v>3</v>
      </c>
      <c r="D168" s="56">
        <v>958044</v>
      </c>
      <c r="E168" s="86" t="s">
        <v>149</v>
      </c>
      <c r="F168" s="107">
        <v>5751</v>
      </c>
      <c r="G168" s="108">
        <v>745</v>
      </c>
      <c r="H168" s="108">
        <v>640</v>
      </c>
      <c r="I168" s="108">
        <v>995</v>
      </c>
      <c r="J168" s="108">
        <v>1143</v>
      </c>
      <c r="K168" s="108">
        <v>1251</v>
      </c>
      <c r="L168" s="109">
        <v>977</v>
      </c>
      <c r="M168" s="108">
        <v>1385</v>
      </c>
      <c r="N168" s="108">
        <v>2380</v>
      </c>
      <c r="O168" s="109">
        <v>3371</v>
      </c>
      <c r="P168" s="108">
        <v>2953</v>
      </c>
      <c r="Q168" s="109">
        <v>2798</v>
      </c>
      <c r="R168" s="108">
        <v>503</v>
      </c>
      <c r="S168" s="109">
        <v>492</v>
      </c>
      <c r="T168" s="108">
        <v>1766</v>
      </c>
      <c r="U168" s="109">
        <v>1605</v>
      </c>
      <c r="V168" s="108">
        <v>2269</v>
      </c>
      <c r="W168" s="109">
        <v>2097</v>
      </c>
      <c r="X168" s="108">
        <v>4366</v>
      </c>
      <c r="Y168" s="108">
        <v>995</v>
      </c>
      <c r="Z168" s="109">
        <v>3371</v>
      </c>
      <c r="AA168" s="22"/>
    </row>
    <row r="169" spans="1:27">
      <c r="A169" s="103">
        <v>3</v>
      </c>
      <c r="B169" s="104">
        <v>4</v>
      </c>
      <c r="C169" s="104">
        <v>2</v>
      </c>
      <c r="D169" s="56">
        <v>962000</v>
      </c>
      <c r="E169" s="86" t="s">
        <v>277</v>
      </c>
      <c r="F169" s="107">
        <v>21330</v>
      </c>
      <c r="G169" s="108">
        <v>2818</v>
      </c>
      <c r="H169" s="108">
        <v>2709</v>
      </c>
      <c r="I169" s="108">
        <v>3627</v>
      </c>
      <c r="J169" s="108">
        <v>4020</v>
      </c>
      <c r="K169" s="108">
        <v>4596</v>
      </c>
      <c r="L169" s="109">
        <v>3560</v>
      </c>
      <c r="M169" s="108">
        <v>5527</v>
      </c>
      <c r="N169" s="108">
        <v>9154</v>
      </c>
      <c r="O169" s="109">
        <v>12176</v>
      </c>
      <c r="P169" s="108">
        <v>11115</v>
      </c>
      <c r="Q169" s="109">
        <v>10215</v>
      </c>
      <c r="R169" s="108">
        <v>1908</v>
      </c>
      <c r="S169" s="109">
        <v>1719</v>
      </c>
      <c r="T169" s="108">
        <v>6409</v>
      </c>
      <c r="U169" s="109">
        <v>5767</v>
      </c>
      <c r="V169" s="108">
        <v>8317</v>
      </c>
      <c r="W169" s="109">
        <v>7486</v>
      </c>
      <c r="X169" s="108">
        <v>15803</v>
      </c>
      <c r="Y169" s="108">
        <v>3627</v>
      </c>
      <c r="Z169" s="109">
        <v>12176</v>
      </c>
      <c r="AA169" s="22"/>
    </row>
    <row r="170" spans="1:27">
      <c r="A170" s="103">
        <v>4</v>
      </c>
      <c r="B170" s="104">
        <v>2</v>
      </c>
      <c r="C170" s="104">
        <v>3</v>
      </c>
      <c r="D170" s="56">
        <v>962004</v>
      </c>
      <c r="E170" s="86" t="s">
        <v>150</v>
      </c>
      <c r="F170" s="107">
        <v>3214</v>
      </c>
      <c r="G170" s="108">
        <v>418</v>
      </c>
      <c r="H170" s="108">
        <v>383</v>
      </c>
      <c r="I170" s="108">
        <v>515</v>
      </c>
      <c r="J170" s="108">
        <v>619</v>
      </c>
      <c r="K170" s="108">
        <v>702</v>
      </c>
      <c r="L170" s="109">
        <v>577</v>
      </c>
      <c r="M170" s="108">
        <v>801</v>
      </c>
      <c r="N170" s="108">
        <v>1316</v>
      </c>
      <c r="O170" s="109">
        <v>1898</v>
      </c>
      <c r="P170" s="108">
        <v>1672</v>
      </c>
      <c r="Q170" s="109">
        <v>1542</v>
      </c>
      <c r="R170" s="108">
        <v>266</v>
      </c>
      <c r="S170" s="109">
        <v>249</v>
      </c>
      <c r="T170" s="108">
        <v>977</v>
      </c>
      <c r="U170" s="109">
        <v>921</v>
      </c>
      <c r="V170" s="108">
        <v>1243</v>
      </c>
      <c r="W170" s="109">
        <v>1170</v>
      </c>
      <c r="X170" s="108">
        <v>2413</v>
      </c>
      <c r="Y170" s="108">
        <v>515</v>
      </c>
      <c r="Z170" s="109">
        <v>1898</v>
      </c>
      <c r="AA170" s="22"/>
    </row>
    <row r="171" spans="1:27">
      <c r="A171" s="103">
        <v>4</v>
      </c>
      <c r="B171" s="104">
        <v>2</v>
      </c>
      <c r="C171" s="104">
        <v>3</v>
      </c>
      <c r="D171" s="56">
        <v>962016</v>
      </c>
      <c r="E171" s="86" t="s">
        <v>151</v>
      </c>
      <c r="F171" s="107">
        <v>6732</v>
      </c>
      <c r="G171" s="108">
        <v>937</v>
      </c>
      <c r="H171" s="108">
        <v>875</v>
      </c>
      <c r="I171" s="108">
        <v>1204</v>
      </c>
      <c r="J171" s="108">
        <v>1306</v>
      </c>
      <c r="K171" s="108">
        <v>1411</v>
      </c>
      <c r="L171" s="109">
        <v>999</v>
      </c>
      <c r="M171" s="108">
        <v>1812</v>
      </c>
      <c r="N171" s="108">
        <v>3016</v>
      </c>
      <c r="O171" s="109">
        <v>3716</v>
      </c>
      <c r="P171" s="108">
        <v>3514</v>
      </c>
      <c r="Q171" s="109">
        <v>3218</v>
      </c>
      <c r="R171" s="108">
        <v>656</v>
      </c>
      <c r="S171" s="109">
        <v>548</v>
      </c>
      <c r="T171" s="108">
        <v>1878</v>
      </c>
      <c r="U171" s="109">
        <v>1838</v>
      </c>
      <c r="V171" s="108">
        <v>2534</v>
      </c>
      <c r="W171" s="109">
        <v>2386</v>
      </c>
      <c r="X171" s="108">
        <v>4920</v>
      </c>
      <c r="Y171" s="108">
        <v>1204</v>
      </c>
      <c r="Z171" s="109">
        <v>3716</v>
      </c>
      <c r="AA171" s="22"/>
    </row>
    <row r="172" spans="1:27">
      <c r="A172" s="103">
        <v>8</v>
      </c>
      <c r="B172" s="104">
        <v>2</v>
      </c>
      <c r="C172" s="104">
        <v>4</v>
      </c>
      <c r="D172" s="56">
        <v>962024</v>
      </c>
      <c r="E172" s="86" t="s">
        <v>152</v>
      </c>
      <c r="F172" s="107">
        <v>18407</v>
      </c>
      <c r="G172" s="108">
        <v>2411</v>
      </c>
      <c r="H172" s="108">
        <v>2309</v>
      </c>
      <c r="I172" s="108">
        <v>3231</v>
      </c>
      <c r="J172" s="108">
        <v>3404</v>
      </c>
      <c r="K172" s="108">
        <v>3903</v>
      </c>
      <c r="L172" s="109">
        <v>3149</v>
      </c>
      <c r="M172" s="108">
        <v>4720</v>
      </c>
      <c r="N172" s="108">
        <v>7951</v>
      </c>
      <c r="O172" s="109">
        <v>10456</v>
      </c>
      <c r="P172" s="108">
        <v>9613</v>
      </c>
      <c r="Q172" s="109">
        <v>8794</v>
      </c>
      <c r="R172" s="108">
        <v>1665</v>
      </c>
      <c r="S172" s="109">
        <v>1566</v>
      </c>
      <c r="T172" s="108">
        <v>5478</v>
      </c>
      <c r="U172" s="109">
        <v>4978</v>
      </c>
      <c r="V172" s="108">
        <v>7143</v>
      </c>
      <c r="W172" s="109">
        <v>6544</v>
      </c>
      <c r="X172" s="108">
        <v>13687</v>
      </c>
      <c r="Y172" s="108">
        <v>3231</v>
      </c>
      <c r="Z172" s="109">
        <v>10456</v>
      </c>
      <c r="AA172" s="22"/>
    </row>
    <row r="173" spans="1:27">
      <c r="A173" s="103">
        <v>8</v>
      </c>
      <c r="B173" s="104">
        <v>2</v>
      </c>
      <c r="C173" s="104">
        <v>4</v>
      </c>
      <c r="D173" s="56">
        <v>962032</v>
      </c>
      <c r="E173" s="86" t="s">
        <v>153</v>
      </c>
      <c r="F173" s="107">
        <v>14472</v>
      </c>
      <c r="G173" s="108">
        <v>2116</v>
      </c>
      <c r="H173" s="108">
        <v>1813</v>
      </c>
      <c r="I173" s="108">
        <v>2572</v>
      </c>
      <c r="J173" s="108">
        <v>2617</v>
      </c>
      <c r="K173" s="108">
        <v>3037</v>
      </c>
      <c r="L173" s="109">
        <v>2317</v>
      </c>
      <c r="M173" s="108">
        <v>3929</v>
      </c>
      <c r="N173" s="108">
        <v>6501</v>
      </c>
      <c r="O173" s="109">
        <v>7971</v>
      </c>
      <c r="P173" s="108">
        <v>7457</v>
      </c>
      <c r="Q173" s="109">
        <v>7015</v>
      </c>
      <c r="R173" s="108">
        <v>1333</v>
      </c>
      <c r="S173" s="109">
        <v>1239</v>
      </c>
      <c r="T173" s="108">
        <v>4129</v>
      </c>
      <c r="U173" s="109">
        <v>3842</v>
      </c>
      <c r="V173" s="108">
        <v>5462</v>
      </c>
      <c r="W173" s="109">
        <v>5081</v>
      </c>
      <c r="X173" s="108">
        <v>10543</v>
      </c>
      <c r="Y173" s="108">
        <v>2572</v>
      </c>
      <c r="Z173" s="109">
        <v>7971</v>
      </c>
      <c r="AA173" s="22"/>
    </row>
    <row r="174" spans="1:27">
      <c r="A174" s="103">
        <v>9</v>
      </c>
      <c r="B174" s="104">
        <v>3</v>
      </c>
      <c r="C174" s="104">
        <v>4</v>
      </c>
      <c r="D174" s="56">
        <v>962040</v>
      </c>
      <c r="E174" s="86" t="s">
        <v>154</v>
      </c>
      <c r="F174" s="107">
        <v>10357</v>
      </c>
      <c r="G174" s="108">
        <v>1269</v>
      </c>
      <c r="H174" s="108">
        <v>1265</v>
      </c>
      <c r="I174" s="108">
        <v>1809</v>
      </c>
      <c r="J174" s="108">
        <v>1925</v>
      </c>
      <c r="K174" s="108">
        <v>2265</v>
      </c>
      <c r="L174" s="109">
        <v>1824</v>
      </c>
      <c r="M174" s="108">
        <v>2534</v>
      </c>
      <c r="N174" s="108">
        <v>4343</v>
      </c>
      <c r="O174" s="109">
        <v>6014</v>
      </c>
      <c r="P174" s="108">
        <v>5274</v>
      </c>
      <c r="Q174" s="109">
        <v>5083</v>
      </c>
      <c r="R174" s="108">
        <v>907</v>
      </c>
      <c r="S174" s="109">
        <v>902</v>
      </c>
      <c r="T174" s="108">
        <v>3085</v>
      </c>
      <c r="U174" s="109">
        <v>2929</v>
      </c>
      <c r="V174" s="108">
        <v>3992</v>
      </c>
      <c r="W174" s="109">
        <v>3831</v>
      </c>
      <c r="X174" s="108">
        <v>7823</v>
      </c>
      <c r="Y174" s="108">
        <v>1809</v>
      </c>
      <c r="Z174" s="109">
        <v>6014</v>
      </c>
      <c r="AA174" s="22"/>
    </row>
    <row r="175" spans="1:27">
      <c r="A175" s="103">
        <v>6</v>
      </c>
      <c r="B175" s="104">
        <v>4</v>
      </c>
      <c r="C175" s="104">
        <v>3</v>
      </c>
      <c r="D175" s="56">
        <v>962052</v>
      </c>
      <c r="E175" s="86" t="s">
        <v>155</v>
      </c>
      <c r="F175" s="107">
        <v>5035</v>
      </c>
      <c r="G175" s="108">
        <v>633</v>
      </c>
      <c r="H175" s="108">
        <v>616</v>
      </c>
      <c r="I175" s="108">
        <v>942</v>
      </c>
      <c r="J175" s="108">
        <v>989</v>
      </c>
      <c r="K175" s="108">
        <v>1037</v>
      </c>
      <c r="L175" s="109">
        <v>818</v>
      </c>
      <c r="M175" s="108">
        <v>1249</v>
      </c>
      <c r="N175" s="108">
        <v>2191</v>
      </c>
      <c r="O175" s="109">
        <v>2844</v>
      </c>
      <c r="P175" s="108">
        <v>2651</v>
      </c>
      <c r="Q175" s="109">
        <v>2384</v>
      </c>
      <c r="R175" s="108">
        <v>492</v>
      </c>
      <c r="S175" s="109">
        <v>450</v>
      </c>
      <c r="T175" s="108">
        <v>1512</v>
      </c>
      <c r="U175" s="109">
        <v>1332</v>
      </c>
      <c r="V175" s="108">
        <v>2004</v>
      </c>
      <c r="W175" s="109">
        <v>1782</v>
      </c>
      <c r="X175" s="108">
        <v>3786</v>
      </c>
      <c r="Y175" s="108">
        <v>942</v>
      </c>
      <c r="Z175" s="109">
        <v>2844</v>
      </c>
      <c r="AA175" s="22"/>
    </row>
    <row r="176" spans="1:27">
      <c r="A176" s="103">
        <v>4</v>
      </c>
      <c r="B176" s="104">
        <v>2</v>
      </c>
      <c r="C176" s="104">
        <v>3</v>
      </c>
      <c r="D176" s="56">
        <v>962060</v>
      </c>
      <c r="E176" s="86" t="s">
        <v>156</v>
      </c>
      <c r="F176" s="107">
        <v>3880</v>
      </c>
      <c r="G176" s="108">
        <v>500</v>
      </c>
      <c r="H176" s="108">
        <v>520</v>
      </c>
      <c r="I176" s="108">
        <v>701</v>
      </c>
      <c r="J176" s="108">
        <v>710</v>
      </c>
      <c r="K176" s="108">
        <v>807</v>
      </c>
      <c r="L176" s="109">
        <v>642</v>
      </c>
      <c r="M176" s="108">
        <v>1020</v>
      </c>
      <c r="N176" s="108">
        <v>1721</v>
      </c>
      <c r="O176" s="109">
        <v>2159</v>
      </c>
      <c r="P176" s="108">
        <v>1999</v>
      </c>
      <c r="Q176" s="109">
        <v>1881</v>
      </c>
      <c r="R176" s="108">
        <v>360</v>
      </c>
      <c r="S176" s="109">
        <v>341</v>
      </c>
      <c r="T176" s="108">
        <v>1115</v>
      </c>
      <c r="U176" s="109">
        <v>1044</v>
      </c>
      <c r="V176" s="108">
        <v>1475</v>
      </c>
      <c r="W176" s="109">
        <v>1385</v>
      </c>
      <c r="X176" s="108">
        <v>2860</v>
      </c>
      <c r="Y176" s="108">
        <v>701</v>
      </c>
      <c r="Z176" s="109">
        <v>2159</v>
      </c>
      <c r="AA176" s="22"/>
    </row>
    <row r="177" spans="1:30">
      <c r="A177" s="103">
        <v>3</v>
      </c>
      <c r="B177" s="104">
        <v>4</v>
      </c>
      <c r="C177" s="104">
        <v>2</v>
      </c>
      <c r="D177" s="56">
        <v>966000</v>
      </c>
      <c r="E177" s="86" t="s">
        <v>278</v>
      </c>
      <c r="F177" s="107">
        <v>28374</v>
      </c>
      <c r="G177" s="108">
        <v>3754</v>
      </c>
      <c r="H177" s="108">
        <v>3568</v>
      </c>
      <c r="I177" s="108">
        <v>4781</v>
      </c>
      <c r="J177" s="108">
        <v>5372</v>
      </c>
      <c r="K177" s="108">
        <v>6164</v>
      </c>
      <c r="L177" s="109">
        <v>4735</v>
      </c>
      <c r="M177" s="108">
        <v>7322</v>
      </c>
      <c r="N177" s="108">
        <v>12103</v>
      </c>
      <c r="O177" s="109">
        <v>16271</v>
      </c>
      <c r="P177" s="108">
        <v>14926</v>
      </c>
      <c r="Q177" s="109">
        <v>13448</v>
      </c>
      <c r="R177" s="108">
        <v>2558</v>
      </c>
      <c r="S177" s="109">
        <v>2223</v>
      </c>
      <c r="T177" s="108">
        <v>8568</v>
      </c>
      <c r="U177" s="109">
        <v>7703</v>
      </c>
      <c r="V177" s="108">
        <v>11126</v>
      </c>
      <c r="W177" s="109">
        <v>9926</v>
      </c>
      <c r="X177" s="108">
        <v>21052</v>
      </c>
      <c r="Y177" s="108">
        <v>4781</v>
      </c>
      <c r="Z177" s="109">
        <v>16271</v>
      </c>
      <c r="AA177" s="22"/>
    </row>
    <row r="178" spans="1:30">
      <c r="A178" s="103">
        <v>3</v>
      </c>
      <c r="B178" s="104">
        <v>4</v>
      </c>
      <c r="C178" s="104">
        <v>2</v>
      </c>
      <c r="D178" s="56">
        <v>970000</v>
      </c>
      <c r="E178" s="86" t="s">
        <v>279</v>
      </c>
      <c r="F178" s="107">
        <v>35131</v>
      </c>
      <c r="G178" s="108">
        <v>4683</v>
      </c>
      <c r="H178" s="108">
        <v>4493</v>
      </c>
      <c r="I178" s="108">
        <v>6041</v>
      </c>
      <c r="J178" s="108">
        <v>6506</v>
      </c>
      <c r="K178" s="108">
        <v>7389</v>
      </c>
      <c r="L178" s="109">
        <v>6019</v>
      </c>
      <c r="M178" s="108">
        <v>9176</v>
      </c>
      <c r="N178" s="108">
        <v>15217</v>
      </c>
      <c r="O178" s="109">
        <v>19914</v>
      </c>
      <c r="P178" s="108">
        <v>18412</v>
      </c>
      <c r="Q178" s="109">
        <v>16719</v>
      </c>
      <c r="R178" s="108">
        <v>3203</v>
      </c>
      <c r="S178" s="109">
        <v>2838</v>
      </c>
      <c r="T178" s="108">
        <v>10474</v>
      </c>
      <c r="U178" s="109">
        <v>9440</v>
      </c>
      <c r="V178" s="108">
        <v>13677</v>
      </c>
      <c r="W178" s="109">
        <v>12278</v>
      </c>
      <c r="X178" s="108">
        <v>25955</v>
      </c>
      <c r="Y178" s="108">
        <v>6041</v>
      </c>
      <c r="Z178" s="109">
        <v>19914</v>
      </c>
      <c r="AA178" s="22"/>
    </row>
    <row r="179" spans="1:30">
      <c r="A179" s="103">
        <v>8</v>
      </c>
      <c r="B179" s="104">
        <v>2</v>
      </c>
      <c r="C179" s="104">
        <v>4</v>
      </c>
      <c r="D179" s="56">
        <v>970040</v>
      </c>
      <c r="E179" s="86" t="s">
        <v>157</v>
      </c>
      <c r="F179" s="107">
        <v>19862</v>
      </c>
      <c r="G179" s="108">
        <v>2863</v>
      </c>
      <c r="H179" s="108">
        <v>2510</v>
      </c>
      <c r="I179" s="108">
        <v>3334</v>
      </c>
      <c r="J179" s="108">
        <v>3323</v>
      </c>
      <c r="K179" s="108">
        <v>3664</v>
      </c>
      <c r="L179" s="109">
        <v>4168</v>
      </c>
      <c r="M179" s="108">
        <v>5373</v>
      </c>
      <c r="N179" s="108">
        <v>8707</v>
      </c>
      <c r="O179" s="109">
        <v>11155</v>
      </c>
      <c r="P179" s="108">
        <v>10060</v>
      </c>
      <c r="Q179" s="109">
        <v>9802</v>
      </c>
      <c r="R179" s="108">
        <v>1695</v>
      </c>
      <c r="S179" s="109">
        <v>1639</v>
      </c>
      <c r="T179" s="108">
        <v>5579</v>
      </c>
      <c r="U179" s="109">
        <v>5576</v>
      </c>
      <c r="V179" s="108">
        <v>7274</v>
      </c>
      <c r="W179" s="109">
        <v>7215</v>
      </c>
      <c r="X179" s="108">
        <v>14489</v>
      </c>
      <c r="Y179" s="108">
        <v>3334</v>
      </c>
      <c r="Z179" s="109">
        <v>11155</v>
      </c>
      <c r="AA179" s="22"/>
    </row>
    <row r="180" spans="1:30">
      <c r="A180" s="103">
        <v>3</v>
      </c>
      <c r="B180" s="104">
        <v>4</v>
      </c>
      <c r="C180" s="104">
        <v>2</v>
      </c>
      <c r="D180" s="56">
        <v>974000</v>
      </c>
      <c r="E180" s="86" t="s">
        <v>280</v>
      </c>
      <c r="F180" s="107">
        <v>34187</v>
      </c>
      <c r="G180" s="108">
        <v>4196</v>
      </c>
      <c r="H180" s="108">
        <v>4260</v>
      </c>
      <c r="I180" s="108">
        <v>5811</v>
      </c>
      <c r="J180" s="108">
        <v>6469</v>
      </c>
      <c r="K180" s="108">
        <v>7422</v>
      </c>
      <c r="L180" s="109">
        <v>6029</v>
      </c>
      <c r="M180" s="108">
        <v>8456</v>
      </c>
      <c r="N180" s="108">
        <v>14267</v>
      </c>
      <c r="O180" s="109">
        <v>19920</v>
      </c>
      <c r="P180" s="108">
        <v>18059</v>
      </c>
      <c r="Q180" s="109">
        <v>16128</v>
      </c>
      <c r="R180" s="108">
        <v>3012</v>
      </c>
      <c r="S180" s="109">
        <v>2799</v>
      </c>
      <c r="T180" s="108">
        <v>10628</v>
      </c>
      <c r="U180" s="109">
        <v>9292</v>
      </c>
      <c r="V180" s="108">
        <v>13640</v>
      </c>
      <c r="W180" s="109">
        <v>12091</v>
      </c>
      <c r="X180" s="108">
        <v>25731</v>
      </c>
      <c r="Y180" s="108">
        <v>5811</v>
      </c>
      <c r="Z180" s="109">
        <v>19920</v>
      </c>
      <c r="AA180" s="22"/>
    </row>
    <row r="181" spans="1:30">
      <c r="A181" s="103">
        <v>9</v>
      </c>
      <c r="B181" s="104">
        <v>3</v>
      </c>
      <c r="C181" s="104">
        <v>4</v>
      </c>
      <c r="D181" s="56">
        <v>974028</v>
      </c>
      <c r="E181" s="86" t="s">
        <v>158</v>
      </c>
      <c r="F181" s="107">
        <v>13786</v>
      </c>
      <c r="G181" s="108">
        <v>1978</v>
      </c>
      <c r="H181" s="108">
        <v>1835</v>
      </c>
      <c r="I181" s="108">
        <v>2419</v>
      </c>
      <c r="J181" s="108">
        <v>2564</v>
      </c>
      <c r="K181" s="108">
        <v>2804</v>
      </c>
      <c r="L181" s="109">
        <v>2186</v>
      </c>
      <c r="M181" s="108">
        <v>3813</v>
      </c>
      <c r="N181" s="108">
        <v>6232</v>
      </c>
      <c r="O181" s="109">
        <v>7554</v>
      </c>
      <c r="P181" s="108">
        <v>7320</v>
      </c>
      <c r="Q181" s="109">
        <v>6466</v>
      </c>
      <c r="R181" s="108">
        <v>1278</v>
      </c>
      <c r="S181" s="109">
        <v>1141</v>
      </c>
      <c r="T181" s="108">
        <v>4092</v>
      </c>
      <c r="U181" s="109">
        <v>3462</v>
      </c>
      <c r="V181" s="108">
        <v>5370</v>
      </c>
      <c r="W181" s="109">
        <v>4603</v>
      </c>
      <c r="X181" s="108">
        <v>9973</v>
      </c>
      <c r="Y181" s="108">
        <v>2419</v>
      </c>
      <c r="Z181" s="109">
        <v>7554</v>
      </c>
      <c r="AA181" s="22"/>
    </row>
    <row r="182" spans="1:30">
      <c r="A182" s="103">
        <v>5</v>
      </c>
      <c r="B182" s="104">
        <v>3</v>
      </c>
      <c r="C182" s="104">
        <v>3</v>
      </c>
      <c r="D182" s="56">
        <v>974040</v>
      </c>
      <c r="E182" s="86" t="s">
        <v>159</v>
      </c>
      <c r="F182" s="107">
        <v>9654</v>
      </c>
      <c r="G182" s="108">
        <v>1364</v>
      </c>
      <c r="H182" s="108">
        <v>1191</v>
      </c>
      <c r="I182" s="108">
        <v>1772</v>
      </c>
      <c r="J182" s="108">
        <v>1722</v>
      </c>
      <c r="K182" s="108">
        <v>1966</v>
      </c>
      <c r="L182" s="109">
        <v>1639</v>
      </c>
      <c r="M182" s="108">
        <v>2555</v>
      </c>
      <c r="N182" s="108">
        <v>4327</v>
      </c>
      <c r="O182" s="109">
        <v>5327</v>
      </c>
      <c r="P182" s="108">
        <v>4942</v>
      </c>
      <c r="Q182" s="109">
        <v>4712</v>
      </c>
      <c r="R182" s="108">
        <v>900</v>
      </c>
      <c r="S182" s="109">
        <v>872</v>
      </c>
      <c r="T182" s="108">
        <v>2691</v>
      </c>
      <c r="U182" s="109">
        <v>2636</v>
      </c>
      <c r="V182" s="108">
        <v>3591</v>
      </c>
      <c r="W182" s="109">
        <v>3508</v>
      </c>
      <c r="X182" s="108">
        <v>7099</v>
      </c>
      <c r="Y182" s="108">
        <v>1772</v>
      </c>
      <c r="Z182" s="109">
        <v>5327</v>
      </c>
      <c r="AA182" s="22"/>
    </row>
    <row r="183" spans="1:30">
      <c r="A183" s="103">
        <v>6</v>
      </c>
      <c r="B183" s="104">
        <v>4</v>
      </c>
      <c r="C183" s="104">
        <v>3</v>
      </c>
      <c r="D183" s="56">
        <v>974044</v>
      </c>
      <c r="E183" s="86" t="s">
        <v>160</v>
      </c>
      <c r="F183" s="107">
        <v>4812</v>
      </c>
      <c r="G183" s="108">
        <v>621</v>
      </c>
      <c r="H183" s="108">
        <v>575</v>
      </c>
      <c r="I183" s="108">
        <v>810</v>
      </c>
      <c r="J183" s="108">
        <v>952</v>
      </c>
      <c r="K183" s="108">
        <v>1062</v>
      </c>
      <c r="L183" s="109">
        <v>792</v>
      </c>
      <c r="M183" s="108">
        <v>1196</v>
      </c>
      <c r="N183" s="108">
        <v>2006</v>
      </c>
      <c r="O183" s="109">
        <v>2806</v>
      </c>
      <c r="P183" s="108">
        <v>2550</v>
      </c>
      <c r="Q183" s="109">
        <v>2262</v>
      </c>
      <c r="R183" s="108">
        <v>429</v>
      </c>
      <c r="S183" s="109">
        <v>381</v>
      </c>
      <c r="T183" s="108">
        <v>1506</v>
      </c>
      <c r="U183" s="109">
        <v>1300</v>
      </c>
      <c r="V183" s="108">
        <v>1935</v>
      </c>
      <c r="W183" s="109">
        <v>1681</v>
      </c>
      <c r="X183" s="108">
        <v>3616</v>
      </c>
      <c r="Y183" s="108">
        <v>810</v>
      </c>
      <c r="Z183" s="109">
        <v>2806</v>
      </c>
      <c r="AA183" s="22"/>
      <c r="AB183" s="63"/>
      <c r="AC183" s="63"/>
      <c r="AD183" s="63"/>
    </row>
    <row r="184" spans="1:30">
      <c r="A184" s="103">
        <v>3</v>
      </c>
      <c r="B184" s="104">
        <v>3</v>
      </c>
      <c r="C184" s="104">
        <v>2</v>
      </c>
      <c r="D184" s="56">
        <v>978000</v>
      </c>
      <c r="E184" s="86" t="s">
        <v>281</v>
      </c>
      <c r="F184" s="107">
        <v>11112</v>
      </c>
      <c r="G184" s="108">
        <v>1356</v>
      </c>
      <c r="H184" s="108">
        <v>1373</v>
      </c>
      <c r="I184" s="108">
        <v>1903</v>
      </c>
      <c r="J184" s="108">
        <v>2103</v>
      </c>
      <c r="K184" s="108">
        <v>2474</v>
      </c>
      <c r="L184" s="109">
        <v>1903</v>
      </c>
      <c r="M184" s="108">
        <v>2729</v>
      </c>
      <c r="N184" s="108">
        <v>4632</v>
      </c>
      <c r="O184" s="109">
        <v>6480</v>
      </c>
      <c r="P184" s="108">
        <v>5712</v>
      </c>
      <c r="Q184" s="109">
        <v>5400</v>
      </c>
      <c r="R184" s="108">
        <v>945</v>
      </c>
      <c r="S184" s="109">
        <v>958</v>
      </c>
      <c r="T184" s="108">
        <v>3373</v>
      </c>
      <c r="U184" s="109">
        <v>3107</v>
      </c>
      <c r="V184" s="108">
        <v>4318</v>
      </c>
      <c r="W184" s="109">
        <v>4065</v>
      </c>
      <c r="X184" s="108">
        <v>8383</v>
      </c>
      <c r="Y184" s="108">
        <v>1903</v>
      </c>
      <c r="Z184" s="109">
        <v>6480</v>
      </c>
      <c r="AA184" s="22"/>
      <c r="AB184" s="63"/>
      <c r="AC184" s="63"/>
      <c r="AD184" s="63"/>
    </row>
    <row r="185" spans="1:30">
      <c r="A185" s="103">
        <v>4</v>
      </c>
      <c r="B185" s="104">
        <v>1</v>
      </c>
      <c r="C185" s="104">
        <v>3</v>
      </c>
      <c r="D185" s="56">
        <v>978004</v>
      </c>
      <c r="E185" s="86" t="s">
        <v>161</v>
      </c>
      <c r="F185" s="107">
        <v>10018</v>
      </c>
      <c r="G185" s="108">
        <v>1348</v>
      </c>
      <c r="H185" s="108">
        <v>1236</v>
      </c>
      <c r="I185" s="108">
        <v>1738</v>
      </c>
      <c r="J185" s="108">
        <v>1837</v>
      </c>
      <c r="K185" s="108">
        <v>2096</v>
      </c>
      <c r="L185" s="109">
        <v>1763</v>
      </c>
      <c r="M185" s="108">
        <v>2584</v>
      </c>
      <c r="N185" s="108">
        <v>4322</v>
      </c>
      <c r="O185" s="109">
        <v>5696</v>
      </c>
      <c r="P185" s="108">
        <v>5237</v>
      </c>
      <c r="Q185" s="109">
        <v>4781</v>
      </c>
      <c r="R185" s="108">
        <v>924</v>
      </c>
      <c r="S185" s="109">
        <v>814</v>
      </c>
      <c r="T185" s="108">
        <v>2996</v>
      </c>
      <c r="U185" s="109">
        <v>2700</v>
      </c>
      <c r="V185" s="108">
        <v>3920</v>
      </c>
      <c r="W185" s="109">
        <v>3514</v>
      </c>
      <c r="X185" s="108">
        <v>7434</v>
      </c>
      <c r="Y185" s="108">
        <v>1738</v>
      </c>
      <c r="Z185" s="109">
        <v>5696</v>
      </c>
      <c r="AA185" s="22"/>
      <c r="AB185" s="63"/>
      <c r="AC185" s="63"/>
      <c r="AD185" s="63"/>
    </row>
    <row r="186" spans="1:30">
      <c r="A186" s="103">
        <v>4</v>
      </c>
      <c r="B186" s="104">
        <v>2</v>
      </c>
      <c r="C186" s="104">
        <v>3</v>
      </c>
      <c r="D186" s="56">
        <v>978020</v>
      </c>
      <c r="E186" s="86" t="s">
        <v>162</v>
      </c>
      <c r="F186" s="107">
        <v>8134</v>
      </c>
      <c r="G186" s="108">
        <v>1038</v>
      </c>
      <c r="H186" s="108">
        <v>1009</v>
      </c>
      <c r="I186" s="108">
        <v>1433</v>
      </c>
      <c r="J186" s="108">
        <v>1478</v>
      </c>
      <c r="K186" s="108">
        <v>1727</v>
      </c>
      <c r="L186" s="109">
        <v>1449</v>
      </c>
      <c r="M186" s="108">
        <v>2047</v>
      </c>
      <c r="N186" s="108">
        <v>3480</v>
      </c>
      <c r="O186" s="109">
        <v>4654</v>
      </c>
      <c r="P186" s="108">
        <v>4295</v>
      </c>
      <c r="Q186" s="109">
        <v>3839</v>
      </c>
      <c r="R186" s="108">
        <v>780</v>
      </c>
      <c r="S186" s="109">
        <v>653</v>
      </c>
      <c r="T186" s="108">
        <v>2473</v>
      </c>
      <c r="U186" s="109">
        <v>2181</v>
      </c>
      <c r="V186" s="108">
        <v>3253</v>
      </c>
      <c r="W186" s="109">
        <v>2834</v>
      </c>
      <c r="X186" s="108">
        <v>6087</v>
      </c>
      <c r="Y186" s="108">
        <v>1433</v>
      </c>
      <c r="Z186" s="109">
        <v>4654</v>
      </c>
      <c r="AA186" s="22"/>
      <c r="AB186" s="63"/>
      <c r="AC186" s="63"/>
      <c r="AD186" s="63"/>
    </row>
    <row r="187" spans="1:30">
      <c r="A187" s="103">
        <v>7</v>
      </c>
      <c r="B187" s="104">
        <v>1</v>
      </c>
      <c r="C187" s="104">
        <v>4</v>
      </c>
      <c r="D187" s="56">
        <v>978024</v>
      </c>
      <c r="E187" s="86" t="s">
        <v>163</v>
      </c>
      <c r="F187" s="107">
        <v>17209</v>
      </c>
      <c r="G187" s="108">
        <v>2356</v>
      </c>
      <c r="H187" s="108">
        <v>2208</v>
      </c>
      <c r="I187" s="108">
        <v>3002</v>
      </c>
      <c r="J187" s="108">
        <v>3115</v>
      </c>
      <c r="K187" s="108">
        <v>3522</v>
      </c>
      <c r="L187" s="109">
        <v>3006</v>
      </c>
      <c r="M187" s="108">
        <v>4564</v>
      </c>
      <c r="N187" s="108">
        <v>7566</v>
      </c>
      <c r="O187" s="109">
        <v>9643</v>
      </c>
      <c r="P187" s="108">
        <v>8930</v>
      </c>
      <c r="Q187" s="109">
        <v>8279</v>
      </c>
      <c r="R187" s="108">
        <v>1597</v>
      </c>
      <c r="S187" s="109">
        <v>1405</v>
      </c>
      <c r="T187" s="108">
        <v>4988</v>
      </c>
      <c r="U187" s="109">
        <v>4655</v>
      </c>
      <c r="V187" s="108">
        <v>6585</v>
      </c>
      <c r="W187" s="109">
        <v>6060</v>
      </c>
      <c r="X187" s="108">
        <v>12645</v>
      </c>
      <c r="Y187" s="108">
        <v>3002</v>
      </c>
      <c r="Z187" s="109">
        <v>9643</v>
      </c>
      <c r="AA187" s="22"/>
      <c r="AB187" s="63"/>
      <c r="AC187" s="63"/>
      <c r="AD187" s="63"/>
    </row>
    <row r="188" spans="1:30">
      <c r="A188" s="103">
        <v>5</v>
      </c>
      <c r="B188" s="104">
        <v>3</v>
      </c>
      <c r="C188" s="104">
        <v>3</v>
      </c>
      <c r="D188" s="56">
        <v>978028</v>
      </c>
      <c r="E188" s="86" t="s">
        <v>164</v>
      </c>
      <c r="F188" s="107">
        <v>8628</v>
      </c>
      <c r="G188" s="108">
        <v>1188</v>
      </c>
      <c r="H188" s="108">
        <v>1078</v>
      </c>
      <c r="I188" s="108">
        <v>1494</v>
      </c>
      <c r="J188" s="108">
        <v>1548</v>
      </c>
      <c r="K188" s="108">
        <v>1849</v>
      </c>
      <c r="L188" s="109">
        <v>1471</v>
      </c>
      <c r="M188" s="108">
        <v>2266</v>
      </c>
      <c r="N188" s="108">
        <v>3760</v>
      </c>
      <c r="O188" s="109">
        <v>4868</v>
      </c>
      <c r="P188" s="108">
        <v>4466</v>
      </c>
      <c r="Q188" s="109">
        <v>4162</v>
      </c>
      <c r="R188" s="108">
        <v>756</v>
      </c>
      <c r="S188" s="109">
        <v>738</v>
      </c>
      <c r="T188" s="108">
        <v>2536</v>
      </c>
      <c r="U188" s="109">
        <v>2332</v>
      </c>
      <c r="V188" s="108">
        <v>3292</v>
      </c>
      <c r="W188" s="109">
        <v>3070</v>
      </c>
      <c r="X188" s="108">
        <v>6362</v>
      </c>
      <c r="Y188" s="108">
        <v>1494</v>
      </c>
      <c r="Z188" s="109">
        <v>4868</v>
      </c>
      <c r="AA188" s="22"/>
      <c r="AB188" s="63"/>
      <c r="AC188" s="63"/>
      <c r="AD188" s="63"/>
    </row>
    <row r="189" spans="1:30">
      <c r="A189" s="103">
        <v>4</v>
      </c>
      <c r="B189" s="104">
        <v>2</v>
      </c>
      <c r="C189" s="104">
        <v>3</v>
      </c>
      <c r="D189" s="56">
        <v>978032</v>
      </c>
      <c r="E189" s="86" t="s">
        <v>165</v>
      </c>
      <c r="F189" s="107">
        <v>5271</v>
      </c>
      <c r="G189" s="108">
        <v>666</v>
      </c>
      <c r="H189" s="108">
        <v>637</v>
      </c>
      <c r="I189" s="108">
        <v>939</v>
      </c>
      <c r="J189" s="108">
        <v>969</v>
      </c>
      <c r="K189" s="108">
        <v>1120</v>
      </c>
      <c r="L189" s="109">
        <v>940</v>
      </c>
      <c r="M189" s="108">
        <v>1303</v>
      </c>
      <c r="N189" s="108">
        <v>2242</v>
      </c>
      <c r="O189" s="109">
        <v>3029</v>
      </c>
      <c r="P189" s="108">
        <v>2685</v>
      </c>
      <c r="Q189" s="109">
        <v>2586</v>
      </c>
      <c r="R189" s="108">
        <v>465</v>
      </c>
      <c r="S189" s="109">
        <v>474</v>
      </c>
      <c r="T189" s="108">
        <v>1556</v>
      </c>
      <c r="U189" s="109">
        <v>1473</v>
      </c>
      <c r="V189" s="108">
        <v>2021</v>
      </c>
      <c r="W189" s="109">
        <v>1947</v>
      </c>
      <c r="X189" s="108">
        <v>3968</v>
      </c>
      <c r="Y189" s="108">
        <v>939</v>
      </c>
      <c r="Z189" s="109">
        <v>3029</v>
      </c>
      <c r="AA189" s="22"/>
    </row>
    <row r="190" spans="1:30">
      <c r="A190" s="103">
        <v>8</v>
      </c>
      <c r="B190" s="104">
        <v>2</v>
      </c>
      <c r="C190" s="104">
        <v>4</v>
      </c>
      <c r="D190" s="56">
        <v>978036</v>
      </c>
      <c r="E190" s="86" t="s">
        <v>166</v>
      </c>
      <c r="F190" s="107">
        <v>10376</v>
      </c>
      <c r="G190" s="108">
        <v>1426</v>
      </c>
      <c r="H190" s="108">
        <v>1331</v>
      </c>
      <c r="I190" s="108">
        <v>1856</v>
      </c>
      <c r="J190" s="108">
        <v>1967</v>
      </c>
      <c r="K190" s="108">
        <v>2128</v>
      </c>
      <c r="L190" s="109">
        <v>1668</v>
      </c>
      <c r="M190" s="108">
        <v>2757</v>
      </c>
      <c r="N190" s="108">
        <v>4613</v>
      </c>
      <c r="O190" s="109">
        <v>5763</v>
      </c>
      <c r="P190" s="108">
        <v>5237</v>
      </c>
      <c r="Q190" s="109">
        <v>5139</v>
      </c>
      <c r="R190" s="108">
        <v>925</v>
      </c>
      <c r="S190" s="109">
        <v>931</v>
      </c>
      <c r="T190" s="108">
        <v>2903</v>
      </c>
      <c r="U190" s="109">
        <v>2860</v>
      </c>
      <c r="V190" s="108">
        <v>3828</v>
      </c>
      <c r="W190" s="109">
        <v>3791</v>
      </c>
      <c r="X190" s="108">
        <v>7619</v>
      </c>
      <c r="Y190" s="108">
        <v>1856</v>
      </c>
      <c r="Z190" s="109">
        <v>5763</v>
      </c>
      <c r="AA190" s="22"/>
    </row>
    <row r="191" spans="1:30">
      <c r="A191" s="105">
        <v>5</v>
      </c>
      <c r="B191" s="106">
        <v>3</v>
      </c>
      <c r="C191" s="106">
        <v>3</v>
      </c>
      <c r="D191" s="100">
        <v>978040</v>
      </c>
      <c r="E191" s="87" t="s">
        <v>167</v>
      </c>
      <c r="F191" s="271">
        <v>5715</v>
      </c>
      <c r="G191" s="272">
        <v>735</v>
      </c>
      <c r="H191" s="272">
        <v>689</v>
      </c>
      <c r="I191" s="272">
        <v>973</v>
      </c>
      <c r="J191" s="272">
        <v>1051</v>
      </c>
      <c r="K191" s="272">
        <v>1291</v>
      </c>
      <c r="L191" s="273">
        <v>976</v>
      </c>
      <c r="M191" s="272">
        <v>1424</v>
      </c>
      <c r="N191" s="272">
        <v>2397</v>
      </c>
      <c r="O191" s="273">
        <v>3318</v>
      </c>
      <c r="P191" s="272">
        <v>2967</v>
      </c>
      <c r="Q191" s="273">
        <v>2748</v>
      </c>
      <c r="R191" s="272">
        <v>511</v>
      </c>
      <c r="S191" s="273">
        <v>462</v>
      </c>
      <c r="T191" s="272">
        <v>1722</v>
      </c>
      <c r="U191" s="273">
        <v>1596</v>
      </c>
      <c r="V191" s="272">
        <v>2233</v>
      </c>
      <c r="W191" s="273">
        <v>2058</v>
      </c>
      <c r="X191" s="272">
        <v>4291</v>
      </c>
      <c r="Y191" s="272">
        <v>973</v>
      </c>
      <c r="Z191" s="273">
        <v>3318</v>
      </c>
      <c r="AA191" s="22"/>
    </row>
    <row r="192" spans="1:30">
      <c r="D192" s="9"/>
      <c r="E192" s="45"/>
      <c r="F192" s="46"/>
      <c r="G192" s="46"/>
      <c r="H192" s="46"/>
      <c r="I192" s="46"/>
      <c r="J192" s="46"/>
      <c r="K192" s="46"/>
      <c r="L192" s="46"/>
      <c r="M192" s="46"/>
      <c r="N192" s="46"/>
      <c r="O192" s="46"/>
      <c r="P192" s="46"/>
      <c r="Q192" s="46"/>
      <c r="R192" s="46"/>
      <c r="S192" s="46"/>
      <c r="T192" s="46"/>
      <c r="U192" s="46"/>
      <c r="V192" s="46"/>
      <c r="W192" s="46"/>
      <c r="X192" s="46"/>
      <c r="Y192" s="46"/>
      <c r="Z192" s="46"/>
      <c r="AA192" s="22"/>
    </row>
    <row r="193" spans="1:27">
      <c r="D193" s="21"/>
      <c r="E193" s="45" t="s">
        <v>180</v>
      </c>
      <c r="F193" s="274">
        <v>3591912</v>
      </c>
      <c r="G193" s="275">
        <v>502635</v>
      </c>
      <c r="H193" s="275">
        <v>467864</v>
      </c>
      <c r="I193" s="275">
        <v>635483</v>
      </c>
      <c r="J193" s="275">
        <v>654539</v>
      </c>
      <c r="K193" s="275">
        <v>722589</v>
      </c>
      <c r="L193" s="276">
        <v>608802</v>
      </c>
      <c r="M193" s="275">
        <v>970499</v>
      </c>
      <c r="N193" s="275">
        <v>1605982</v>
      </c>
      <c r="O193" s="276">
        <v>1985930</v>
      </c>
      <c r="P193" s="275">
        <v>1859349</v>
      </c>
      <c r="Q193" s="276">
        <v>1732563</v>
      </c>
      <c r="R193" s="275">
        <v>327374</v>
      </c>
      <c r="S193" s="276">
        <v>308109</v>
      </c>
      <c r="T193" s="275">
        <v>1033087</v>
      </c>
      <c r="U193" s="276">
        <v>952843</v>
      </c>
      <c r="V193" s="275">
        <v>1360461</v>
      </c>
      <c r="W193" s="276">
        <v>1260952</v>
      </c>
      <c r="X193" s="275">
        <v>2621413</v>
      </c>
      <c r="Y193" s="275">
        <v>635483</v>
      </c>
      <c r="Z193" s="276">
        <v>1985930</v>
      </c>
      <c r="AA193" s="39"/>
    </row>
    <row r="194" spans="1:27">
      <c r="D194" s="21"/>
      <c r="E194" s="12" t="s">
        <v>201</v>
      </c>
      <c r="F194" s="274">
        <v>1909653</v>
      </c>
      <c r="G194" s="275">
        <v>274182</v>
      </c>
      <c r="H194" s="275">
        <v>253872</v>
      </c>
      <c r="I194" s="275">
        <v>342098</v>
      </c>
      <c r="J194" s="275">
        <v>346494</v>
      </c>
      <c r="K194" s="275">
        <v>375274</v>
      </c>
      <c r="L194" s="276">
        <v>317733</v>
      </c>
      <c r="M194" s="275">
        <v>528054</v>
      </c>
      <c r="N194" s="275">
        <v>870152</v>
      </c>
      <c r="O194" s="276">
        <v>1039501</v>
      </c>
      <c r="P194" s="275">
        <v>987637</v>
      </c>
      <c r="Q194" s="276">
        <v>922016</v>
      </c>
      <c r="R194" s="275">
        <v>175939</v>
      </c>
      <c r="S194" s="276">
        <v>166159</v>
      </c>
      <c r="T194" s="275">
        <v>540011</v>
      </c>
      <c r="U194" s="276">
        <v>499490</v>
      </c>
      <c r="V194" s="275">
        <v>715950</v>
      </c>
      <c r="W194" s="276">
        <v>665649</v>
      </c>
      <c r="X194" s="275">
        <v>1381599</v>
      </c>
      <c r="Y194" s="275">
        <v>342098</v>
      </c>
      <c r="Z194" s="276">
        <v>1039501</v>
      </c>
      <c r="AA194" s="39"/>
    </row>
    <row r="195" spans="1:27">
      <c r="E195" s="13" t="s">
        <v>202</v>
      </c>
      <c r="F195" s="274">
        <v>1682259</v>
      </c>
      <c r="G195" s="275">
        <v>228453</v>
      </c>
      <c r="H195" s="275">
        <v>213992</v>
      </c>
      <c r="I195" s="275">
        <v>293385</v>
      </c>
      <c r="J195" s="275">
        <v>308045</v>
      </c>
      <c r="K195" s="275">
        <v>347315</v>
      </c>
      <c r="L195" s="276">
        <v>291069</v>
      </c>
      <c r="M195" s="275">
        <v>442445</v>
      </c>
      <c r="N195" s="275">
        <v>735830</v>
      </c>
      <c r="O195" s="276">
        <v>946429</v>
      </c>
      <c r="P195" s="275">
        <v>871712</v>
      </c>
      <c r="Q195" s="276">
        <v>810547</v>
      </c>
      <c r="R195" s="275">
        <v>151435</v>
      </c>
      <c r="S195" s="276">
        <v>141950</v>
      </c>
      <c r="T195" s="275">
        <v>493076</v>
      </c>
      <c r="U195" s="276">
        <v>453353</v>
      </c>
      <c r="V195" s="275">
        <v>644511</v>
      </c>
      <c r="W195" s="276">
        <v>595303</v>
      </c>
      <c r="X195" s="275">
        <v>1239814</v>
      </c>
      <c r="Y195" s="275">
        <v>293385</v>
      </c>
      <c r="Z195" s="276">
        <v>946429</v>
      </c>
      <c r="AA195" s="39"/>
    </row>
    <row r="196" spans="1:27">
      <c r="A196" s="59"/>
      <c r="E196" s="13"/>
      <c r="F196" s="47"/>
      <c r="G196" s="47"/>
      <c r="H196" s="47"/>
      <c r="I196" s="47"/>
      <c r="J196" s="47"/>
      <c r="K196" s="47"/>
      <c r="L196" s="47"/>
      <c r="M196" s="47"/>
      <c r="N196" s="47"/>
      <c r="O196" s="47"/>
      <c r="P196" s="47"/>
      <c r="Q196" s="47"/>
      <c r="R196" s="47"/>
      <c r="S196" s="47"/>
      <c r="T196" s="47"/>
      <c r="U196" s="47"/>
      <c r="V196" s="47"/>
      <c r="W196" s="47"/>
      <c r="X196" s="47"/>
      <c r="Y196" s="47"/>
      <c r="Z196" s="47"/>
      <c r="AA196" s="39"/>
    </row>
    <row r="197" spans="1:27" ht="20.25" customHeight="1">
      <c r="A197" s="38" t="s">
        <v>243</v>
      </c>
      <c r="D197" s="78"/>
      <c r="E197" s="13"/>
      <c r="F197" s="47"/>
      <c r="G197" s="47"/>
      <c r="H197" s="47"/>
      <c r="I197" s="47"/>
      <c r="J197" s="47"/>
      <c r="K197" s="47"/>
      <c r="L197" s="47"/>
      <c r="M197" s="47"/>
      <c r="N197" s="47"/>
      <c r="O197" s="47"/>
      <c r="P197" s="47"/>
      <c r="Q197" s="47"/>
      <c r="R197" s="47"/>
      <c r="S197" s="47"/>
      <c r="T197" s="47"/>
      <c r="U197" s="47"/>
      <c r="V197" s="47"/>
      <c r="W197" s="47"/>
      <c r="X197" s="47"/>
      <c r="Y197" s="47"/>
      <c r="Z197" s="47"/>
      <c r="AA197" s="39"/>
    </row>
    <row r="198" spans="1:27" ht="12.75" customHeight="1">
      <c r="A198" s="121">
        <v>1</v>
      </c>
      <c r="B198" s="64">
        <v>1</v>
      </c>
      <c r="C198" s="64">
        <v>1</v>
      </c>
      <c r="D198" s="122">
        <v>911000</v>
      </c>
      <c r="E198" s="64" t="s">
        <v>134</v>
      </c>
      <c r="F198" s="277">
        <v>64991</v>
      </c>
      <c r="G198" s="278">
        <v>9366</v>
      </c>
      <c r="H198" s="278">
        <v>8457</v>
      </c>
      <c r="I198" s="278">
        <v>11214</v>
      </c>
      <c r="J198" s="278">
        <v>11431</v>
      </c>
      <c r="K198" s="278">
        <v>12616</v>
      </c>
      <c r="L198" s="279">
        <v>11907</v>
      </c>
      <c r="M198" s="278">
        <v>17823</v>
      </c>
      <c r="N198" s="278">
        <v>29037</v>
      </c>
      <c r="O198" s="279">
        <v>35954</v>
      </c>
      <c r="P198" s="278">
        <v>33798</v>
      </c>
      <c r="Q198" s="279">
        <v>31193</v>
      </c>
      <c r="R198" s="278">
        <v>5894</v>
      </c>
      <c r="S198" s="279">
        <v>5320</v>
      </c>
      <c r="T198" s="278">
        <v>18755</v>
      </c>
      <c r="U198" s="279">
        <v>17199</v>
      </c>
      <c r="V198" s="278">
        <v>24649</v>
      </c>
      <c r="W198" s="279">
        <v>22519</v>
      </c>
      <c r="X198" s="278">
        <v>47168</v>
      </c>
      <c r="Y198" s="278">
        <v>11214</v>
      </c>
      <c r="Z198" s="279">
        <v>35954</v>
      </c>
      <c r="AA198" s="39"/>
    </row>
    <row r="199" spans="1:27">
      <c r="A199" s="123">
        <v>1</v>
      </c>
      <c r="B199" s="59">
        <v>1</v>
      </c>
      <c r="C199" s="59">
        <v>1</v>
      </c>
      <c r="D199" s="122">
        <v>913000</v>
      </c>
      <c r="E199" s="59" t="s">
        <v>135</v>
      </c>
      <c r="F199" s="196">
        <v>113779</v>
      </c>
      <c r="G199" s="113">
        <v>16900</v>
      </c>
      <c r="H199" s="113">
        <v>15086</v>
      </c>
      <c r="I199" s="113">
        <v>20115</v>
      </c>
      <c r="J199" s="113">
        <v>20152</v>
      </c>
      <c r="K199" s="113">
        <v>21794</v>
      </c>
      <c r="L199" s="192">
        <v>19732</v>
      </c>
      <c r="M199" s="113">
        <v>31986</v>
      </c>
      <c r="N199" s="113">
        <v>52101</v>
      </c>
      <c r="O199" s="192">
        <v>61678</v>
      </c>
      <c r="P199" s="113">
        <v>58806</v>
      </c>
      <c r="Q199" s="192">
        <v>54973</v>
      </c>
      <c r="R199" s="113">
        <v>10197</v>
      </c>
      <c r="S199" s="192">
        <v>9918</v>
      </c>
      <c r="T199" s="113">
        <v>32381</v>
      </c>
      <c r="U199" s="192">
        <v>29297</v>
      </c>
      <c r="V199" s="113">
        <v>42578</v>
      </c>
      <c r="W199" s="192">
        <v>39215</v>
      </c>
      <c r="X199" s="113">
        <v>81793</v>
      </c>
      <c r="Y199" s="113">
        <v>20115</v>
      </c>
      <c r="Z199" s="192">
        <v>61678</v>
      </c>
      <c r="AA199" s="39"/>
    </row>
    <row r="200" spans="1:27">
      <c r="A200" s="123">
        <v>1</v>
      </c>
      <c r="B200" s="59">
        <v>1</v>
      </c>
      <c r="C200" s="59">
        <v>1</v>
      </c>
      <c r="D200" s="122">
        <v>112000</v>
      </c>
      <c r="E200" s="59" t="s">
        <v>16</v>
      </c>
      <c r="F200" s="196">
        <v>101714</v>
      </c>
      <c r="G200" s="113">
        <v>14918</v>
      </c>
      <c r="H200" s="113">
        <v>13391</v>
      </c>
      <c r="I200" s="113">
        <v>18310</v>
      </c>
      <c r="J200" s="113">
        <v>18223</v>
      </c>
      <c r="K200" s="113">
        <v>19828</v>
      </c>
      <c r="L200" s="192">
        <v>17044</v>
      </c>
      <c r="M200" s="113">
        <v>28309</v>
      </c>
      <c r="N200" s="113">
        <v>46619</v>
      </c>
      <c r="O200" s="192">
        <v>55095</v>
      </c>
      <c r="P200" s="113">
        <v>52870</v>
      </c>
      <c r="Q200" s="192">
        <v>48844</v>
      </c>
      <c r="R200" s="113">
        <v>9419</v>
      </c>
      <c r="S200" s="192">
        <v>8891</v>
      </c>
      <c r="T200" s="113">
        <v>28793</v>
      </c>
      <c r="U200" s="192">
        <v>26302</v>
      </c>
      <c r="V200" s="113">
        <v>38212</v>
      </c>
      <c r="W200" s="192">
        <v>35193</v>
      </c>
      <c r="X200" s="113">
        <v>73405</v>
      </c>
      <c r="Y200" s="113">
        <v>18310</v>
      </c>
      <c r="Z200" s="192">
        <v>55095</v>
      </c>
      <c r="AA200" s="39"/>
    </row>
    <row r="201" spans="1:27">
      <c r="A201" s="123">
        <v>1</v>
      </c>
      <c r="B201" s="59">
        <v>1</v>
      </c>
      <c r="C201" s="59">
        <v>1</v>
      </c>
      <c r="D201" s="122">
        <v>113000</v>
      </c>
      <c r="E201" s="59" t="s">
        <v>17</v>
      </c>
      <c r="F201" s="196">
        <v>109801</v>
      </c>
      <c r="G201" s="113">
        <v>16981</v>
      </c>
      <c r="H201" s="113">
        <v>14987</v>
      </c>
      <c r="I201" s="113">
        <v>19854</v>
      </c>
      <c r="J201" s="113">
        <v>19721</v>
      </c>
      <c r="K201" s="113">
        <v>20594</v>
      </c>
      <c r="L201" s="192">
        <v>17664</v>
      </c>
      <c r="M201" s="113">
        <v>31968</v>
      </c>
      <c r="N201" s="113">
        <v>51822</v>
      </c>
      <c r="O201" s="192">
        <v>57979</v>
      </c>
      <c r="P201" s="113">
        <v>56834</v>
      </c>
      <c r="Q201" s="192">
        <v>52967</v>
      </c>
      <c r="R201" s="113">
        <v>10194</v>
      </c>
      <c r="S201" s="192">
        <v>9660</v>
      </c>
      <c r="T201" s="113">
        <v>30218</v>
      </c>
      <c r="U201" s="192">
        <v>27761</v>
      </c>
      <c r="V201" s="113">
        <v>40412</v>
      </c>
      <c r="W201" s="192">
        <v>37421</v>
      </c>
      <c r="X201" s="113">
        <v>77833</v>
      </c>
      <c r="Y201" s="113">
        <v>19854</v>
      </c>
      <c r="Z201" s="192">
        <v>57979</v>
      </c>
      <c r="AA201" s="39"/>
    </row>
    <row r="202" spans="1:27">
      <c r="A202" s="123">
        <v>1</v>
      </c>
      <c r="B202" s="59">
        <v>1</v>
      </c>
      <c r="C202" s="59">
        <v>1</v>
      </c>
      <c r="D202" s="122">
        <v>513000</v>
      </c>
      <c r="E202" s="59" t="s">
        <v>96</v>
      </c>
      <c r="F202" s="196">
        <v>53968</v>
      </c>
      <c r="G202" s="113">
        <v>7749</v>
      </c>
      <c r="H202" s="113">
        <v>6993</v>
      </c>
      <c r="I202" s="113">
        <v>9797</v>
      </c>
      <c r="J202" s="113">
        <v>9730</v>
      </c>
      <c r="K202" s="113">
        <v>10784</v>
      </c>
      <c r="L202" s="192">
        <v>8915</v>
      </c>
      <c r="M202" s="113">
        <v>14742</v>
      </c>
      <c r="N202" s="113">
        <v>24539</v>
      </c>
      <c r="O202" s="192">
        <v>29429</v>
      </c>
      <c r="P202" s="113">
        <v>28358</v>
      </c>
      <c r="Q202" s="192">
        <v>25610</v>
      </c>
      <c r="R202" s="113">
        <v>5110</v>
      </c>
      <c r="S202" s="192">
        <v>4687</v>
      </c>
      <c r="T202" s="113">
        <v>15628</v>
      </c>
      <c r="U202" s="192">
        <v>13801</v>
      </c>
      <c r="V202" s="113">
        <v>20738</v>
      </c>
      <c r="W202" s="192">
        <v>18488</v>
      </c>
      <c r="X202" s="113">
        <v>39226</v>
      </c>
      <c r="Y202" s="113">
        <v>9797</v>
      </c>
      <c r="Z202" s="192">
        <v>29429</v>
      </c>
      <c r="AA202" s="39"/>
    </row>
    <row r="203" spans="1:27">
      <c r="A203" s="123">
        <v>1</v>
      </c>
      <c r="B203" s="59">
        <v>1</v>
      </c>
      <c r="C203" s="59">
        <v>1</v>
      </c>
      <c r="D203" s="122">
        <v>914000</v>
      </c>
      <c r="E203" s="59" t="s">
        <v>136</v>
      </c>
      <c r="F203" s="196">
        <v>38048</v>
      </c>
      <c r="G203" s="113">
        <v>5375</v>
      </c>
      <c r="H203" s="113">
        <v>4939</v>
      </c>
      <c r="I203" s="113">
        <v>6737</v>
      </c>
      <c r="J203" s="113">
        <v>7042</v>
      </c>
      <c r="K203" s="113">
        <v>7702</v>
      </c>
      <c r="L203" s="192">
        <v>6253</v>
      </c>
      <c r="M203" s="113">
        <v>10314</v>
      </c>
      <c r="N203" s="113">
        <v>17051</v>
      </c>
      <c r="O203" s="192">
        <v>20997</v>
      </c>
      <c r="P203" s="113">
        <v>19541</v>
      </c>
      <c r="Q203" s="192">
        <v>18507</v>
      </c>
      <c r="R203" s="113">
        <v>3415</v>
      </c>
      <c r="S203" s="192">
        <v>3322</v>
      </c>
      <c r="T203" s="113">
        <v>10808</v>
      </c>
      <c r="U203" s="192">
        <v>10189</v>
      </c>
      <c r="V203" s="113">
        <v>14223</v>
      </c>
      <c r="W203" s="192">
        <v>13511</v>
      </c>
      <c r="X203" s="113">
        <v>27734</v>
      </c>
      <c r="Y203" s="113">
        <v>6737</v>
      </c>
      <c r="Z203" s="192">
        <v>20997</v>
      </c>
      <c r="AA203" s="39"/>
    </row>
    <row r="204" spans="1:27">
      <c r="A204" s="123">
        <v>1</v>
      </c>
      <c r="B204" s="59">
        <v>1</v>
      </c>
      <c r="C204" s="59">
        <v>1</v>
      </c>
      <c r="D204" s="122">
        <v>915000</v>
      </c>
      <c r="E204" s="59" t="s">
        <v>137</v>
      </c>
      <c r="F204" s="196">
        <v>38321</v>
      </c>
      <c r="G204" s="113">
        <v>5157</v>
      </c>
      <c r="H204" s="113">
        <v>4858</v>
      </c>
      <c r="I204" s="113">
        <v>6809</v>
      </c>
      <c r="J204" s="113">
        <v>6967</v>
      </c>
      <c r="K204" s="113">
        <v>7886</v>
      </c>
      <c r="L204" s="192">
        <v>6644</v>
      </c>
      <c r="M204" s="113">
        <v>10015</v>
      </c>
      <c r="N204" s="113">
        <v>16824</v>
      </c>
      <c r="O204" s="192">
        <v>21497</v>
      </c>
      <c r="P204" s="113">
        <v>19755</v>
      </c>
      <c r="Q204" s="192">
        <v>18566</v>
      </c>
      <c r="R204" s="113">
        <v>3527</v>
      </c>
      <c r="S204" s="192">
        <v>3282</v>
      </c>
      <c r="T204" s="113">
        <v>11159</v>
      </c>
      <c r="U204" s="192">
        <v>10338</v>
      </c>
      <c r="V204" s="113">
        <v>14686</v>
      </c>
      <c r="W204" s="192">
        <v>13620</v>
      </c>
      <c r="X204" s="113">
        <v>28306</v>
      </c>
      <c r="Y204" s="113">
        <v>6809</v>
      </c>
      <c r="Z204" s="192">
        <v>21497</v>
      </c>
      <c r="AA204" s="39"/>
    </row>
    <row r="205" spans="1:27">
      <c r="A205" s="123">
        <v>1</v>
      </c>
      <c r="B205" s="59">
        <v>1</v>
      </c>
      <c r="C205" s="59">
        <v>1</v>
      </c>
      <c r="D205" s="122">
        <v>916000</v>
      </c>
      <c r="E205" s="59" t="s">
        <v>138</v>
      </c>
      <c r="F205" s="196">
        <v>30466</v>
      </c>
      <c r="G205" s="113">
        <v>4156</v>
      </c>
      <c r="H205" s="113">
        <v>4005</v>
      </c>
      <c r="I205" s="113">
        <v>5170</v>
      </c>
      <c r="J205" s="113">
        <v>5363</v>
      </c>
      <c r="K205" s="113">
        <v>6355</v>
      </c>
      <c r="L205" s="192">
        <v>5417</v>
      </c>
      <c r="M205" s="113">
        <v>8161</v>
      </c>
      <c r="N205" s="113">
        <v>13331</v>
      </c>
      <c r="O205" s="192">
        <v>17135</v>
      </c>
      <c r="P205" s="113">
        <v>15704</v>
      </c>
      <c r="Q205" s="192">
        <v>14762</v>
      </c>
      <c r="R205" s="113">
        <v>2633</v>
      </c>
      <c r="S205" s="192">
        <v>2537</v>
      </c>
      <c r="T205" s="113">
        <v>8858</v>
      </c>
      <c r="U205" s="192">
        <v>8277</v>
      </c>
      <c r="V205" s="113">
        <v>11491</v>
      </c>
      <c r="W205" s="192">
        <v>10814</v>
      </c>
      <c r="X205" s="113">
        <v>22305</v>
      </c>
      <c r="Y205" s="113">
        <v>5170</v>
      </c>
      <c r="Z205" s="192">
        <v>17135</v>
      </c>
      <c r="AA205" s="39"/>
    </row>
    <row r="206" spans="1:27">
      <c r="A206" s="123">
        <v>1</v>
      </c>
      <c r="B206" s="59">
        <v>1</v>
      </c>
      <c r="C206" s="59">
        <v>1</v>
      </c>
      <c r="D206" s="122">
        <v>114000</v>
      </c>
      <c r="E206" s="59" t="s">
        <v>18</v>
      </c>
      <c r="F206" s="196">
        <v>44700</v>
      </c>
      <c r="G206" s="113">
        <v>6273</v>
      </c>
      <c r="H206" s="113">
        <v>5860</v>
      </c>
      <c r="I206" s="113">
        <v>7972</v>
      </c>
      <c r="J206" s="113">
        <v>8258</v>
      </c>
      <c r="K206" s="113">
        <v>8910</v>
      </c>
      <c r="L206" s="192">
        <v>7427</v>
      </c>
      <c r="M206" s="113">
        <v>12133</v>
      </c>
      <c r="N206" s="113">
        <v>20105</v>
      </c>
      <c r="O206" s="192">
        <v>24595</v>
      </c>
      <c r="P206" s="113">
        <v>23274</v>
      </c>
      <c r="Q206" s="192">
        <v>21426</v>
      </c>
      <c r="R206" s="113">
        <v>4224</v>
      </c>
      <c r="S206" s="192">
        <v>3748</v>
      </c>
      <c r="T206" s="113">
        <v>12822</v>
      </c>
      <c r="U206" s="192">
        <v>11773</v>
      </c>
      <c r="V206" s="113">
        <v>17046</v>
      </c>
      <c r="W206" s="192">
        <v>15521</v>
      </c>
      <c r="X206" s="113">
        <v>32567</v>
      </c>
      <c r="Y206" s="113">
        <v>7972</v>
      </c>
      <c r="Z206" s="192">
        <v>24595</v>
      </c>
      <c r="AA206" s="39"/>
    </row>
    <row r="207" spans="1:27">
      <c r="A207" s="123">
        <v>1</v>
      </c>
      <c r="B207" s="59">
        <v>1</v>
      </c>
      <c r="C207" s="59">
        <v>1</v>
      </c>
      <c r="D207" s="122">
        <v>116000</v>
      </c>
      <c r="E207" s="59" t="s">
        <v>19</v>
      </c>
      <c r="F207" s="196">
        <v>51273</v>
      </c>
      <c r="G207" s="113">
        <v>7362</v>
      </c>
      <c r="H207" s="113">
        <v>6676</v>
      </c>
      <c r="I207" s="113">
        <v>9025</v>
      </c>
      <c r="J207" s="113">
        <v>9325</v>
      </c>
      <c r="K207" s="113">
        <v>10196</v>
      </c>
      <c r="L207" s="192">
        <v>8689</v>
      </c>
      <c r="M207" s="113">
        <v>14038</v>
      </c>
      <c r="N207" s="113">
        <v>23063</v>
      </c>
      <c r="O207" s="192">
        <v>28210</v>
      </c>
      <c r="P207" s="113">
        <v>26409</v>
      </c>
      <c r="Q207" s="192">
        <v>24864</v>
      </c>
      <c r="R207" s="113">
        <v>4671</v>
      </c>
      <c r="S207" s="192">
        <v>4354</v>
      </c>
      <c r="T207" s="113">
        <v>14470</v>
      </c>
      <c r="U207" s="192">
        <v>13740</v>
      </c>
      <c r="V207" s="113">
        <v>19141</v>
      </c>
      <c r="W207" s="192">
        <v>18094</v>
      </c>
      <c r="X207" s="113">
        <v>37235</v>
      </c>
      <c r="Y207" s="113">
        <v>9025</v>
      </c>
      <c r="Z207" s="192">
        <v>28210</v>
      </c>
      <c r="AA207" s="39"/>
    </row>
    <row r="208" spans="1:27">
      <c r="A208" s="123">
        <v>1</v>
      </c>
      <c r="B208" s="59">
        <v>1</v>
      </c>
      <c r="C208" s="59">
        <v>1</v>
      </c>
      <c r="D208" s="122">
        <v>117000</v>
      </c>
      <c r="E208" s="59" t="s">
        <v>20</v>
      </c>
      <c r="F208" s="196">
        <v>31887</v>
      </c>
      <c r="G208" s="113">
        <v>4631</v>
      </c>
      <c r="H208" s="113">
        <v>4476</v>
      </c>
      <c r="I208" s="113">
        <v>5835</v>
      </c>
      <c r="J208" s="113">
        <v>5774</v>
      </c>
      <c r="K208" s="113">
        <v>6164</v>
      </c>
      <c r="L208" s="192">
        <v>5007</v>
      </c>
      <c r="M208" s="113">
        <v>9107</v>
      </c>
      <c r="N208" s="113">
        <v>14942</v>
      </c>
      <c r="O208" s="192">
        <v>16945</v>
      </c>
      <c r="P208" s="113">
        <v>16552</v>
      </c>
      <c r="Q208" s="192">
        <v>15335</v>
      </c>
      <c r="R208" s="113">
        <v>2934</v>
      </c>
      <c r="S208" s="192">
        <v>2901</v>
      </c>
      <c r="T208" s="113">
        <v>8841</v>
      </c>
      <c r="U208" s="192">
        <v>8104</v>
      </c>
      <c r="V208" s="113">
        <v>11775</v>
      </c>
      <c r="W208" s="192">
        <v>11005</v>
      </c>
      <c r="X208" s="113">
        <v>22780</v>
      </c>
      <c r="Y208" s="113">
        <v>5835</v>
      </c>
      <c r="Z208" s="192">
        <v>16945</v>
      </c>
      <c r="AA208" s="39"/>
    </row>
    <row r="209" spans="1:27">
      <c r="A209" s="123">
        <v>1</v>
      </c>
      <c r="B209" s="59">
        <v>1</v>
      </c>
      <c r="C209" s="59">
        <v>1</v>
      </c>
      <c r="D209" s="122">
        <v>119000</v>
      </c>
      <c r="E209" s="59" t="s">
        <v>21</v>
      </c>
      <c r="F209" s="196">
        <v>40082</v>
      </c>
      <c r="G209" s="113">
        <v>5707</v>
      </c>
      <c r="H209" s="113">
        <v>5309</v>
      </c>
      <c r="I209" s="113">
        <v>7128</v>
      </c>
      <c r="J209" s="113">
        <v>7283</v>
      </c>
      <c r="K209" s="113">
        <v>7898</v>
      </c>
      <c r="L209" s="192">
        <v>6757</v>
      </c>
      <c r="M209" s="113">
        <v>11016</v>
      </c>
      <c r="N209" s="113">
        <v>18144</v>
      </c>
      <c r="O209" s="192">
        <v>21938</v>
      </c>
      <c r="P209" s="113">
        <v>20662</v>
      </c>
      <c r="Q209" s="192">
        <v>19420</v>
      </c>
      <c r="R209" s="113">
        <v>3660</v>
      </c>
      <c r="S209" s="192">
        <v>3468</v>
      </c>
      <c r="T209" s="113">
        <v>11333</v>
      </c>
      <c r="U209" s="192">
        <v>10605</v>
      </c>
      <c r="V209" s="113">
        <v>14993</v>
      </c>
      <c r="W209" s="192">
        <v>14073</v>
      </c>
      <c r="X209" s="113">
        <v>29066</v>
      </c>
      <c r="Y209" s="113">
        <v>7128</v>
      </c>
      <c r="Z209" s="192">
        <v>21938</v>
      </c>
      <c r="AA209" s="39"/>
    </row>
    <row r="210" spans="1:27">
      <c r="A210" s="123">
        <v>1</v>
      </c>
      <c r="B210" s="59">
        <v>1</v>
      </c>
      <c r="C210" s="59">
        <v>1</v>
      </c>
      <c r="D210" s="122">
        <v>124000</v>
      </c>
      <c r="E210" s="59" t="s">
        <v>24</v>
      </c>
      <c r="F210" s="196">
        <v>71210</v>
      </c>
      <c r="G210" s="113">
        <v>10336</v>
      </c>
      <c r="H210" s="113">
        <v>9551</v>
      </c>
      <c r="I210" s="113">
        <v>12712</v>
      </c>
      <c r="J210" s="113">
        <v>13057</v>
      </c>
      <c r="K210" s="113">
        <v>13752</v>
      </c>
      <c r="L210" s="192">
        <v>11802</v>
      </c>
      <c r="M210" s="113">
        <v>19887</v>
      </c>
      <c r="N210" s="113">
        <v>32599</v>
      </c>
      <c r="O210" s="192">
        <v>38611</v>
      </c>
      <c r="P210" s="113">
        <v>36555</v>
      </c>
      <c r="Q210" s="192">
        <v>34655</v>
      </c>
      <c r="R210" s="113">
        <v>6436</v>
      </c>
      <c r="S210" s="192">
        <v>6276</v>
      </c>
      <c r="T210" s="113">
        <v>19854</v>
      </c>
      <c r="U210" s="192">
        <v>18757</v>
      </c>
      <c r="V210" s="113">
        <v>26290</v>
      </c>
      <c r="W210" s="192">
        <v>25033</v>
      </c>
      <c r="X210" s="113">
        <v>51323</v>
      </c>
      <c r="Y210" s="113">
        <v>12712</v>
      </c>
      <c r="Z210" s="192">
        <v>38611</v>
      </c>
      <c r="AA210" s="39"/>
    </row>
    <row r="211" spans="1:27">
      <c r="A211" s="124"/>
      <c r="B211" s="125"/>
      <c r="C211" s="125"/>
      <c r="D211" s="126"/>
      <c r="E211" s="114" t="s">
        <v>210</v>
      </c>
      <c r="F211" s="193">
        <v>790240</v>
      </c>
      <c r="G211" s="116">
        <v>114911</v>
      </c>
      <c r="H211" s="117">
        <v>104588</v>
      </c>
      <c r="I211" s="117">
        <v>140678</v>
      </c>
      <c r="J211" s="117">
        <v>142326</v>
      </c>
      <c r="K211" s="117">
        <v>154479</v>
      </c>
      <c r="L211" s="193">
        <v>133258</v>
      </c>
      <c r="M211" s="116">
        <v>219499</v>
      </c>
      <c r="N211" s="117">
        <v>360177</v>
      </c>
      <c r="O211" s="193">
        <v>430063</v>
      </c>
      <c r="P211" s="116">
        <v>409118</v>
      </c>
      <c r="Q211" s="193">
        <v>381122</v>
      </c>
      <c r="R211" s="116">
        <v>72314</v>
      </c>
      <c r="S211" s="193">
        <v>68364</v>
      </c>
      <c r="T211" s="116">
        <v>223920</v>
      </c>
      <c r="U211" s="193">
        <v>206143</v>
      </c>
      <c r="V211" s="116">
        <v>296234</v>
      </c>
      <c r="W211" s="193">
        <v>274507</v>
      </c>
      <c r="X211" s="116">
        <v>570741</v>
      </c>
      <c r="Y211" s="117">
        <v>140678</v>
      </c>
      <c r="Z211" s="115">
        <v>430063</v>
      </c>
      <c r="AA211" s="39"/>
    </row>
    <row r="212" spans="1:27">
      <c r="A212" s="123">
        <v>2</v>
      </c>
      <c r="B212" s="59">
        <v>2</v>
      </c>
      <c r="C212" s="59">
        <v>1</v>
      </c>
      <c r="D212" s="122">
        <v>334002</v>
      </c>
      <c r="E212" s="228" t="s">
        <v>250</v>
      </c>
      <c r="F212" s="196">
        <v>46907</v>
      </c>
      <c r="G212" s="113">
        <v>6351</v>
      </c>
      <c r="H212" s="113">
        <v>5504</v>
      </c>
      <c r="I212" s="113">
        <v>7190</v>
      </c>
      <c r="J212" s="113">
        <v>7326</v>
      </c>
      <c r="K212" s="113">
        <v>7803</v>
      </c>
      <c r="L212" s="192">
        <v>12733</v>
      </c>
      <c r="M212" s="113">
        <v>11855</v>
      </c>
      <c r="N212" s="113">
        <v>19045</v>
      </c>
      <c r="O212" s="192">
        <v>27862</v>
      </c>
      <c r="P212" s="113">
        <v>25247</v>
      </c>
      <c r="Q212" s="192">
        <v>21660</v>
      </c>
      <c r="R212" s="113">
        <v>3678</v>
      </c>
      <c r="S212" s="192">
        <v>3512</v>
      </c>
      <c r="T212" s="113">
        <v>15538</v>
      </c>
      <c r="U212" s="192">
        <v>12324</v>
      </c>
      <c r="V212" s="113">
        <v>19216</v>
      </c>
      <c r="W212" s="192">
        <v>15836</v>
      </c>
      <c r="X212" s="113">
        <v>35052</v>
      </c>
      <c r="Y212" s="113">
        <v>7190</v>
      </c>
      <c r="Z212" s="192">
        <v>27862</v>
      </c>
      <c r="AA212" s="39"/>
    </row>
    <row r="213" spans="1:27">
      <c r="A213" s="123">
        <v>2</v>
      </c>
      <c r="B213" s="59">
        <v>2</v>
      </c>
      <c r="C213" s="59">
        <v>1</v>
      </c>
      <c r="D213" s="122">
        <v>711000</v>
      </c>
      <c r="E213" s="59" t="s">
        <v>121</v>
      </c>
      <c r="F213" s="196">
        <v>69257</v>
      </c>
      <c r="G213" s="113">
        <v>9797</v>
      </c>
      <c r="H213" s="113">
        <v>9102</v>
      </c>
      <c r="I213" s="113">
        <v>12196</v>
      </c>
      <c r="J213" s="113">
        <v>12406</v>
      </c>
      <c r="K213" s="113">
        <v>13387</v>
      </c>
      <c r="L213" s="192">
        <v>12369</v>
      </c>
      <c r="M213" s="113">
        <v>18899</v>
      </c>
      <c r="N213" s="113">
        <v>31095</v>
      </c>
      <c r="O213" s="192">
        <v>38162</v>
      </c>
      <c r="P213" s="113">
        <v>35438</v>
      </c>
      <c r="Q213" s="192">
        <v>33819</v>
      </c>
      <c r="R213" s="113">
        <v>6322</v>
      </c>
      <c r="S213" s="192">
        <v>5874</v>
      </c>
      <c r="T213" s="113">
        <v>19459</v>
      </c>
      <c r="U213" s="192">
        <v>18703</v>
      </c>
      <c r="V213" s="113">
        <v>25781</v>
      </c>
      <c r="W213" s="192">
        <v>24577</v>
      </c>
      <c r="X213" s="113">
        <v>50358</v>
      </c>
      <c r="Y213" s="113">
        <v>12196</v>
      </c>
      <c r="Z213" s="192">
        <v>38162</v>
      </c>
      <c r="AA213" s="39"/>
    </row>
    <row r="214" spans="1:27">
      <c r="A214" s="123">
        <v>2</v>
      </c>
      <c r="B214" s="59">
        <v>2</v>
      </c>
      <c r="C214" s="59">
        <v>1</v>
      </c>
      <c r="D214" s="122">
        <v>314000</v>
      </c>
      <c r="E214" s="59" t="s">
        <v>54</v>
      </c>
      <c r="F214" s="196">
        <v>68044</v>
      </c>
      <c r="G214" s="113">
        <v>10152</v>
      </c>
      <c r="H214" s="113">
        <v>9413</v>
      </c>
      <c r="I214" s="113">
        <v>12253</v>
      </c>
      <c r="J214" s="113">
        <v>12029</v>
      </c>
      <c r="K214" s="113">
        <v>12186</v>
      </c>
      <c r="L214" s="192">
        <v>12011</v>
      </c>
      <c r="M214" s="113">
        <v>19565</v>
      </c>
      <c r="N214" s="113">
        <v>31818</v>
      </c>
      <c r="O214" s="192">
        <v>36226</v>
      </c>
      <c r="P214" s="113">
        <v>34748</v>
      </c>
      <c r="Q214" s="192">
        <v>33296</v>
      </c>
      <c r="R214" s="113">
        <v>6385</v>
      </c>
      <c r="S214" s="192">
        <v>5868</v>
      </c>
      <c r="T214" s="113">
        <v>18372</v>
      </c>
      <c r="U214" s="192">
        <v>17854</v>
      </c>
      <c r="V214" s="113">
        <v>24757</v>
      </c>
      <c r="W214" s="192">
        <v>23722</v>
      </c>
      <c r="X214" s="113">
        <v>48479</v>
      </c>
      <c r="Y214" s="113">
        <v>12253</v>
      </c>
      <c r="Z214" s="192">
        <v>36226</v>
      </c>
      <c r="AA214" s="39"/>
    </row>
    <row r="215" spans="1:27">
      <c r="A215" s="123">
        <v>2</v>
      </c>
      <c r="B215" s="59">
        <v>2</v>
      </c>
      <c r="C215" s="59">
        <v>1</v>
      </c>
      <c r="D215" s="122">
        <v>512000</v>
      </c>
      <c r="E215" s="59" t="s">
        <v>95</v>
      </c>
      <c r="F215" s="196">
        <v>22156</v>
      </c>
      <c r="G215" s="113">
        <v>2988</v>
      </c>
      <c r="H215" s="113">
        <v>2763</v>
      </c>
      <c r="I215" s="113">
        <v>3871</v>
      </c>
      <c r="J215" s="113">
        <v>4014</v>
      </c>
      <c r="K215" s="113">
        <v>4656</v>
      </c>
      <c r="L215" s="192">
        <v>3864</v>
      </c>
      <c r="M215" s="113">
        <v>5751</v>
      </c>
      <c r="N215" s="113">
        <v>9622</v>
      </c>
      <c r="O215" s="192">
        <v>12534</v>
      </c>
      <c r="P215" s="113">
        <v>11517</v>
      </c>
      <c r="Q215" s="192">
        <v>10639</v>
      </c>
      <c r="R215" s="113">
        <v>1964</v>
      </c>
      <c r="S215" s="192">
        <v>1907</v>
      </c>
      <c r="T215" s="113">
        <v>6568</v>
      </c>
      <c r="U215" s="192">
        <v>5966</v>
      </c>
      <c r="V215" s="113">
        <v>8532</v>
      </c>
      <c r="W215" s="192">
        <v>7873</v>
      </c>
      <c r="X215" s="113">
        <v>16405</v>
      </c>
      <c r="Y215" s="113">
        <v>3871</v>
      </c>
      <c r="Z215" s="192">
        <v>12534</v>
      </c>
      <c r="AA215" s="39"/>
    </row>
    <row r="216" spans="1:27">
      <c r="A216" s="123">
        <v>2</v>
      </c>
      <c r="B216" s="59">
        <v>2</v>
      </c>
      <c r="C216" s="59">
        <v>1</v>
      </c>
      <c r="D216" s="122">
        <v>111000</v>
      </c>
      <c r="E216" s="59" t="s">
        <v>15</v>
      </c>
      <c r="F216" s="196">
        <v>113843</v>
      </c>
      <c r="G216" s="113">
        <v>19191</v>
      </c>
      <c r="H216" s="113">
        <v>16756</v>
      </c>
      <c r="I216" s="113">
        <v>21758</v>
      </c>
      <c r="J216" s="113">
        <v>19774</v>
      </c>
      <c r="K216" s="113">
        <v>19585</v>
      </c>
      <c r="L216" s="192">
        <v>16779</v>
      </c>
      <c r="M216" s="113">
        <v>35947</v>
      </c>
      <c r="N216" s="113">
        <v>57705</v>
      </c>
      <c r="O216" s="192">
        <v>56138</v>
      </c>
      <c r="P216" s="113">
        <v>58402</v>
      </c>
      <c r="Q216" s="192">
        <v>55441</v>
      </c>
      <c r="R216" s="113">
        <v>11194</v>
      </c>
      <c r="S216" s="192">
        <v>10564</v>
      </c>
      <c r="T216" s="113">
        <v>28792</v>
      </c>
      <c r="U216" s="192">
        <v>27346</v>
      </c>
      <c r="V216" s="113">
        <v>39986</v>
      </c>
      <c r="W216" s="192">
        <v>37910</v>
      </c>
      <c r="X216" s="113">
        <v>77896</v>
      </c>
      <c r="Y216" s="113">
        <v>21758</v>
      </c>
      <c r="Z216" s="192">
        <v>56138</v>
      </c>
      <c r="AA216" s="39"/>
    </row>
    <row r="217" spans="1:27">
      <c r="A217" s="123">
        <v>2</v>
      </c>
      <c r="B217" s="59">
        <v>2</v>
      </c>
      <c r="C217" s="59">
        <v>1</v>
      </c>
      <c r="D217" s="122">
        <v>315000</v>
      </c>
      <c r="E217" s="59" t="s">
        <v>55</v>
      </c>
      <c r="F217" s="196">
        <v>206246</v>
      </c>
      <c r="G217" s="113">
        <v>34043</v>
      </c>
      <c r="H217" s="113">
        <v>29198</v>
      </c>
      <c r="I217" s="113">
        <v>38010</v>
      </c>
      <c r="J217" s="113">
        <v>35492</v>
      </c>
      <c r="K217" s="113">
        <v>36267</v>
      </c>
      <c r="L217" s="192">
        <v>33236</v>
      </c>
      <c r="M217" s="113">
        <v>63241</v>
      </c>
      <c r="N217" s="113">
        <v>101251</v>
      </c>
      <c r="O217" s="192">
        <v>104995</v>
      </c>
      <c r="P217" s="113">
        <v>105494</v>
      </c>
      <c r="Q217" s="192">
        <v>100752</v>
      </c>
      <c r="R217" s="113">
        <v>19574</v>
      </c>
      <c r="S217" s="192">
        <v>18436</v>
      </c>
      <c r="T217" s="113">
        <v>53543</v>
      </c>
      <c r="U217" s="192">
        <v>51452</v>
      </c>
      <c r="V217" s="113">
        <v>73117</v>
      </c>
      <c r="W217" s="192">
        <v>69888</v>
      </c>
      <c r="X217" s="113">
        <v>143005</v>
      </c>
      <c r="Y217" s="113">
        <v>38010</v>
      </c>
      <c r="Z217" s="192">
        <v>104995</v>
      </c>
      <c r="AA217" s="39"/>
    </row>
    <row r="218" spans="1:27">
      <c r="A218" s="123">
        <v>2</v>
      </c>
      <c r="B218" s="59">
        <v>2</v>
      </c>
      <c r="C218" s="59">
        <v>1</v>
      </c>
      <c r="D218" s="122">
        <v>316000</v>
      </c>
      <c r="E218" s="59" t="s">
        <v>56</v>
      </c>
      <c r="F218" s="196">
        <v>32760</v>
      </c>
      <c r="G218" s="113">
        <v>4686</v>
      </c>
      <c r="H218" s="113">
        <v>4504</v>
      </c>
      <c r="I218" s="113">
        <v>5978</v>
      </c>
      <c r="J218" s="113">
        <v>6170</v>
      </c>
      <c r="K218" s="113">
        <v>6346</v>
      </c>
      <c r="L218" s="192">
        <v>5076</v>
      </c>
      <c r="M218" s="113">
        <v>9190</v>
      </c>
      <c r="N218" s="113">
        <v>15168</v>
      </c>
      <c r="O218" s="192">
        <v>17592</v>
      </c>
      <c r="P218" s="113">
        <v>17085</v>
      </c>
      <c r="Q218" s="192">
        <v>15675</v>
      </c>
      <c r="R218" s="113">
        <v>3089</v>
      </c>
      <c r="S218" s="192">
        <v>2889</v>
      </c>
      <c r="T218" s="113">
        <v>9250</v>
      </c>
      <c r="U218" s="192">
        <v>8342</v>
      </c>
      <c r="V218" s="113">
        <v>12339</v>
      </c>
      <c r="W218" s="192">
        <v>11231</v>
      </c>
      <c r="X218" s="113">
        <v>23570</v>
      </c>
      <c r="Y218" s="113">
        <v>5978</v>
      </c>
      <c r="Z218" s="192">
        <v>17592</v>
      </c>
      <c r="AA218" s="39"/>
    </row>
    <row r="219" spans="1:27">
      <c r="A219" s="123">
        <v>2</v>
      </c>
      <c r="B219" s="59">
        <v>3</v>
      </c>
      <c r="C219" s="59">
        <v>1</v>
      </c>
      <c r="D219" s="122">
        <v>515000</v>
      </c>
      <c r="E219" s="59" t="s">
        <v>97</v>
      </c>
      <c r="F219" s="196">
        <v>60215</v>
      </c>
      <c r="G219" s="113">
        <v>8935</v>
      </c>
      <c r="H219" s="113">
        <v>7737</v>
      </c>
      <c r="I219" s="113">
        <v>10126</v>
      </c>
      <c r="J219" s="113">
        <v>9779</v>
      </c>
      <c r="K219" s="113">
        <v>10299</v>
      </c>
      <c r="L219" s="192">
        <v>13339</v>
      </c>
      <c r="M219" s="113">
        <v>16672</v>
      </c>
      <c r="N219" s="113">
        <v>26798</v>
      </c>
      <c r="O219" s="192">
        <v>33417</v>
      </c>
      <c r="P219" s="113">
        <v>30234</v>
      </c>
      <c r="Q219" s="192">
        <v>29981</v>
      </c>
      <c r="R219" s="113">
        <v>5238</v>
      </c>
      <c r="S219" s="192">
        <v>4888</v>
      </c>
      <c r="T219" s="113">
        <v>16367</v>
      </c>
      <c r="U219" s="192">
        <v>17050</v>
      </c>
      <c r="V219" s="113">
        <v>21605</v>
      </c>
      <c r="W219" s="192">
        <v>21938</v>
      </c>
      <c r="X219" s="113">
        <v>43543</v>
      </c>
      <c r="Y219" s="113">
        <v>10126</v>
      </c>
      <c r="Z219" s="192">
        <v>33417</v>
      </c>
      <c r="AA219" s="39"/>
    </row>
    <row r="220" spans="1:27">
      <c r="A220" s="123">
        <v>2</v>
      </c>
      <c r="B220" s="59">
        <v>2</v>
      </c>
      <c r="C220" s="59">
        <v>1</v>
      </c>
      <c r="D220" s="122">
        <v>120000</v>
      </c>
      <c r="E220" s="59" t="s">
        <v>22</v>
      </c>
      <c r="F220" s="196">
        <v>21943</v>
      </c>
      <c r="G220" s="113">
        <v>3078</v>
      </c>
      <c r="H220" s="113">
        <v>2786</v>
      </c>
      <c r="I220" s="113">
        <v>3919</v>
      </c>
      <c r="J220" s="113">
        <v>4102</v>
      </c>
      <c r="K220" s="113">
        <v>4453</v>
      </c>
      <c r="L220" s="192">
        <v>3605</v>
      </c>
      <c r="M220" s="113">
        <v>5864</v>
      </c>
      <c r="N220" s="113">
        <v>9783</v>
      </c>
      <c r="O220" s="192">
        <v>12160</v>
      </c>
      <c r="P220" s="113">
        <v>11269</v>
      </c>
      <c r="Q220" s="192">
        <v>10674</v>
      </c>
      <c r="R220" s="113">
        <v>2016</v>
      </c>
      <c r="S220" s="192">
        <v>1903</v>
      </c>
      <c r="T220" s="113">
        <v>6256</v>
      </c>
      <c r="U220" s="192">
        <v>5904</v>
      </c>
      <c r="V220" s="113">
        <v>8272</v>
      </c>
      <c r="W220" s="192">
        <v>7807</v>
      </c>
      <c r="X220" s="113">
        <v>16079</v>
      </c>
      <c r="Y220" s="113">
        <v>3919</v>
      </c>
      <c r="Z220" s="192">
        <v>12160</v>
      </c>
      <c r="AA220" s="39"/>
    </row>
    <row r="221" spans="1:27">
      <c r="A221" s="123">
        <v>2</v>
      </c>
      <c r="B221" s="59">
        <v>2</v>
      </c>
      <c r="C221" s="59">
        <v>1</v>
      </c>
      <c r="D221" s="122">
        <v>122000</v>
      </c>
      <c r="E221" s="59" t="s">
        <v>23</v>
      </c>
      <c r="F221" s="196">
        <v>32054</v>
      </c>
      <c r="G221" s="113">
        <v>4516</v>
      </c>
      <c r="H221" s="113">
        <v>4112</v>
      </c>
      <c r="I221" s="113">
        <v>5709</v>
      </c>
      <c r="J221" s="113">
        <v>5905</v>
      </c>
      <c r="K221" s="113">
        <v>6547</v>
      </c>
      <c r="L221" s="192">
        <v>5265</v>
      </c>
      <c r="M221" s="113">
        <v>8628</v>
      </c>
      <c r="N221" s="113">
        <v>14337</v>
      </c>
      <c r="O221" s="192">
        <v>17717</v>
      </c>
      <c r="P221" s="113">
        <v>16659</v>
      </c>
      <c r="Q221" s="192">
        <v>15395</v>
      </c>
      <c r="R221" s="113">
        <v>2917</v>
      </c>
      <c r="S221" s="192">
        <v>2792</v>
      </c>
      <c r="T221" s="113">
        <v>9288</v>
      </c>
      <c r="U221" s="192">
        <v>8429</v>
      </c>
      <c r="V221" s="113">
        <v>12205</v>
      </c>
      <c r="W221" s="192">
        <v>11221</v>
      </c>
      <c r="X221" s="113">
        <v>23426</v>
      </c>
      <c r="Y221" s="113">
        <v>5709</v>
      </c>
      <c r="Z221" s="192">
        <v>17717</v>
      </c>
      <c r="AA221" s="39"/>
    </row>
    <row r="222" spans="1:27">
      <c r="A222" s="124"/>
      <c r="B222" s="125"/>
      <c r="C222" s="125"/>
      <c r="D222" s="126"/>
      <c r="E222" s="114" t="s">
        <v>217</v>
      </c>
      <c r="F222" s="193">
        <v>673425</v>
      </c>
      <c r="G222" s="116">
        <v>103737</v>
      </c>
      <c r="H222" s="117">
        <v>91875</v>
      </c>
      <c r="I222" s="117">
        <v>121010</v>
      </c>
      <c r="J222" s="117">
        <v>116997</v>
      </c>
      <c r="K222" s="117">
        <v>121529</v>
      </c>
      <c r="L222" s="193">
        <v>118277</v>
      </c>
      <c r="M222" s="116">
        <v>195612</v>
      </c>
      <c r="N222" s="117">
        <v>316622</v>
      </c>
      <c r="O222" s="193">
        <v>356803</v>
      </c>
      <c r="P222" s="116">
        <v>346093</v>
      </c>
      <c r="Q222" s="193">
        <v>327332</v>
      </c>
      <c r="R222" s="116">
        <v>62377</v>
      </c>
      <c r="S222" s="193">
        <v>58633</v>
      </c>
      <c r="T222" s="116">
        <v>183433</v>
      </c>
      <c r="U222" s="193">
        <v>173370</v>
      </c>
      <c r="V222" s="116">
        <v>245810</v>
      </c>
      <c r="W222" s="193">
        <v>232003</v>
      </c>
      <c r="X222" s="116">
        <v>477813</v>
      </c>
      <c r="Y222" s="117">
        <v>121010</v>
      </c>
      <c r="Z222" s="115">
        <v>356803</v>
      </c>
      <c r="AA222" s="39"/>
    </row>
    <row r="223" spans="1:27">
      <c r="A223" s="123">
        <v>3</v>
      </c>
      <c r="B223" s="59">
        <v>4</v>
      </c>
      <c r="C223" s="59">
        <v>2</v>
      </c>
      <c r="D223" s="122">
        <v>334000</v>
      </c>
      <c r="E223" s="59" t="s">
        <v>258</v>
      </c>
      <c r="F223" s="196">
        <v>13269</v>
      </c>
      <c r="G223" s="113">
        <v>1685</v>
      </c>
      <c r="H223" s="113">
        <v>1687</v>
      </c>
      <c r="I223" s="113">
        <v>2233</v>
      </c>
      <c r="J223" s="113">
        <v>2564</v>
      </c>
      <c r="K223" s="113">
        <v>2883</v>
      </c>
      <c r="L223" s="192">
        <v>2217</v>
      </c>
      <c r="M223" s="113">
        <v>3372</v>
      </c>
      <c r="N223" s="113">
        <v>5605</v>
      </c>
      <c r="O223" s="192">
        <v>7664</v>
      </c>
      <c r="P223" s="113">
        <v>6902</v>
      </c>
      <c r="Q223" s="192">
        <v>6367</v>
      </c>
      <c r="R223" s="113">
        <v>1189</v>
      </c>
      <c r="S223" s="192">
        <v>1044</v>
      </c>
      <c r="T223" s="113">
        <v>4008</v>
      </c>
      <c r="U223" s="192">
        <v>3656</v>
      </c>
      <c r="V223" s="113">
        <v>5197</v>
      </c>
      <c r="W223" s="192">
        <v>4700</v>
      </c>
      <c r="X223" s="113">
        <v>9897</v>
      </c>
      <c r="Y223" s="113">
        <v>2233</v>
      </c>
      <c r="Z223" s="192">
        <v>7664</v>
      </c>
      <c r="AA223" s="39"/>
    </row>
    <row r="224" spans="1:27">
      <c r="A224" s="123">
        <v>3</v>
      </c>
      <c r="B224" s="59">
        <v>4</v>
      </c>
      <c r="C224" s="59">
        <v>2</v>
      </c>
      <c r="D224" s="122">
        <v>554000</v>
      </c>
      <c r="E224" s="59" t="s">
        <v>265</v>
      </c>
      <c r="F224" s="196">
        <v>38252</v>
      </c>
      <c r="G224" s="113">
        <v>4917</v>
      </c>
      <c r="H224" s="113">
        <v>4692</v>
      </c>
      <c r="I224" s="113">
        <v>6753</v>
      </c>
      <c r="J224" s="113">
        <v>7179</v>
      </c>
      <c r="K224" s="113">
        <v>8319</v>
      </c>
      <c r="L224" s="192">
        <v>6392</v>
      </c>
      <c r="M224" s="113">
        <v>9609</v>
      </c>
      <c r="N224" s="113">
        <v>16362</v>
      </c>
      <c r="O224" s="192">
        <v>21890</v>
      </c>
      <c r="P224" s="113">
        <v>19807</v>
      </c>
      <c r="Q224" s="192">
        <v>18445</v>
      </c>
      <c r="R224" s="113">
        <v>3454</v>
      </c>
      <c r="S224" s="192">
        <v>3299</v>
      </c>
      <c r="T224" s="113">
        <v>11490</v>
      </c>
      <c r="U224" s="192">
        <v>10400</v>
      </c>
      <c r="V224" s="113">
        <v>14944</v>
      </c>
      <c r="W224" s="192">
        <v>13699</v>
      </c>
      <c r="X224" s="113">
        <v>28643</v>
      </c>
      <c r="Y224" s="113">
        <v>6753</v>
      </c>
      <c r="Z224" s="192">
        <v>21890</v>
      </c>
      <c r="AA224" s="39"/>
    </row>
    <row r="225" spans="1:27">
      <c r="A225" s="123">
        <v>3</v>
      </c>
      <c r="B225" s="59">
        <v>4</v>
      </c>
      <c r="C225" s="59">
        <v>2</v>
      </c>
      <c r="D225" s="122">
        <v>558000</v>
      </c>
      <c r="E225" s="59" t="s">
        <v>266</v>
      </c>
      <c r="F225" s="196">
        <v>29582</v>
      </c>
      <c r="G225" s="113">
        <v>3742</v>
      </c>
      <c r="H225" s="113">
        <v>3582</v>
      </c>
      <c r="I225" s="113">
        <v>5014</v>
      </c>
      <c r="J225" s="113">
        <v>5472</v>
      </c>
      <c r="K225" s="113">
        <v>6648</v>
      </c>
      <c r="L225" s="192">
        <v>5124</v>
      </c>
      <c r="M225" s="113">
        <v>7324</v>
      </c>
      <c r="N225" s="113">
        <v>12338</v>
      </c>
      <c r="O225" s="192">
        <v>17244</v>
      </c>
      <c r="P225" s="113">
        <v>15341</v>
      </c>
      <c r="Q225" s="192">
        <v>14241</v>
      </c>
      <c r="R225" s="113">
        <v>2606</v>
      </c>
      <c r="S225" s="192">
        <v>2408</v>
      </c>
      <c r="T225" s="113">
        <v>8982</v>
      </c>
      <c r="U225" s="192">
        <v>8262</v>
      </c>
      <c r="V225" s="113">
        <v>11588</v>
      </c>
      <c r="W225" s="192">
        <v>10670</v>
      </c>
      <c r="X225" s="113">
        <v>22258</v>
      </c>
      <c r="Y225" s="113">
        <v>5014</v>
      </c>
      <c r="Z225" s="192">
        <v>17244</v>
      </c>
      <c r="AA225" s="39"/>
    </row>
    <row r="226" spans="1:27">
      <c r="A226" s="123">
        <v>3</v>
      </c>
      <c r="B226" s="59">
        <v>4</v>
      </c>
      <c r="C226" s="59">
        <v>2</v>
      </c>
      <c r="D226" s="122">
        <v>358000</v>
      </c>
      <c r="E226" s="59" t="s">
        <v>259</v>
      </c>
      <c r="F226" s="196">
        <v>34197</v>
      </c>
      <c r="G226" s="113">
        <v>4494</v>
      </c>
      <c r="H226" s="113">
        <v>4191</v>
      </c>
      <c r="I226" s="113">
        <v>5932</v>
      </c>
      <c r="J226" s="113">
        <v>6120</v>
      </c>
      <c r="K226" s="113">
        <v>7334</v>
      </c>
      <c r="L226" s="192">
        <v>6126</v>
      </c>
      <c r="M226" s="113">
        <v>8685</v>
      </c>
      <c r="N226" s="113">
        <v>14617</v>
      </c>
      <c r="O226" s="192">
        <v>19580</v>
      </c>
      <c r="P226" s="113">
        <v>17807</v>
      </c>
      <c r="Q226" s="192">
        <v>16390</v>
      </c>
      <c r="R226" s="113">
        <v>3164</v>
      </c>
      <c r="S226" s="192">
        <v>2768</v>
      </c>
      <c r="T226" s="113">
        <v>10208</v>
      </c>
      <c r="U226" s="192">
        <v>9372</v>
      </c>
      <c r="V226" s="113">
        <v>13372</v>
      </c>
      <c r="W226" s="192">
        <v>12140</v>
      </c>
      <c r="X226" s="113">
        <v>25512</v>
      </c>
      <c r="Y226" s="113">
        <v>5932</v>
      </c>
      <c r="Z226" s="192">
        <v>19580</v>
      </c>
      <c r="AA226" s="39"/>
    </row>
    <row r="227" spans="1:27">
      <c r="A227" s="123">
        <v>3</v>
      </c>
      <c r="B227" s="59">
        <v>4</v>
      </c>
      <c r="C227" s="59">
        <v>2</v>
      </c>
      <c r="D227" s="122">
        <v>366000</v>
      </c>
      <c r="E227" s="59" t="s">
        <v>260</v>
      </c>
      <c r="F227" s="196">
        <v>38630</v>
      </c>
      <c r="G227" s="113">
        <v>5050</v>
      </c>
      <c r="H227" s="113">
        <v>4852</v>
      </c>
      <c r="I227" s="113">
        <v>6707</v>
      </c>
      <c r="J227" s="113">
        <v>7253</v>
      </c>
      <c r="K227" s="113">
        <v>8306</v>
      </c>
      <c r="L227" s="192">
        <v>6462</v>
      </c>
      <c r="M227" s="113">
        <v>9902</v>
      </c>
      <c r="N227" s="113">
        <v>16609</v>
      </c>
      <c r="O227" s="192">
        <v>22021</v>
      </c>
      <c r="P227" s="113">
        <v>19957</v>
      </c>
      <c r="Q227" s="192">
        <v>18673</v>
      </c>
      <c r="R227" s="113">
        <v>3438</v>
      </c>
      <c r="S227" s="192">
        <v>3269</v>
      </c>
      <c r="T227" s="113">
        <v>11427</v>
      </c>
      <c r="U227" s="192">
        <v>10594</v>
      </c>
      <c r="V227" s="113">
        <v>14865</v>
      </c>
      <c r="W227" s="192">
        <v>13863</v>
      </c>
      <c r="X227" s="113">
        <v>28728</v>
      </c>
      <c r="Y227" s="113">
        <v>6707</v>
      </c>
      <c r="Z227" s="192">
        <v>22021</v>
      </c>
      <c r="AA227" s="39"/>
    </row>
    <row r="228" spans="1:27">
      <c r="A228" s="123">
        <v>3</v>
      </c>
      <c r="B228" s="59">
        <v>4</v>
      </c>
      <c r="C228" s="59">
        <v>2</v>
      </c>
      <c r="D228" s="122">
        <v>754000</v>
      </c>
      <c r="E228" s="59" t="s">
        <v>269</v>
      </c>
      <c r="F228" s="196">
        <v>42185</v>
      </c>
      <c r="G228" s="113">
        <v>5429</v>
      </c>
      <c r="H228" s="113">
        <v>5251</v>
      </c>
      <c r="I228" s="113">
        <v>7430</v>
      </c>
      <c r="J228" s="113">
        <v>7988</v>
      </c>
      <c r="K228" s="113">
        <v>9002</v>
      </c>
      <c r="L228" s="192">
        <v>7085</v>
      </c>
      <c r="M228" s="113">
        <v>10680</v>
      </c>
      <c r="N228" s="113">
        <v>18110</v>
      </c>
      <c r="O228" s="192">
        <v>24075</v>
      </c>
      <c r="P228" s="113">
        <v>21838</v>
      </c>
      <c r="Q228" s="192">
        <v>20347</v>
      </c>
      <c r="R228" s="113">
        <v>3834</v>
      </c>
      <c r="S228" s="192">
        <v>3596</v>
      </c>
      <c r="T228" s="113">
        <v>12528</v>
      </c>
      <c r="U228" s="192">
        <v>11547</v>
      </c>
      <c r="V228" s="113">
        <v>16362</v>
      </c>
      <c r="W228" s="192">
        <v>15143</v>
      </c>
      <c r="X228" s="113">
        <v>31505</v>
      </c>
      <c r="Y228" s="113">
        <v>7430</v>
      </c>
      <c r="Z228" s="192">
        <v>24075</v>
      </c>
      <c r="AA228" s="39"/>
    </row>
    <row r="229" spans="1:27">
      <c r="A229" s="123">
        <v>3</v>
      </c>
      <c r="B229" s="59">
        <v>3</v>
      </c>
      <c r="C229" s="59">
        <v>2</v>
      </c>
      <c r="D229" s="122">
        <v>370000</v>
      </c>
      <c r="E229" s="59" t="s">
        <v>261</v>
      </c>
      <c r="F229" s="196">
        <v>20415</v>
      </c>
      <c r="G229" s="113">
        <v>2502</v>
      </c>
      <c r="H229" s="113">
        <v>2431</v>
      </c>
      <c r="I229" s="113">
        <v>3498</v>
      </c>
      <c r="J229" s="113">
        <v>3842</v>
      </c>
      <c r="K229" s="113">
        <v>4508</v>
      </c>
      <c r="L229" s="192">
        <v>3634</v>
      </c>
      <c r="M229" s="113">
        <v>4933</v>
      </c>
      <c r="N229" s="113">
        <v>8431</v>
      </c>
      <c r="O229" s="192">
        <v>11984</v>
      </c>
      <c r="P229" s="113">
        <v>10599</v>
      </c>
      <c r="Q229" s="192">
        <v>9816</v>
      </c>
      <c r="R229" s="113">
        <v>1855</v>
      </c>
      <c r="S229" s="192">
        <v>1643</v>
      </c>
      <c r="T229" s="113">
        <v>6277</v>
      </c>
      <c r="U229" s="192">
        <v>5707</v>
      </c>
      <c r="V229" s="113">
        <v>8132</v>
      </c>
      <c r="W229" s="192">
        <v>7350</v>
      </c>
      <c r="X229" s="113">
        <v>15482</v>
      </c>
      <c r="Y229" s="113">
        <v>3498</v>
      </c>
      <c r="Z229" s="192">
        <v>11984</v>
      </c>
      <c r="AA229" s="39"/>
    </row>
    <row r="230" spans="1:27">
      <c r="A230" s="123">
        <v>3</v>
      </c>
      <c r="B230" s="59">
        <v>4</v>
      </c>
      <c r="C230" s="59">
        <v>2</v>
      </c>
      <c r="D230" s="122">
        <v>758000</v>
      </c>
      <c r="E230" s="59" t="s">
        <v>271</v>
      </c>
      <c r="F230" s="110">
        <v>20029</v>
      </c>
      <c r="G230" s="111">
        <v>2568</v>
      </c>
      <c r="H230" s="111">
        <v>2442</v>
      </c>
      <c r="I230" s="111">
        <v>3536</v>
      </c>
      <c r="J230" s="111">
        <v>3748</v>
      </c>
      <c r="K230" s="111">
        <v>4361</v>
      </c>
      <c r="L230" s="112">
        <v>3374</v>
      </c>
      <c r="M230" s="111">
        <v>5010</v>
      </c>
      <c r="N230" s="113">
        <v>8546</v>
      </c>
      <c r="O230" s="192">
        <v>11483</v>
      </c>
      <c r="P230" s="113">
        <v>10436</v>
      </c>
      <c r="Q230" s="192">
        <v>9593</v>
      </c>
      <c r="R230" s="113">
        <v>1819</v>
      </c>
      <c r="S230" s="192">
        <v>1717</v>
      </c>
      <c r="T230" s="113">
        <v>5999</v>
      </c>
      <c r="U230" s="192">
        <v>5484</v>
      </c>
      <c r="V230" s="113">
        <v>7818</v>
      </c>
      <c r="W230" s="192">
        <v>7201</v>
      </c>
      <c r="X230" s="113">
        <v>15019</v>
      </c>
      <c r="Y230" s="113">
        <v>3536</v>
      </c>
      <c r="Z230" s="192">
        <v>11483</v>
      </c>
      <c r="AA230" s="39"/>
    </row>
    <row r="231" spans="1:27">
      <c r="A231" s="123">
        <v>3</v>
      </c>
      <c r="B231" s="59">
        <v>4</v>
      </c>
      <c r="C231" s="59">
        <v>2</v>
      </c>
      <c r="D231" s="122">
        <v>958000</v>
      </c>
      <c r="E231" s="59" t="s">
        <v>276</v>
      </c>
      <c r="F231" s="196">
        <v>27259</v>
      </c>
      <c r="G231" s="113">
        <v>3290</v>
      </c>
      <c r="H231" s="113">
        <v>3246</v>
      </c>
      <c r="I231" s="113">
        <v>4555</v>
      </c>
      <c r="J231" s="113">
        <v>5296</v>
      </c>
      <c r="K231" s="113">
        <v>6165</v>
      </c>
      <c r="L231" s="192">
        <v>4707</v>
      </c>
      <c r="M231" s="113">
        <v>6536</v>
      </c>
      <c r="N231" s="113">
        <v>11091</v>
      </c>
      <c r="O231" s="192">
        <v>16168</v>
      </c>
      <c r="P231" s="113">
        <v>14213</v>
      </c>
      <c r="Q231" s="192">
        <v>13046</v>
      </c>
      <c r="R231" s="113">
        <v>2364</v>
      </c>
      <c r="S231" s="192">
        <v>2191</v>
      </c>
      <c r="T231" s="113">
        <v>8532</v>
      </c>
      <c r="U231" s="192">
        <v>7636</v>
      </c>
      <c r="V231" s="113">
        <v>10896</v>
      </c>
      <c r="W231" s="192">
        <v>9827</v>
      </c>
      <c r="X231" s="113">
        <v>20723</v>
      </c>
      <c r="Y231" s="113">
        <v>4555</v>
      </c>
      <c r="Z231" s="192">
        <v>16168</v>
      </c>
      <c r="AA231" s="39"/>
    </row>
    <row r="232" spans="1:27">
      <c r="A232" s="123">
        <v>3</v>
      </c>
      <c r="B232" s="59">
        <v>4</v>
      </c>
      <c r="C232" s="59">
        <v>2</v>
      </c>
      <c r="D232" s="122">
        <v>762000</v>
      </c>
      <c r="E232" s="59" t="s">
        <v>272</v>
      </c>
      <c r="F232" s="196">
        <v>29110</v>
      </c>
      <c r="G232" s="113">
        <v>3573</v>
      </c>
      <c r="H232" s="113">
        <v>3435</v>
      </c>
      <c r="I232" s="113">
        <v>5011</v>
      </c>
      <c r="J232" s="113">
        <v>5518</v>
      </c>
      <c r="K232" s="113">
        <v>6445</v>
      </c>
      <c r="L232" s="192">
        <v>5128</v>
      </c>
      <c r="M232" s="113">
        <v>7008</v>
      </c>
      <c r="N232" s="113">
        <v>12019</v>
      </c>
      <c r="O232" s="192">
        <v>17091</v>
      </c>
      <c r="P232" s="113">
        <v>15058</v>
      </c>
      <c r="Q232" s="192">
        <v>14052</v>
      </c>
      <c r="R232" s="113">
        <v>2548</v>
      </c>
      <c r="S232" s="192">
        <v>2463</v>
      </c>
      <c r="T232" s="113">
        <v>8892</v>
      </c>
      <c r="U232" s="192">
        <v>8199</v>
      </c>
      <c r="V232" s="113">
        <v>11440</v>
      </c>
      <c r="W232" s="192">
        <v>10662</v>
      </c>
      <c r="X232" s="113">
        <v>22102</v>
      </c>
      <c r="Y232" s="113">
        <v>5011</v>
      </c>
      <c r="Z232" s="192">
        <v>17091</v>
      </c>
      <c r="AA232" s="39"/>
    </row>
    <row r="233" spans="1:27">
      <c r="A233" s="123">
        <v>3</v>
      </c>
      <c r="B233" s="59">
        <v>4</v>
      </c>
      <c r="C233" s="59">
        <v>2</v>
      </c>
      <c r="D233" s="122">
        <v>154000</v>
      </c>
      <c r="E233" s="59" t="s">
        <v>253</v>
      </c>
      <c r="F233" s="196">
        <v>26861</v>
      </c>
      <c r="G233" s="113">
        <v>3371</v>
      </c>
      <c r="H233" s="113">
        <v>3384</v>
      </c>
      <c r="I233" s="113">
        <v>4745</v>
      </c>
      <c r="J233" s="113">
        <v>5074</v>
      </c>
      <c r="K233" s="113">
        <v>5693</v>
      </c>
      <c r="L233" s="192">
        <v>4594</v>
      </c>
      <c r="M233" s="113">
        <v>6755</v>
      </c>
      <c r="N233" s="113">
        <v>11500</v>
      </c>
      <c r="O233" s="192">
        <v>15361</v>
      </c>
      <c r="P233" s="113">
        <v>13971</v>
      </c>
      <c r="Q233" s="192">
        <v>12890</v>
      </c>
      <c r="R233" s="113">
        <v>2471</v>
      </c>
      <c r="S233" s="192">
        <v>2274</v>
      </c>
      <c r="T233" s="113">
        <v>8058</v>
      </c>
      <c r="U233" s="192">
        <v>7303</v>
      </c>
      <c r="V233" s="113">
        <v>10529</v>
      </c>
      <c r="W233" s="192">
        <v>9577</v>
      </c>
      <c r="X233" s="113">
        <v>20106</v>
      </c>
      <c r="Y233" s="113">
        <v>4745</v>
      </c>
      <c r="Z233" s="192">
        <v>15361</v>
      </c>
      <c r="AA233" s="39"/>
    </row>
    <row r="234" spans="1:27">
      <c r="A234" s="123">
        <v>3</v>
      </c>
      <c r="B234" s="59">
        <v>4</v>
      </c>
      <c r="C234" s="59">
        <v>2</v>
      </c>
      <c r="D234" s="122">
        <v>766000</v>
      </c>
      <c r="E234" s="59" t="s">
        <v>273</v>
      </c>
      <c r="F234" s="196">
        <v>31258</v>
      </c>
      <c r="G234" s="113">
        <v>3978</v>
      </c>
      <c r="H234" s="113">
        <v>3968</v>
      </c>
      <c r="I234" s="113">
        <v>5485</v>
      </c>
      <c r="J234" s="113">
        <v>5863</v>
      </c>
      <c r="K234" s="113">
        <v>6682</v>
      </c>
      <c r="L234" s="192">
        <v>5282</v>
      </c>
      <c r="M234" s="113">
        <v>7946</v>
      </c>
      <c r="N234" s="113">
        <v>13431</v>
      </c>
      <c r="O234" s="192">
        <v>17827</v>
      </c>
      <c r="P234" s="113">
        <v>16261</v>
      </c>
      <c r="Q234" s="192">
        <v>14997</v>
      </c>
      <c r="R234" s="113">
        <v>2811</v>
      </c>
      <c r="S234" s="192">
        <v>2674</v>
      </c>
      <c r="T234" s="113">
        <v>9303</v>
      </c>
      <c r="U234" s="192">
        <v>8524</v>
      </c>
      <c r="V234" s="113">
        <v>12114</v>
      </c>
      <c r="W234" s="192">
        <v>11198</v>
      </c>
      <c r="X234" s="113">
        <v>23312</v>
      </c>
      <c r="Y234" s="113">
        <v>5485</v>
      </c>
      <c r="Z234" s="192">
        <v>17827</v>
      </c>
      <c r="AA234" s="39"/>
    </row>
    <row r="235" spans="1:27">
      <c r="A235" s="123">
        <v>3</v>
      </c>
      <c r="B235" s="59">
        <v>4</v>
      </c>
      <c r="C235" s="59">
        <v>2</v>
      </c>
      <c r="D235" s="122">
        <v>962000</v>
      </c>
      <c r="E235" s="59" t="s">
        <v>277</v>
      </c>
      <c r="F235" s="196">
        <v>21330</v>
      </c>
      <c r="G235" s="113">
        <v>2818</v>
      </c>
      <c r="H235" s="113">
        <v>2709</v>
      </c>
      <c r="I235" s="113">
        <v>3627</v>
      </c>
      <c r="J235" s="113">
        <v>4020</v>
      </c>
      <c r="K235" s="113">
        <v>4596</v>
      </c>
      <c r="L235" s="192">
        <v>3560</v>
      </c>
      <c r="M235" s="113">
        <v>5527</v>
      </c>
      <c r="N235" s="113">
        <v>9154</v>
      </c>
      <c r="O235" s="192">
        <v>12176</v>
      </c>
      <c r="P235" s="113">
        <v>11115</v>
      </c>
      <c r="Q235" s="192">
        <v>10215</v>
      </c>
      <c r="R235" s="113">
        <v>1908</v>
      </c>
      <c r="S235" s="192">
        <v>1719</v>
      </c>
      <c r="T235" s="113">
        <v>6409</v>
      </c>
      <c r="U235" s="192">
        <v>5767</v>
      </c>
      <c r="V235" s="113">
        <v>8317</v>
      </c>
      <c r="W235" s="192">
        <v>7486</v>
      </c>
      <c r="X235" s="113">
        <v>15803</v>
      </c>
      <c r="Y235" s="113">
        <v>3627</v>
      </c>
      <c r="Z235" s="192">
        <v>12176</v>
      </c>
      <c r="AA235" s="39"/>
    </row>
    <row r="236" spans="1:27">
      <c r="A236" s="123">
        <v>3</v>
      </c>
      <c r="B236" s="59">
        <v>4</v>
      </c>
      <c r="C236" s="59">
        <v>2</v>
      </c>
      <c r="D236" s="122">
        <v>770000</v>
      </c>
      <c r="E236" s="59" t="s">
        <v>274</v>
      </c>
      <c r="F236" s="196">
        <v>31332</v>
      </c>
      <c r="G236" s="113">
        <v>4023</v>
      </c>
      <c r="H236" s="113">
        <v>3846</v>
      </c>
      <c r="I236" s="113">
        <v>5491</v>
      </c>
      <c r="J236" s="113">
        <v>5980</v>
      </c>
      <c r="K236" s="113">
        <v>6717</v>
      </c>
      <c r="L236" s="192">
        <v>5275</v>
      </c>
      <c r="M236" s="113">
        <v>7869</v>
      </c>
      <c r="N236" s="113">
        <v>13360</v>
      </c>
      <c r="O236" s="192">
        <v>17972</v>
      </c>
      <c r="P236" s="113">
        <v>16154</v>
      </c>
      <c r="Q236" s="192">
        <v>15178</v>
      </c>
      <c r="R236" s="113">
        <v>2743</v>
      </c>
      <c r="S236" s="192">
        <v>2748</v>
      </c>
      <c r="T236" s="113">
        <v>9340</v>
      </c>
      <c r="U236" s="192">
        <v>8632</v>
      </c>
      <c r="V236" s="113">
        <v>12083</v>
      </c>
      <c r="W236" s="192">
        <v>11380</v>
      </c>
      <c r="X236" s="113">
        <v>23463</v>
      </c>
      <c r="Y236" s="113">
        <v>5491</v>
      </c>
      <c r="Z236" s="192">
        <v>17972</v>
      </c>
      <c r="AA236" s="39"/>
    </row>
    <row r="237" spans="1:27">
      <c r="A237" s="123">
        <v>3</v>
      </c>
      <c r="B237" s="59">
        <v>4</v>
      </c>
      <c r="C237" s="59">
        <v>2</v>
      </c>
      <c r="D237" s="122">
        <v>162000</v>
      </c>
      <c r="E237" s="59" t="s">
        <v>254</v>
      </c>
      <c r="F237" s="196">
        <v>13599</v>
      </c>
      <c r="G237" s="113">
        <v>1941</v>
      </c>
      <c r="H237" s="113">
        <v>1847</v>
      </c>
      <c r="I237" s="113">
        <v>2442</v>
      </c>
      <c r="J237" s="113">
        <v>2485</v>
      </c>
      <c r="K237" s="113">
        <v>2818</v>
      </c>
      <c r="L237" s="192">
        <v>2066</v>
      </c>
      <c r="M237" s="113">
        <v>3788</v>
      </c>
      <c r="N237" s="113">
        <v>6230</v>
      </c>
      <c r="O237" s="192">
        <v>7369</v>
      </c>
      <c r="P237" s="113">
        <v>7085</v>
      </c>
      <c r="Q237" s="192">
        <v>6514</v>
      </c>
      <c r="R237" s="113">
        <v>1237</v>
      </c>
      <c r="S237" s="192">
        <v>1205</v>
      </c>
      <c r="T237" s="113">
        <v>3894</v>
      </c>
      <c r="U237" s="192">
        <v>3475</v>
      </c>
      <c r="V237" s="113">
        <v>5131</v>
      </c>
      <c r="W237" s="192">
        <v>4680</v>
      </c>
      <c r="X237" s="113">
        <v>9811</v>
      </c>
      <c r="Y237" s="113">
        <v>2442</v>
      </c>
      <c r="Z237" s="192">
        <v>7369</v>
      </c>
      <c r="AA237" s="39"/>
    </row>
    <row r="238" spans="1:27">
      <c r="A238" s="123">
        <v>3</v>
      </c>
      <c r="B238" s="59">
        <v>4</v>
      </c>
      <c r="C238" s="59">
        <v>2</v>
      </c>
      <c r="D238" s="122">
        <v>374000</v>
      </c>
      <c r="E238" s="59" t="s">
        <v>262</v>
      </c>
      <c r="F238" s="196">
        <v>33234</v>
      </c>
      <c r="G238" s="113">
        <v>4332</v>
      </c>
      <c r="H238" s="113">
        <v>4190</v>
      </c>
      <c r="I238" s="113">
        <v>5869</v>
      </c>
      <c r="J238" s="113">
        <v>6212</v>
      </c>
      <c r="K238" s="113">
        <v>7175</v>
      </c>
      <c r="L238" s="192">
        <v>5456</v>
      </c>
      <c r="M238" s="113">
        <v>8522</v>
      </c>
      <c r="N238" s="113">
        <v>14391</v>
      </c>
      <c r="O238" s="192">
        <v>18843</v>
      </c>
      <c r="P238" s="113">
        <v>16984</v>
      </c>
      <c r="Q238" s="192">
        <v>16250</v>
      </c>
      <c r="R238" s="113">
        <v>2967</v>
      </c>
      <c r="S238" s="192">
        <v>2902</v>
      </c>
      <c r="T238" s="113">
        <v>9650</v>
      </c>
      <c r="U238" s="192">
        <v>9193</v>
      </c>
      <c r="V238" s="113">
        <v>12617</v>
      </c>
      <c r="W238" s="192">
        <v>12095</v>
      </c>
      <c r="X238" s="113">
        <v>24712</v>
      </c>
      <c r="Y238" s="113">
        <v>5869</v>
      </c>
      <c r="Z238" s="192">
        <v>18843</v>
      </c>
      <c r="AA238" s="39"/>
    </row>
    <row r="239" spans="1:27">
      <c r="A239" s="123">
        <v>3</v>
      </c>
      <c r="B239" s="59">
        <v>4</v>
      </c>
      <c r="C239" s="59">
        <v>2</v>
      </c>
      <c r="D239" s="122">
        <v>966000</v>
      </c>
      <c r="E239" s="59" t="s">
        <v>278</v>
      </c>
      <c r="F239" s="196">
        <v>28374</v>
      </c>
      <c r="G239" s="113">
        <v>3754</v>
      </c>
      <c r="H239" s="113">
        <v>3568</v>
      </c>
      <c r="I239" s="113">
        <v>4781</v>
      </c>
      <c r="J239" s="113">
        <v>5372</v>
      </c>
      <c r="K239" s="113">
        <v>6164</v>
      </c>
      <c r="L239" s="192">
        <v>4735</v>
      </c>
      <c r="M239" s="113">
        <v>7322</v>
      </c>
      <c r="N239" s="113">
        <v>12103</v>
      </c>
      <c r="O239" s="192">
        <v>16271</v>
      </c>
      <c r="P239" s="113">
        <v>14926</v>
      </c>
      <c r="Q239" s="192">
        <v>13448</v>
      </c>
      <c r="R239" s="113">
        <v>2558</v>
      </c>
      <c r="S239" s="192">
        <v>2223</v>
      </c>
      <c r="T239" s="113">
        <v>8568</v>
      </c>
      <c r="U239" s="192">
        <v>7703</v>
      </c>
      <c r="V239" s="113">
        <v>11126</v>
      </c>
      <c r="W239" s="192">
        <v>9926</v>
      </c>
      <c r="X239" s="113">
        <v>21052</v>
      </c>
      <c r="Y239" s="113">
        <v>4781</v>
      </c>
      <c r="Z239" s="192">
        <v>16271</v>
      </c>
      <c r="AA239" s="39"/>
    </row>
    <row r="240" spans="1:27">
      <c r="A240" s="123">
        <v>3</v>
      </c>
      <c r="B240" s="59">
        <v>4</v>
      </c>
      <c r="C240" s="59">
        <v>2</v>
      </c>
      <c r="D240" s="122">
        <v>774000</v>
      </c>
      <c r="E240" s="59" t="s">
        <v>275</v>
      </c>
      <c r="F240" s="196">
        <v>35492</v>
      </c>
      <c r="G240" s="113">
        <v>4713</v>
      </c>
      <c r="H240" s="113">
        <v>4539</v>
      </c>
      <c r="I240" s="113">
        <v>6276</v>
      </c>
      <c r="J240" s="113">
        <v>6606</v>
      </c>
      <c r="K240" s="113">
        <v>7470</v>
      </c>
      <c r="L240" s="192">
        <v>5888</v>
      </c>
      <c r="M240" s="113">
        <v>9252</v>
      </c>
      <c r="N240" s="113">
        <v>15528</v>
      </c>
      <c r="O240" s="192">
        <v>19964</v>
      </c>
      <c r="P240" s="113">
        <v>18532</v>
      </c>
      <c r="Q240" s="192">
        <v>16960</v>
      </c>
      <c r="R240" s="113">
        <v>3239</v>
      </c>
      <c r="S240" s="192">
        <v>3037</v>
      </c>
      <c r="T240" s="113">
        <v>10550</v>
      </c>
      <c r="U240" s="192">
        <v>9414</v>
      </c>
      <c r="V240" s="113">
        <v>13789</v>
      </c>
      <c r="W240" s="192">
        <v>12451</v>
      </c>
      <c r="X240" s="113">
        <v>26240</v>
      </c>
      <c r="Y240" s="113">
        <v>6276</v>
      </c>
      <c r="Z240" s="192">
        <v>19964</v>
      </c>
      <c r="AA240" s="39"/>
    </row>
    <row r="241" spans="1:27">
      <c r="A241" s="123">
        <v>3</v>
      </c>
      <c r="B241" s="59">
        <v>4</v>
      </c>
      <c r="C241" s="59">
        <v>2</v>
      </c>
      <c r="D241" s="122">
        <v>378000</v>
      </c>
      <c r="E241" s="59" t="s">
        <v>263</v>
      </c>
      <c r="F241" s="196">
        <v>11167</v>
      </c>
      <c r="G241" s="113">
        <v>1409</v>
      </c>
      <c r="H241" s="113">
        <v>1446</v>
      </c>
      <c r="I241" s="113">
        <v>1959</v>
      </c>
      <c r="J241" s="113">
        <v>2025</v>
      </c>
      <c r="K241" s="113">
        <v>2413</v>
      </c>
      <c r="L241" s="192">
        <v>1915</v>
      </c>
      <c r="M241" s="113">
        <v>2855</v>
      </c>
      <c r="N241" s="113">
        <v>4814</v>
      </c>
      <c r="O241" s="192">
        <v>6353</v>
      </c>
      <c r="P241" s="113">
        <v>5749</v>
      </c>
      <c r="Q241" s="192">
        <v>5418</v>
      </c>
      <c r="R241" s="113">
        <v>993</v>
      </c>
      <c r="S241" s="192">
        <v>966</v>
      </c>
      <c r="T241" s="113">
        <v>3291</v>
      </c>
      <c r="U241" s="192">
        <v>3062</v>
      </c>
      <c r="V241" s="113">
        <v>4284</v>
      </c>
      <c r="W241" s="192">
        <v>4028</v>
      </c>
      <c r="X241" s="113">
        <v>8312</v>
      </c>
      <c r="Y241" s="113">
        <v>1959</v>
      </c>
      <c r="Z241" s="192">
        <v>6353</v>
      </c>
      <c r="AA241" s="39"/>
    </row>
    <row r="242" spans="1:27">
      <c r="A242" s="123">
        <v>3</v>
      </c>
      <c r="B242" s="59">
        <v>4</v>
      </c>
      <c r="C242" s="59">
        <v>2</v>
      </c>
      <c r="D242" s="122">
        <v>382000</v>
      </c>
      <c r="E242" s="59" t="s">
        <v>264</v>
      </c>
      <c r="F242" s="196">
        <v>30613</v>
      </c>
      <c r="G242" s="113">
        <v>3950</v>
      </c>
      <c r="H242" s="113">
        <v>3897</v>
      </c>
      <c r="I242" s="113">
        <v>5512</v>
      </c>
      <c r="J242" s="113">
        <v>5861</v>
      </c>
      <c r="K242" s="113">
        <v>6564</v>
      </c>
      <c r="L242" s="192">
        <v>4829</v>
      </c>
      <c r="M242" s="113">
        <v>7847</v>
      </c>
      <c r="N242" s="113">
        <v>13359</v>
      </c>
      <c r="O242" s="192">
        <v>17254</v>
      </c>
      <c r="P242" s="113">
        <v>15806</v>
      </c>
      <c r="Q242" s="192">
        <v>14807</v>
      </c>
      <c r="R242" s="113">
        <v>2809</v>
      </c>
      <c r="S242" s="192">
        <v>2703</v>
      </c>
      <c r="T242" s="113">
        <v>8964</v>
      </c>
      <c r="U242" s="192">
        <v>8290</v>
      </c>
      <c r="V242" s="113">
        <v>11773</v>
      </c>
      <c r="W242" s="192">
        <v>10993</v>
      </c>
      <c r="X242" s="113">
        <v>22766</v>
      </c>
      <c r="Y242" s="113">
        <v>5512</v>
      </c>
      <c r="Z242" s="192">
        <v>17254</v>
      </c>
      <c r="AA242" s="39"/>
    </row>
    <row r="243" spans="1:27">
      <c r="A243" s="123">
        <v>3</v>
      </c>
      <c r="B243" s="59">
        <v>4</v>
      </c>
      <c r="C243" s="59">
        <v>2</v>
      </c>
      <c r="D243" s="122">
        <v>970000</v>
      </c>
      <c r="E243" s="59" t="s">
        <v>279</v>
      </c>
      <c r="F243" s="196">
        <v>35131</v>
      </c>
      <c r="G243" s="113">
        <v>4683</v>
      </c>
      <c r="H243" s="113">
        <v>4493</v>
      </c>
      <c r="I243" s="113">
        <v>6041</v>
      </c>
      <c r="J243" s="113">
        <v>6506</v>
      </c>
      <c r="K243" s="113">
        <v>7389</v>
      </c>
      <c r="L243" s="192">
        <v>6019</v>
      </c>
      <c r="M243" s="113">
        <v>9176</v>
      </c>
      <c r="N243" s="113">
        <v>15217</v>
      </c>
      <c r="O243" s="192">
        <v>19914</v>
      </c>
      <c r="P243" s="113">
        <v>18412</v>
      </c>
      <c r="Q243" s="192">
        <v>16719</v>
      </c>
      <c r="R243" s="113">
        <v>3203</v>
      </c>
      <c r="S243" s="192">
        <v>2838</v>
      </c>
      <c r="T243" s="113">
        <v>10474</v>
      </c>
      <c r="U243" s="192">
        <v>9440</v>
      </c>
      <c r="V243" s="113">
        <v>13677</v>
      </c>
      <c r="W243" s="192">
        <v>12278</v>
      </c>
      <c r="X243" s="113">
        <v>25955</v>
      </c>
      <c r="Y243" s="113">
        <v>6041</v>
      </c>
      <c r="Z243" s="192">
        <v>19914</v>
      </c>
      <c r="AA243" s="39"/>
    </row>
    <row r="244" spans="1:27">
      <c r="A244" s="123">
        <v>3</v>
      </c>
      <c r="B244" s="59">
        <v>4</v>
      </c>
      <c r="C244" s="59">
        <v>2</v>
      </c>
      <c r="D244" s="122">
        <v>974000</v>
      </c>
      <c r="E244" s="59" t="s">
        <v>280</v>
      </c>
      <c r="F244" s="196">
        <v>34187</v>
      </c>
      <c r="G244" s="113">
        <v>4196</v>
      </c>
      <c r="H244" s="113">
        <v>4260</v>
      </c>
      <c r="I244" s="113">
        <v>5811</v>
      </c>
      <c r="J244" s="113">
        <v>6469</v>
      </c>
      <c r="K244" s="113">
        <v>7422</v>
      </c>
      <c r="L244" s="192">
        <v>6029</v>
      </c>
      <c r="M244" s="113">
        <v>8456</v>
      </c>
      <c r="N244" s="113">
        <v>14267</v>
      </c>
      <c r="O244" s="192">
        <v>19920</v>
      </c>
      <c r="P244" s="113">
        <v>18059</v>
      </c>
      <c r="Q244" s="192">
        <v>16128</v>
      </c>
      <c r="R244" s="113">
        <v>3012</v>
      </c>
      <c r="S244" s="192">
        <v>2799</v>
      </c>
      <c r="T244" s="113">
        <v>10628</v>
      </c>
      <c r="U244" s="192">
        <v>9292</v>
      </c>
      <c r="V244" s="113">
        <v>13640</v>
      </c>
      <c r="W244" s="192">
        <v>12091</v>
      </c>
      <c r="X244" s="113">
        <v>25731</v>
      </c>
      <c r="Y244" s="113">
        <v>5811</v>
      </c>
      <c r="Z244" s="192">
        <v>19920</v>
      </c>
      <c r="AA244" s="39"/>
    </row>
    <row r="245" spans="1:27">
      <c r="A245" s="123">
        <v>3</v>
      </c>
      <c r="B245" s="59">
        <v>4</v>
      </c>
      <c r="C245" s="59">
        <v>2</v>
      </c>
      <c r="D245" s="122">
        <v>566000</v>
      </c>
      <c r="E245" s="59" t="s">
        <v>267</v>
      </c>
      <c r="F245" s="196">
        <v>55255</v>
      </c>
      <c r="G245" s="113">
        <v>6890</v>
      </c>
      <c r="H245" s="113">
        <v>6747</v>
      </c>
      <c r="I245" s="113">
        <v>9439</v>
      </c>
      <c r="J245" s="113">
        <v>10377</v>
      </c>
      <c r="K245" s="113">
        <v>12224</v>
      </c>
      <c r="L245" s="192">
        <v>9578</v>
      </c>
      <c r="M245" s="113">
        <v>13637</v>
      </c>
      <c r="N245" s="113">
        <v>23076</v>
      </c>
      <c r="O245" s="192">
        <v>32179</v>
      </c>
      <c r="P245" s="113">
        <v>28871</v>
      </c>
      <c r="Q245" s="192">
        <v>26384</v>
      </c>
      <c r="R245" s="113">
        <v>4903</v>
      </c>
      <c r="S245" s="192">
        <v>4536</v>
      </c>
      <c r="T245" s="113">
        <v>16960</v>
      </c>
      <c r="U245" s="192">
        <v>15219</v>
      </c>
      <c r="V245" s="113">
        <v>21863</v>
      </c>
      <c r="W245" s="192">
        <v>19755</v>
      </c>
      <c r="X245" s="113">
        <v>41618</v>
      </c>
      <c r="Y245" s="113">
        <v>9439</v>
      </c>
      <c r="Z245" s="192">
        <v>32179</v>
      </c>
      <c r="AA245" s="39"/>
    </row>
    <row r="246" spans="1:27">
      <c r="A246" s="123">
        <v>3</v>
      </c>
      <c r="B246" s="59">
        <v>3</v>
      </c>
      <c r="C246" s="59">
        <v>2</v>
      </c>
      <c r="D246" s="122">
        <v>978000</v>
      </c>
      <c r="E246" s="59" t="s">
        <v>281</v>
      </c>
      <c r="F246" s="196">
        <v>11112</v>
      </c>
      <c r="G246" s="113">
        <v>1356</v>
      </c>
      <c r="H246" s="113">
        <v>1373</v>
      </c>
      <c r="I246" s="113">
        <v>1903</v>
      </c>
      <c r="J246" s="113">
        <v>2103</v>
      </c>
      <c r="K246" s="113">
        <v>2474</v>
      </c>
      <c r="L246" s="192">
        <v>1903</v>
      </c>
      <c r="M246" s="113">
        <v>2729</v>
      </c>
      <c r="N246" s="113">
        <v>4632</v>
      </c>
      <c r="O246" s="192">
        <v>6480</v>
      </c>
      <c r="P246" s="113">
        <v>5712</v>
      </c>
      <c r="Q246" s="192">
        <v>5400</v>
      </c>
      <c r="R246" s="113">
        <v>945</v>
      </c>
      <c r="S246" s="192">
        <v>958</v>
      </c>
      <c r="T246" s="113">
        <v>3373</v>
      </c>
      <c r="U246" s="192">
        <v>3107</v>
      </c>
      <c r="V246" s="113">
        <v>4318</v>
      </c>
      <c r="W246" s="192">
        <v>4065</v>
      </c>
      <c r="X246" s="113">
        <v>8383</v>
      </c>
      <c r="Y246" s="113">
        <v>1903</v>
      </c>
      <c r="Z246" s="192">
        <v>6480</v>
      </c>
      <c r="AA246" s="39"/>
    </row>
    <row r="247" spans="1:27">
      <c r="A247" s="123">
        <v>3</v>
      </c>
      <c r="B247" s="59">
        <v>4</v>
      </c>
      <c r="C247" s="59">
        <v>2</v>
      </c>
      <c r="D247" s="122">
        <v>166000</v>
      </c>
      <c r="E247" s="59" t="s">
        <v>255</v>
      </c>
      <c r="F247" s="196">
        <v>18237</v>
      </c>
      <c r="G247" s="113">
        <v>2273</v>
      </c>
      <c r="H247" s="113">
        <v>2150</v>
      </c>
      <c r="I247" s="113">
        <v>3168</v>
      </c>
      <c r="J247" s="113">
        <v>3462</v>
      </c>
      <c r="K247" s="113">
        <v>4012</v>
      </c>
      <c r="L247" s="192">
        <v>3172</v>
      </c>
      <c r="M247" s="113">
        <v>4423</v>
      </c>
      <c r="N247" s="113">
        <v>7591</v>
      </c>
      <c r="O247" s="192">
        <v>10646</v>
      </c>
      <c r="P247" s="113">
        <v>9425</v>
      </c>
      <c r="Q247" s="192">
        <v>8812</v>
      </c>
      <c r="R247" s="113">
        <v>1590</v>
      </c>
      <c r="S247" s="192">
        <v>1578</v>
      </c>
      <c r="T247" s="113">
        <v>5554</v>
      </c>
      <c r="U247" s="192">
        <v>5092</v>
      </c>
      <c r="V247" s="113">
        <v>7144</v>
      </c>
      <c r="W247" s="192">
        <v>6670</v>
      </c>
      <c r="X247" s="113">
        <v>13814</v>
      </c>
      <c r="Y247" s="113">
        <v>3168</v>
      </c>
      <c r="Z247" s="192">
        <v>10646</v>
      </c>
      <c r="AA247" s="39"/>
    </row>
    <row r="248" spans="1:27">
      <c r="A248" s="123">
        <v>3</v>
      </c>
      <c r="B248" s="59">
        <v>4</v>
      </c>
      <c r="C248" s="59">
        <v>2</v>
      </c>
      <c r="D248" s="122">
        <v>570000</v>
      </c>
      <c r="E248" s="59" t="s">
        <v>268</v>
      </c>
      <c r="F248" s="196">
        <v>34851</v>
      </c>
      <c r="G248" s="113">
        <v>4438</v>
      </c>
      <c r="H248" s="113">
        <v>4321</v>
      </c>
      <c r="I248" s="113">
        <v>5993</v>
      </c>
      <c r="J248" s="113">
        <v>6616</v>
      </c>
      <c r="K248" s="113">
        <v>7729</v>
      </c>
      <c r="L248" s="192">
        <v>5754</v>
      </c>
      <c r="M248" s="113">
        <v>8759</v>
      </c>
      <c r="N248" s="113">
        <v>14752</v>
      </c>
      <c r="O248" s="192">
        <v>20099</v>
      </c>
      <c r="P248" s="113">
        <v>18136</v>
      </c>
      <c r="Q248" s="192">
        <v>16715</v>
      </c>
      <c r="R248" s="113">
        <v>3114</v>
      </c>
      <c r="S248" s="192">
        <v>2879</v>
      </c>
      <c r="T248" s="113">
        <v>10467</v>
      </c>
      <c r="U248" s="192">
        <v>9632</v>
      </c>
      <c r="V248" s="113">
        <v>13581</v>
      </c>
      <c r="W248" s="192">
        <v>12511</v>
      </c>
      <c r="X248" s="113">
        <v>26092</v>
      </c>
      <c r="Y248" s="113">
        <v>5993</v>
      </c>
      <c r="Z248" s="192">
        <v>20099</v>
      </c>
      <c r="AA248" s="39"/>
    </row>
    <row r="249" spans="1:27">
      <c r="A249" s="123">
        <v>3</v>
      </c>
      <c r="B249" s="59">
        <v>4</v>
      </c>
      <c r="C249" s="59">
        <v>2</v>
      </c>
      <c r="D249" s="122">
        <v>170000</v>
      </c>
      <c r="E249" s="59" t="s">
        <v>257</v>
      </c>
      <c r="F249" s="196">
        <v>23587</v>
      </c>
      <c r="G249" s="113">
        <v>3044</v>
      </c>
      <c r="H249" s="113">
        <v>2932</v>
      </c>
      <c r="I249" s="113">
        <v>3989</v>
      </c>
      <c r="J249" s="113">
        <v>4392</v>
      </c>
      <c r="K249" s="113">
        <v>5152</v>
      </c>
      <c r="L249" s="192">
        <v>4078</v>
      </c>
      <c r="M249" s="113">
        <v>5976</v>
      </c>
      <c r="N249" s="113">
        <v>9965</v>
      </c>
      <c r="O249" s="192">
        <v>13622</v>
      </c>
      <c r="P249" s="113">
        <v>12201</v>
      </c>
      <c r="Q249" s="192">
        <v>11386</v>
      </c>
      <c r="R249" s="113">
        <v>2012</v>
      </c>
      <c r="S249" s="192">
        <v>1977</v>
      </c>
      <c r="T249" s="113">
        <v>7111</v>
      </c>
      <c r="U249" s="192">
        <v>6511</v>
      </c>
      <c r="V249" s="113">
        <v>9123</v>
      </c>
      <c r="W249" s="192">
        <v>8488</v>
      </c>
      <c r="X249" s="113">
        <v>17611</v>
      </c>
      <c r="Y249" s="113">
        <v>3989</v>
      </c>
      <c r="Z249" s="192">
        <v>13622</v>
      </c>
      <c r="AA249" s="39"/>
    </row>
    <row r="250" spans="1:27">
      <c r="A250" s="124"/>
      <c r="B250" s="125"/>
      <c r="C250" s="125"/>
      <c r="D250" s="125"/>
      <c r="E250" s="114" t="s">
        <v>211</v>
      </c>
      <c r="F250" s="193">
        <v>768548</v>
      </c>
      <c r="G250" s="190">
        <v>98419</v>
      </c>
      <c r="H250" s="115">
        <v>95479</v>
      </c>
      <c r="I250" s="115">
        <v>133200</v>
      </c>
      <c r="J250" s="115">
        <v>144403</v>
      </c>
      <c r="K250" s="115">
        <v>166665</v>
      </c>
      <c r="L250" s="193">
        <v>130382</v>
      </c>
      <c r="M250" s="190">
        <v>193898</v>
      </c>
      <c r="N250" s="115">
        <v>327098</v>
      </c>
      <c r="O250" s="193">
        <v>441450</v>
      </c>
      <c r="P250" s="190">
        <v>399357</v>
      </c>
      <c r="Q250" s="193">
        <v>369191</v>
      </c>
      <c r="R250" s="190">
        <v>68786</v>
      </c>
      <c r="S250" s="193">
        <v>64414</v>
      </c>
      <c r="T250" s="190">
        <v>230937</v>
      </c>
      <c r="U250" s="193">
        <v>210513</v>
      </c>
      <c r="V250" s="190">
        <v>299723</v>
      </c>
      <c r="W250" s="193">
        <v>274927</v>
      </c>
      <c r="X250" s="190">
        <v>574650</v>
      </c>
      <c r="Y250" s="117">
        <v>133200</v>
      </c>
      <c r="Z250" s="115">
        <v>441450</v>
      </c>
      <c r="AA250" s="39"/>
    </row>
    <row r="251" spans="1:27">
      <c r="A251" s="123">
        <v>4</v>
      </c>
      <c r="B251" s="59">
        <v>2</v>
      </c>
      <c r="C251" s="59">
        <v>3</v>
      </c>
      <c r="D251" s="122">
        <v>334004</v>
      </c>
      <c r="E251" s="59" t="s">
        <v>57</v>
      </c>
      <c r="F251" s="197">
        <v>9470</v>
      </c>
      <c r="G251" s="118">
        <v>1212</v>
      </c>
      <c r="H251" s="118">
        <v>1136</v>
      </c>
      <c r="I251" s="118">
        <v>1639</v>
      </c>
      <c r="J251" s="118">
        <v>1693</v>
      </c>
      <c r="K251" s="118">
        <v>2057</v>
      </c>
      <c r="L251" s="194">
        <v>1733</v>
      </c>
      <c r="M251" s="118">
        <v>2348</v>
      </c>
      <c r="N251" s="118">
        <v>3987</v>
      </c>
      <c r="O251" s="194">
        <v>5483</v>
      </c>
      <c r="P251" s="118">
        <v>4986</v>
      </c>
      <c r="Q251" s="194">
        <v>4484</v>
      </c>
      <c r="R251" s="118">
        <v>857</v>
      </c>
      <c r="S251" s="194">
        <v>782</v>
      </c>
      <c r="T251" s="118">
        <v>2898</v>
      </c>
      <c r="U251" s="194">
        <v>2585</v>
      </c>
      <c r="V251" s="118">
        <v>3755</v>
      </c>
      <c r="W251" s="194">
        <v>3367</v>
      </c>
      <c r="X251" s="118">
        <v>7122</v>
      </c>
      <c r="Y251" s="118">
        <v>1639</v>
      </c>
      <c r="Z251" s="194">
        <v>5483</v>
      </c>
      <c r="AA251" s="39"/>
    </row>
    <row r="252" spans="1:27">
      <c r="A252" s="123">
        <v>4</v>
      </c>
      <c r="B252" s="59">
        <v>2</v>
      </c>
      <c r="C252" s="59">
        <v>3</v>
      </c>
      <c r="D252" s="122">
        <v>962004</v>
      </c>
      <c r="E252" s="59" t="s">
        <v>150</v>
      </c>
      <c r="F252" s="197">
        <v>3214</v>
      </c>
      <c r="G252" s="118">
        <v>418</v>
      </c>
      <c r="H252" s="118">
        <v>383</v>
      </c>
      <c r="I252" s="118">
        <v>515</v>
      </c>
      <c r="J252" s="118">
        <v>619</v>
      </c>
      <c r="K252" s="118">
        <v>702</v>
      </c>
      <c r="L252" s="194">
        <v>577</v>
      </c>
      <c r="M252" s="118">
        <v>801</v>
      </c>
      <c r="N252" s="118">
        <v>1316</v>
      </c>
      <c r="O252" s="194">
        <v>1898</v>
      </c>
      <c r="P252" s="118">
        <v>1672</v>
      </c>
      <c r="Q252" s="194">
        <v>1542</v>
      </c>
      <c r="R252" s="118">
        <v>266</v>
      </c>
      <c r="S252" s="194">
        <v>249</v>
      </c>
      <c r="T252" s="118">
        <v>977</v>
      </c>
      <c r="U252" s="194">
        <v>921</v>
      </c>
      <c r="V252" s="118">
        <v>1243</v>
      </c>
      <c r="W252" s="194">
        <v>1170</v>
      </c>
      <c r="X252" s="118">
        <v>2413</v>
      </c>
      <c r="Y252" s="118">
        <v>515</v>
      </c>
      <c r="Z252" s="194">
        <v>1898</v>
      </c>
      <c r="AA252" s="39"/>
    </row>
    <row r="253" spans="1:27">
      <c r="A253" s="123">
        <v>4</v>
      </c>
      <c r="B253" s="59">
        <v>1</v>
      </c>
      <c r="C253" s="59">
        <v>3</v>
      </c>
      <c r="D253" s="122">
        <v>978004</v>
      </c>
      <c r="E253" s="59" t="s">
        <v>161</v>
      </c>
      <c r="F253" s="197">
        <v>10018</v>
      </c>
      <c r="G253" s="118">
        <v>1348</v>
      </c>
      <c r="H253" s="118">
        <v>1236</v>
      </c>
      <c r="I253" s="118">
        <v>1738</v>
      </c>
      <c r="J253" s="118">
        <v>1837</v>
      </c>
      <c r="K253" s="118">
        <v>2096</v>
      </c>
      <c r="L253" s="194">
        <v>1763</v>
      </c>
      <c r="M253" s="118">
        <v>2584</v>
      </c>
      <c r="N253" s="118">
        <v>4322</v>
      </c>
      <c r="O253" s="194">
        <v>5696</v>
      </c>
      <c r="P253" s="118">
        <v>5237</v>
      </c>
      <c r="Q253" s="194">
        <v>4781</v>
      </c>
      <c r="R253" s="118">
        <v>924</v>
      </c>
      <c r="S253" s="194">
        <v>814</v>
      </c>
      <c r="T253" s="118">
        <v>2996</v>
      </c>
      <c r="U253" s="194">
        <v>2700</v>
      </c>
      <c r="V253" s="118">
        <v>3920</v>
      </c>
      <c r="W253" s="194">
        <v>3514</v>
      </c>
      <c r="X253" s="118">
        <v>7434</v>
      </c>
      <c r="Y253" s="118">
        <v>1738</v>
      </c>
      <c r="Z253" s="194">
        <v>5696</v>
      </c>
      <c r="AA253" s="39"/>
    </row>
    <row r="254" spans="1:27">
      <c r="A254" s="123">
        <v>4</v>
      </c>
      <c r="B254" s="59">
        <v>2</v>
      </c>
      <c r="C254" s="59">
        <v>3</v>
      </c>
      <c r="D254" s="122">
        <v>562008</v>
      </c>
      <c r="E254" s="59" t="s">
        <v>105</v>
      </c>
      <c r="F254" s="197">
        <v>6504</v>
      </c>
      <c r="G254" s="118">
        <v>866</v>
      </c>
      <c r="H254" s="118">
        <v>898</v>
      </c>
      <c r="I254" s="118">
        <v>1164</v>
      </c>
      <c r="J254" s="118">
        <v>1172</v>
      </c>
      <c r="K254" s="118">
        <v>1324</v>
      </c>
      <c r="L254" s="194">
        <v>1080</v>
      </c>
      <c r="M254" s="118">
        <v>1764</v>
      </c>
      <c r="N254" s="118">
        <v>2928</v>
      </c>
      <c r="O254" s="194">
        <v>3576</v>
      </c>
      <c r="P254" s="118">
        <v>3347</v>
      </c>
      <c r="Q254" s="194">
        <v>3157</v>
      </c>
      <c r="R254" s="118">
        <v>609</v>
      </c>
      <c r="S254" s="194">
        <v>555</v>
      </c>
      <c r="T254" s="118">
        <v>1829</v>
      </c>
      <c r="U254" s="194">
        <v>1747</v>
      </c>
      <c r="V254" s="118">
        <v>2438</v>
      </c>
      <c r="W254" s="194">
        <v>2302</v>
      </c>
      <c r="X254" s="118">
        <v>4740</v>
      </c>
      <c r="Y254" s="118">
        <v>1164</v>
      </c>
      <c r="Z254" s="194">
        <v>3576</v>
      </c>
      <c r="AA254" s="39"/>
    </row>
    <row r="255" spans="1:27">
      <c r="A255" s="123">
        <v>4</v>
      </c>
      <c r="B255" s="59">
        <v>2</v>
      </c>
      <c r="C255" s="59">
        <v>3</v>
      </c>
      <c r="D255" s="122">
        <v>158004</v>
      </c>
      <c r="E255" s="59" t="s">
        <v>30</v>
      </c>
      <c r="F255" s="197">
        <v>8720</v>
      </c>
      <c r="G255" s="118">
        <v>1203</v>
      </c>
      <c r="H255" s="118">
        <v>1188</v>
      </c>
      <c r="I255" s="118">
        <v>1569</v>
      </c>
      <c r="J255" s="118">
        <v>1656</v>
      </c>
      <c r="K255" s="118">
        <v>1735</v>
      </c>
      <c r="L255" s="194">
        <v>1369</v>
      </c>
      <c r="M255" s="118">
        <v>2391</v>
      </c>
      <c r="N255" s="118">
        <v>3960</v>
      </c>
      <c r="O255" s="194">
        <v>4760</v>
      </c>
      <c r="P255" s="118">
        <v>4483</v>
      </c>
      <c r="Q255" s="194">
        <v>4237</v>
      </c>
      <c r="R255" s="118">
        <v>808</v>
      </c>
      <c r="S255" s="194">
        <v>761</v>
      </c>
      <c r="T255" s="118">
        <v>2448</v>
      </c>
      <c r="U255" s="194">
        <v>2312</v>
      </c>
      <c r="V255" s="118">
        <v>3256</v>
      </c>
      <c r="W255" s="194">
        <v>3073</v>
      </c>
      <c r="X255" s="118">
        <v>6329</v>
      </c>
      <c r="Y255" s="118">
        <v>1569</v>
      </c>
      <c r="Z255" s="194">
        <v>4760</v>
      </c>
      <c r="AA255" s="39"/>
    </row>
    <row r="256" spans="1:27">
      <c r="A256" s="123">
        <v>4</v>
      </c>
      <c r="B256" s="59">
        <v>2</v>
      </c>
      <c r="C256" s="59">
        <v>3</v>
      </c>
      <c r="D256" s="122">
        <v>954012</v>
      </c>
      <c r="E256" s="59" t="s">
        <v>140</v>
      </c>
      <c r="F256" s="197">
        <v>5669</v>
      </c>
      <c r="G256" s="118">
        <v>808</v>
      </c>
      <c r="H256" s="118">
        <v>707</v>
      </c>
      <c r="I256" s="118">
        <v>962</v>
      </c>
      <c r="J256" s="118">
        <v>1006</v>
      </c>
      <c r="K256" s="118">
        <v>1231</v>
      </c>
      <c r="L256" s="194">
        <v>955</v>
      </c>
      <c r="M256" s="118">
        <v>1515</v>
      </c>
      <c r="N256" s="118">
        <v>2477</v>
      </c>
      <c r="O256" s="194">
        <v>3192</v>
      </c>
      <c r="P256" s="118">
        <v>2902</v>
      </c>
      <c r="Q256" s="194">
        <v>2767</v>
      </c>
      <c r="R256" s="118">
        <v>508</v>
      </c>
      <c r="S256" s="194">
        <v>454</v>
      </c>
      <c r="T256" s="118">
        <v>1634</v>
      </c>
      <c r="U256" s="194">
        <v>1558</v>
      </c>
      <c r="V256" s="118">
        <v>2142</v>
      </c>
      <c r="W256" s="194">
        <v>2012</v>
      </c>
      <c r="X256" s="118">
        <v>4154</v>
      </c>
      <c r="Y256" s="118">
        <v>962</v>
      </c>
      <c r="Z256" s="194">
        <v>3192</v>
      </c>
      <c r="AA256" s="39"/>
    </row>
    <row r="257" spans="1:27">
      <c r="A257" s="123">
        <v>4</v>
      </c>
      <c r="B257" s="59">
        <v>2</v>
      </c>
      <c r="C257" s="59">
        <v>3</v>
      </c>
      <c r="D257" s="122">
        <v>370016</v>
      </c>
      <c r="E257" s="59" t="s">
        <v>73</v>
      </c>
      <c r="F257" s="197">
        <v>8346</v>
      </c>
      <c r="G257" s="118">
        <v>1183</v>
      </c>
      <c r="H257" s="118">
        <v>1080</v>
      </c>
      <c r="I257" s="118">
        <v>1397</v>
      </c>
      <c r="J257" s="118">
        <v>1523</v>
      </c>
      <c r="K257" s="118">
        <v>1742</v>
      </c>
      <c r="L257" s="194">
        <v>1421</v>
      </c>
      <c r="M257" s="118">
        <v>2263</v>
      </c>
      <c r="N257" s="118">
        <v>3660</v>
      </c>
      <c r="O257" s="194">
        <v>4686</v>
      </c>
      <c r="P257" s="118">
        <v>4317</v>
      </c>
      <c r="Q257" s="194">
        <v>4029</v>
      </c>
      <c r="R257" s="118">
        <v>711</v>
      </c>
      <c r="S257" s="194">
        <v>686</v>
      </c>
      <c r="T257" s="118">
        <v>2440</v>
      </c>
      <c r="U257" s="194">
        <v>2246</v>
      </c>
      <c r="V257" s="118">
        <v>3151</v>
      </c>
      <c r="W257" s="194">
        <v>2932</v>
      </c>
      <c r="X257" s="118">
        <v>6083</v>
      </c>
      <c r="Y257" s="118">
        <v>1397</v>
      </c>
      <c r="Z257" s="194">
        <v>4686</v>
      </c>
      <c r="AA257" s="39"/>
    </row>
    <row r="258" spans="1:27">
      <c r="A258" s="123">
        <v>4</v>
      </c>
      <c r="B258" s="59">
        <v>2</v>
      </c>
      <c r="C258" s="59">
        <v>3</v>
      </c>
      <c r="D258" s="122">
        <v>962016</v>
      </c>
      <c r="E258" s="59" t="s">
        <v>151</v>
      </c>
      <c r="F258" s="197">
        <v>6732</v>
      </c>
      <c r="G258" s="118">
        <v>937</v>
      </c>
      <c r="H258" s="118">
        <v>875</v>
      </c>
      <c r="I258" s="118">
        <v>1204</v>
      </c>
      <c r="J258" s="118">
        <v>1306</v>
      </c>
      <c r="K258" s="118">
        <v>1411</v>
      </c>
      <c r="L258" s="194">
        <v>999</v>
      </c>
      <c r="M258" s="118">
        <v>1812</v>
      </c>
      <c r="N258" s="118">
        <v>3016</v>
      </c>
      <c r="O258" s="194">
        <v>3716</v>
      </c>
      <c r="P258" s="118">
        <v>3514</v>
      </c>
      <c r="Q258" s="194">
        <v>3218</v>
      </c>
      <c r="R258" s="118">
        <v>656</v>
      </c>
      <c r="S258" s="194">
        <v>548</v>
      </c>
      <c r="T258" s="118">
        <v>1878</v>
      </c>
      <c r="U258" s="194">
        <v>1838</v>
      </c>
      <c r="V258" s="118">
        <v>2534</v>
      </c>
      <c r="W258" s="194">
        <v>2386</v>
      </c>
      <c r="X258" s="118">
        <v>4920</v>
      </c>
      <c r="Y258" s="118">
        <v>1204</v>
      </c>
      <c r="Z258" s="194">
        <v>3716</v>
      </c>
      <c r="AA258" s="39"/>
    </row>
    <row r="259" spans="1:27">
      <c r="A259" s="123">
        <v>4</v>
      </c>
      <c r="B259" s="59">
        <v>2</v>
      </c>
      <c r="C259" s="59">
        <v>3</v>
      </c>
      <c r="D259" s="122">
        <v>370020</v>
      </c>
      <c r="E259" s="59" t="s">
        <v>74</v>
      </c>
      <c r="F259" s="197">
        <v>8638</v>
      </c>
      <c r="G259" s="118">
        <v>1146</v>
      </c>
      <c r="H259" s="118">
        <v>1123</v>
      </c>
      <c r="I259" s="118">
        <v>1514</v>
      </c>
      <c r="J259" s="118">
        <v>1646</v>
      </c>
      <c r="K259" s="118">
        <v>1760</v>
      </c>
      <c r="L259" s="194">
        <v>1449</v>
      </c>
      <c r="M259" s="118">
        <v>2269</v>
      </c>
      <c r="N259" s="118">
        <v>3783</v>
      </c>
      <c r="O259" s="194">
        <v>4855</v>
      </c>
      <c r="P259" s="118">
        <v>4528</v>
      </c>
      <c r="Q259" s="194">
        <v>4110</v>
      </c>
      <c r="R259" s="118">
        <v>775</v>
      </c>
      <c r="S259" s="194">
        <v>739</v>
      </c>
      <c r="T259" s="118">
        <v>2583</v>
      </c>
      <c r="U259" s="194">
        <v>2272</v>
      </c>
      <c r="V259" s="118">
        <v>3358</v>
      </c>
      <c r="W259" s="194">
        <v>3011</v>
      </c>
      <c r="X259" s="118">
        <v>6369</v>
      </c>
      <c r="Y259" s="118">
        <v>1514</v>
      </c>
      <c r="Z259" s="194">
        <v>4855</v>
      </c>
      <c r="AA259" s="39"/>
    </row>
    <row r="260" spans="1:27">
      <c r="A260" s="123">
        <v>4</v>
      </c>
      <c r="B260" s="59">
        <v>2</v>
      </c>
      <c r="C260" s="59">
        <v>3</v>
      </c>
      <c r="D260" s="122">
        <v>978020</v>
      </c>
      <c r="E260" s="59" t="s">
        <v>162</v>
      </c>
      <c r="F260" s="197">
        <v>8134</v>
      </c>
      <c r="G260" s="118">
        <v>1038</v>
      </c>
      <c r="H260" s="118">
        <v>1009</v>
      </c>
      <c r="I260" s="118">
        <v>1433</v>
      </c>
      <c r="J260" s="118">
        <v>1478</v>
      </c>
      <c r="K260" s="118">
        <v>1727</v>
      </c>
      <c r="L260" s="194">
        <v>1449</v>
      </c>
      <c r="M260" s="118">
        <v>2047</v>
      </c>
      <c r="N260" s="118">
        <v>3480</v>
      </c>
      <c r="O260" s="194">
        <v>4654</v>
      </c>
      <c r="P260" s="118">
        <v>4295</v>
      </c>
      <c r="Q260" s="194">
        <v>3839</v>
      </c>
      <c r="R260" s="118">
        <v>780</v>
      </c>
      <c r="S260" s="194">
        <v>653</v>
      </c>
      <c r="T260" s="118">
        <v>2473</v>
      </c>
      <c r="U260" s="194">
        <v>2181</v>
      </c>
      <c r="V260" s="118">
        <v>3253</v>
      </c>
      <c r="W260" s="194">
        <v>2834</v>
      </c>
      <c r="X260" s="118">
        <v>6087</v>
      </c>
      <c r="Y260" s="118">
        <v>1433</v>
      </c>
      <c r="Z260" s="194">
        <v>4654</v>
      </c>
      <c r="AA260" s="39"/>
    </row>
    <row r="261" spans="1:27">
      <c r="A261" s="123">
        <v>4</v>
      </c>
      <c r="B261" s="59">
        <v>2</v>
      </c>
      <c r="C261" s="59">
        <v>3</v>
      </c>
      <c r="D261" s="122">
        <v>170020</v>
      </c>
      <c r="E261" s="59" t="s">
        <v>49</v>
      </c>
      <c r="F261" s="197">
        <v>7315</v>
      </c>
      <c r="G261" s="118">
        <v>1042</v>
      </c>
      <c r="H261" s="118">
        <v>919</v>
      </c>
      <c r="I261" s="118">
        <v>1294</v>
      </c>
      <c r="J261" s="118">
        <v>1347</v>
      </c>
      <c r="K261" s="118">
        <v>1493</v>
      </c>
      <c r="L261" s="194">
        <v>1220</v>
      </c>
      <c r="M261" s="118">
        <v>1961</v>
      </c>
      <c r="N261" s="118">
        <v>3255</v>
      </c>
      <c r="O261" s="194">
        <v>4060</v>
      </c>
      <c r="P261" s="118">
        <v>3791</v>
      </c>
      <c r="Q261" s="194">
        <v>3524</v>
      </c>
      <c r="R261" s="118">
        <v>675</v>
      </c>
      <c r="S261" s="194">
        <v>619</v>
      </c>
      <c r="T261" s="118">
        <v>2112</v>
      </c>
      <c r="U261" s="194">
        <v>1948</v>
      </c>
      <c r="V261" s="118">
        <v>2787</v>
      </c>
      <c r="W261" s="194">
        <v>2567</v>
      </c>
      <c r="X261" s="118">
        <v>5354</v>
      </c>
      <c r="Y261" s="118">
        <v>1294</v>
      </c>
      <c r="Z261" s="194">
        <v>4060</v>
      </c>
      <c r="AA261" s="39"/>
    </row>
    <row r="262" spans="1:27">
      <c r="A262" s="123">
        <v>4</v>
      </c>
      <c r="B262" s="59">
        <v>2</v>
      </c>
      <c r="C262" s="59">
        <v>3</v>
      </c>
      <c r="D262" s="122">
        <v>154036</v>
      </c>
      <c r="E262" s="59" t="s">
        <v>29</v>
      </c>
      <c r="F262" s="197">
        <v>10219</v>
      </c>
      <c r="G262" s="118">
        <v>1426</v>
      </c>
      <c r="H262" s="118">
        <v>1309</v>
      </c>
      <c r="I262" s="118">
        <v>1706</v>
      </c>
      <c r="J262" s="118">
        <v>1799</v>
      </c>
      <c r="K262" s="118">
        <v>1977</v>
      </c>
      <c r="L262" s="194">
        <v>2002</v>
      </c>
      <c r="M262" s="118">
        <v>2735</v>
      </c>
      <c r="N262" s="118">
        <v>4441</v>
      </c>
      <c r="O262" s="194">
        <v>5778</v>
      </c>
      <c r="P262" s="118">
        <v>5243</v>
      </c>
      <c r="Q262" s="194">
        <v>4976</v>
      </c>
      <c r="R262" s="118">
        <v>880</v>
      </c>
      <c r="S262" s="194">
        <v>826</v>
      </c>
      <c r="T262" s="118">
        <v>3001</v>
      </c>
      <c r="U262" s="194">
        <v>2777</v>
      </c>
      <c r="V262" s="118">
        <v>3881</v>
      </c>
      <c r="W262" s="194">
        <v>3603</v>
      </c>
      <c r="X262" s="118">
        <v>7484</v>
      </c>
      <c r="Y262" s="118">
        <v>1706</v>
      </c>
      <c r="Z262" s="194">
        <v>5778</v>
      </c>
      <c r="AA262" s="39"/>
    </row>
    <row r="263" spans="1:27">
      <c r="A263" s="123">
        <v>4</v>
      </c>
      <c r="B263" s="59">
        <v>1</v>
      </c>
      <c r="C263" s="59">
        <v>3</v>
      </c>
      <c r="D263" s="122">
        <v>158026</v>
      </c>
      <c r="E263" s="59" t="s">
        <v>36</v>
      </c>
      <c r="F263" s="197">
        <v>8496</v>
      </c>
      <c r="G263" s="118">
        <v>1254</v>
      </c>
      <c r="H263" s="118">
        <v>1166</v>
      </c>
      <c r="I263" s="118">
        <v>1537</v>
      </c>
      <c r="J263" s="118">
        <v>1637</v>
      </c>
      <c r="K263" s="118">
        <v>1622</v>
      </c>
      <c r="L263" s="194">
        <v>1280</v>
      </c>
      <c r="M263" s="118">
        <v>2420</v>
      </c>
      <c r="N263" s="118">
        <v>3957</v>
      </c>
      <c r="O263" s="194">
        <v>4539</v>
      </c>
      <c r="P263" s="118">
        <v>4303</v>
      </c>
      <c r="Q263" s="194">
        <v>4193</v>
      </c>
      <c r="R263" s="118">
        <v>785</v>
      </c>
      <c r="S263" s="194">
        <v>752</v>
      </c>
      <c r="T263" s="118">
        <v>2263</v>
      </c>
      <c r="U263" s="194">
        <v>2276</v>
      </c>
      <c r="V263" s="118">
        <v>3048</v>
      </c>
      <c r="W263" s="194">
        <v>3028</v>
      </c>
      <c r="X263" s="118">
        <v>6076</v>
      </c>
      <c r="Y263" s="118">
        <v>1537</v>
      </c>
      <c r="Z263" s="194">
        <v>4539</v>
      </c>
      <c r="AA263" s="39"/>
    </row>
    <row r="264" spans="1:27">
      <c r="A264" s="123">
        <v>4</v>
      </c>
      <c r="B264" s="59">
        <v>1</v>
      </c>
      <c r="C264" s="59">
        <v>3</v>
      </c>
      <c r="D264" s="122">
        <v>562028</v>
      </c>
      <c r="E264" s="59" t="s">
        <v>111</v>
      </c>
      <c r="F264" s="197">
        <v>6062</v>
      </c>
      <c r="G264" s="118">
        <v>750</v>
      </c>
      <c r="H264" s="118">
        <v>693</v>
      </c>
      <c r="I264" s="118">
        <v>1048</v>
      </c>
      <c r="J264" s="118">
        <v>1106</v>
      </c>
      <c r="K264" s="118">
        <v>1381</v>
      </c>
      <c r="L264" s="194">
        <v>1084</v>
      </c>
      <c r="M264" s="118">
        <v>1443</v>
      </c>
      <c r="N264" s="118">
        <v>2491</v>
      </c>
      <c r="O264" s="194">
        <v>3571</v>
      </c>
      <c r="P264" s="118">
        <v>3133</v>
      </c>
      <c r="Q264" s="194">
        <v>2929</v>
      </c>
      <c r="R264" s="118">
        <v>518</v>
      </c>
      <c r="S264" s="194">
        <v>530</v>
      </c>
      <c r="T264" s="118">
        <v>1903</v>
      </c>
      <c r="U264" s="194">
        <v>1668</v>
      </c>
      <c r="V264" s="118">
        <v>2421</v>
      </c>
      <c r="W264" s="194">
        <v>2198</v>
      </c>
      <c r="X264" s="118">
        <v>4619</v>
      </c>
      <c r="Y264" s="118">
        <v>1048</v>
      </c>
      <c r="Z264" s="194">
        <v>3571</v>
      </c>
      <c r="AA264" s="39"/>
    </row>
    <row r="265" spans="1:27">
      <c r="A265" s="123">
        <v>4</v>
      </c>
      <c r="B265" s="59">
        <v>2</v>
      </c>
      <c r="C265" s="59">
        <v>3</v>
      </c>
      <c r="D265" s="122">
        <v>954024</v>
      </c>
      <c r="E265" s="59" t="s">
        <v>143</v>
      </c>
      <c r="F265" s="197">
        <v>5398</v>
      </c>
      <c r="G265" s="118">
        <v>804</v>
      </c>
      <c r="H265" s="118">
        <v>739</v>
      </c>
      <c r="I265" s="118">
        <v>980</v>
      </c>
      <c r="J265" s="118">
        <v>996</v>
      </c>
      <c r="K265" s="118">
        <v>1049</v>
      </c>
      <c r="L265" s="194">
        <v>830</v>
      </c>
      <c r="M265" s="118">
        <v>1543</v>
      </c>
      <c r="N265" s="118">
        <v>2523</v>
      </c>
      <c r="O265" s="194">
        <v>2875</v>
      </c>
      <c r="P265" s="118">
        <v>2819</v>
      </c>
      <c r="Q265" s="194">
        <v>2579</v>
      </c>
      <c r="R265" s="118">
        <v>504</v>
      </c>
      <c r="S265" s="194">
        <v>476</v>
      </c>
      <c r="T265" s="118">
        <v>1530</v>
      </c>
      <c r="U265" s="194">
        <v>1345</v>
      </c>
      <c r="V265" s="118">
        <v>2034</v>
      </c>
      <c r="W265" s="194">
        <v>1821</v>
      </c>
      <c r="X265" s="118">
        <v>3855</v>
      </c>
      <c r="Y265" s="118">
        <v>980</v>
      </c>
      <c r="Z265" s="194">
        <v>2875</v>
      </c>
      <c r="AA265" s="39"/>
    </row>
    <row r="266" spans="1:27">
      <c r="A266" s="123">
        <v>4</v>
      </c>
      <c r="B266" s="59">
        <v>2</v>
      </c>
      <c r="C266" s="59">
        <v>3</v>
      </c>
      <c r="D266" s="122">
        <v>978032</v>
      </c>
      <c r="E266" s="59" t="s">
        <v>165</v>
      </c>
      <c r="F266" s="197">
        <v>5271</v>
      </c>
      <c r="G266" s="118">
        <v>666</v>
      </c>
      <c r="H266" s="118">
        <v>637</v>
      </c>
      <c r="I266" s="118">
        <v>939</v>
      </c>
      <c r="J266" s="118">
        <v>969</v>
      </c>
      <c r="K266" s="118">
        <v>1120</v>
      </c>
      <c r="L266" s="194">
        <v>940</v>
      </c>
      <c r="M266" s="118">
        <v>1303</v>
      </c>
      <c r="N266" s="118">
        <v>2242</v>
      </c>
      <c r="O266" s="194">
        <v>3029</v>
      </c>
      <c r="P266" s="118">
        <v>2685</v>
      </c>
      <c r="Q266" s="194">
        <v>2586</v>
      </c>
      <c r="R266" s="118">
        <v>465</v>
      </c>
      <c r="S266" s="194">
        <v>474</v>
      </c>
      <c r="T266" s="118">
        <v>1556</v>
      </c>
      <c r="U266" s="194">
        <v>1473</v>
      </c>
      <c r="V266" s="118">
        <v>2021</v>
      </c>
      <c r="W266" s="194">
        <v>1947</v>
      </c>
      <c r="X266" s="118">
        <v>3968</v>
      </c>
      <c r="Y266" s="118">
        <v>939</v>
      </c>
      <c r="Z266" s="194">
        <v>3029</v>
      </c>
      <c r="AA266" s="39"/>
    </row>
    <row r="267" spans="1:27">
      <c r="A267" s="123">
        <v>4</v>
      </c>
      <c r="B267" s="59">
        <v>2</v>
      </c>
      <c r="C267" s="59">
        <v>3</v>
      </c>
      <c r="D267" s="122">
        <v>382060</v>
      </c>
      <c r="E267" s="59" t="s">
        <v>93</v>
      </c>
      <c r="F267" s="197">
        <v>8510</v>
      </c>
      <c r="G267" s="118">
        <v>1260</v>
      </c>
      <c r="H267" s="118">
        <v>1159</v>
      </c>
      <c r="I267" s="118">
        <v>1493</v>
      </c>
      <c r="J267" s="118">
        <v>1560</v>
      </c>
      <c r="K267" s="118">
        <v>1659</v>
      </c>
      <c r="L267" s="194">
        <v>1379</v>
      </c>
      <c r="M267" s="118">
        <v>2419</v>
      </c>
      <c r="N267" s="118">
        <v>3912</v>
      </c>
      <c r="O267" s="194">
        <v>4598</v>
      </c>
      <c r="P267" s="118">
        <v>4531</v>
      </c>
      <c r="Q267" s="194">
        <v>3979</v>
      </c>
      <c r="R267" s="118">
        <v>810</v>
      </c>
      <c r="S267" s="194">
        <v>683</v>
      </c>
      <c r="T267" s="118">
        <v>2447</v>
      </c>
      <c r="U267" s="194">
        <v>2151</v>
      </c>
      <c r="V267" s="118">
        <v>3257</v>
      </c>
      <c r="W267" s="194">
        <v>2834</v>
      </c>
      <c r="X267" s="118">
        <v>6091</v>
      </c>
      <c r="Y267" s="118">
        <v>1493</v>
      </c>
      <c r="Z267" s="194">
        <v>4598</v>
      </c>
      <c r="AA267" s="39"/>
    </row>
    <row r="268" spans="1:27">
      <c r="A268" s="123">
        <v>4</v>
      </c>
      <c r="B268" s="59">
        <v>2</v>
      </c>
      <c r="C268" s="59">
        <v>3</v>
      </c>
      <c r="D268" s="122">
        <v>962060</v>
      </c>
      <c r="E268" s="59" t="s">
        <v>156</v>
      </c>
      <c r="F268" s="197">
        <v>3880</v>
      </c>
      <c r="G268" s="118">
        <v>500</v>
      </c>
      <c r="H268" s="118">
        <v>520</v>
      </c>
      <c r="I268" s="118">
        <v>701</v>
      </c>
      <c r="J268" s="118">
        <v>710</v>
      </c>
      <c r="K268" s="118">
        <v>807</v>
      </c>
      <c r="L268" s="194">
        <v>642</v>
      </c>
      <c r="M268" s="118">
        <v>1020</v>
      </c>
      <c r="N268" s="118">
        <v>1721</v>
      </c>
      <c r="O268" s="194">
        <v>2159</v>
      </c>
      <c r="P268" s="118">
        <v>1999</v>
      </c>
      <c r="Q268" s="194">
        <v>1881</v>
      </c>
      <c r="R268" s="118">
        <v>360</v>
      </c>
      <c r="S268" s="194">
        <v>341</v>
      </c>
      <c r="T268" s="118">
        <v>1115</v>
      </c>
      <c r="U268" s="194">
        <v>1044</v>
      </c>
      <c r="V268" s="118">
        <v>1475</v>
      </c>
      <c r="W268" s="194">
        <v>1385</v>
      </c>
      <c r="X268" s="118">
        <v>2860</v>
      </c>
      <c r="Y268" s="118">
        <v>701</v>
      </c>
      <c r="Z268" s="194">
        <v>2159</v>
      </c>
      <c r="AA268" s="39"/>
    </row>
    <row r="269" spans="1:27">
      <c r="A269" s="123">
        <v>4</v>
      </c>
      <c r="B269" s="59">
        <v>2</v>
      </c>
      <c r="C269" s="59">
        <v>3</v>
      </c>
      <c r="D269" s="122">
        <v>362040</v>
      </c>
      <c r="E269" s="59" t="s">
        <v>70</v>
      </c>
      <c r="F269" s="197">
        <v>7610</v>
      </c>
      <c r="G269" s="118">
        <v>1095</v>
      </c>
      <c r="H269" s="118">
        <v>1019</v>
      </c>
      <c r="I269" s="118">
        <v>1289</v>
      </c>
      <c r="J269" s="118">
        <v>1304</v>
      </c>
      <c r="K269" s="118">
        <v>1598</v>
      </c>
      <c r="L269" s="194">
        <v>1305</v>
      </c>
      <c r="M269" s="118">
        <v>2114</v>
      </c>
      <c r="N269" s="118">
        <v>3403</v>
      </c>
      <c r="O269" s="194">
        <v>4207</v>
      </c>
      <c r="P269" s="118">
        <v>3894</v>
      </c>
      <c r="Q269" s="194">
        <v>3716</v>
      </c>
      <c r="R269" s="118">
        <v>634</v>
      </c>
      <c r="S269" s="194">
        <v>655</v>
      </c>
      <c r="T269" s="118">
        <v>2161</v>
      </c>
      <c r="U269" s="194">
        <v>2046</v>
      </c>
      <c r="V269" s="118">
        <v>2795</v>
      </c>
      <c r="W269" s="194">
        <v>2701</v>
      </c>
      <c r="X269" s="118">
        <v>5496</v>
      </c>
      <c r="Y269" s="118">
        <v>1289</v>
      </c>
      <c r="Z269" s="194">
        <v>4207</v>
      </c>
      <c r="AA269" s="39"/>
    </row>
    <row r="270" spans="1:27">
      <c r="A270" s="124"/>
      <c r="B270" s="125"/>
      <c r="C270" s="125"/>
      <c r="D270" s="125"/>
      <c r="E270" s="114" t="s">
        <v>212</v>
      </c>
      <c r="F270" s="193">
        <v>138206</v>
      </c>
      <c r="G270" s="190">
        <v>18956</v>
      </c>
      <c r="H270" s="115">
        <v>17796</v>
      </c>
      <c r="I270" s="115">
        <v>24122</v>
      </c>
      <c r="J270" s="115">
        <v>25364</v>
      </c>
      <c r="K270" s="115">
        <v>28491</v>
      </c>
      <c r="L270" s="193">
        <v>23477</v>
      </c>
      <c r="M270" s="190">
        <v>36752</v>
      </c>
      <c r="N270" s="115">
        <v>60874</v>
      </c>
      <c r="O270" s="193">
        <v>77332</v>
      </c>
      <c r="P270" s="190">
        <v>71679</v>
      </c>
      <c r="Q270" s="193">
        <v>66527</v>
      </c>
      <c r="R270" s="190">
        <v>12525</v>
      </c>
      <c r="S270" s="193">
        <v>11597</v>
      </c>
      <c r="T270" s="190">
        <v>40244</v>
      </c>
      <c r="U270" s="193">
        <v>37088</v>
      </c>
      <c r="V270" s="190">
        <v>52769</v>
      </c>
      <c r="W270" s="193">
        <v>48685</v>
      </c>
      <c r="X270" s="190">
        <v>101454</v>
      </c>
      <c r="Y270" s="117">
        <v>24122</v>
      </c>
      <c r="Z270" s="115">
        <v>77332</v>
      </c>
      <c r="AA270" s="39"/>
    </row>
    <row r="271" spans="1:27">
      <c r="A271" s="123">
        <v>5</v>
      </c>
      <c r="B271" s="59">
        <v>3</v>
      </c>
      <c r="C271" s="59">
        <v>3</v>
      </c>
      <c r="D271" s="122">
        <v>770004</v>
      </c>
      <c r="E271" s="59" t="s">
        <v>130</v>
      </c>
      <c r="F271" s="197">
        <v>9779</v>
      </c>
      <c r="G271" s="118">
        <v>1367</v>
      </c>
      <c r="H271" s="118">
        <v>1205</v>
      </c>
      <c r="I271" s="118">
        <v>1763</v>
      </c>
      <c r="J271" s="118">
        <v>1845</v>
      </c>
      <c r="K271" s="118">
        <v>1992</v>
      </c>
      <c r="L271" s="194">
        <v>1607</v>
      </c>
      <c r="M271" s="118">
        <v>2572</v>
      </c>
      <c r="N271" s="118">
        <v>4335</v>
      </c>
      <c r="O271" s="194">
        <v>5444</v>
      </c>
      <c r="P271" s="118">
        <v>5113</v>
      </c>
      <c r="Q271" s="194">
        <v>4666</v>
      </c>
      <c r="R271" s="118">
        <v>938</v>
      </c>
      <c r="S271" s="194">
        <v>825</v>
      </c>
      <c r="T271" s="118">
        <v>2891</v>
      </c>
      <c r="U271" s="194">
        <v>2553</v>
      </c>
      <c r="V271" s="118">
        <v>3829</v>
      </c>
      <c r="W271" s="194">
        <v>3378</v>
      </c>
      <c r="X271" s="118">
        <v>7207</v>
      </c>
      <c r="Y271" s="118">
        <v>1763</v>
      </c>
      <c r="Z271" s="194">
        <v>5444</v>
      </c>
      <c r="AA271" s="39"/>
    </row>
    <row r="272" spans="1:27">
      <c r="A272" s="123">
        <v>5</v>
      </c>
      <c r="B272" s="59">
        <v>3</v>
      </c>
      <c r="C272" s="59">
        <v>3</v>
      </c>
      <c r="D272" s="122">
        <v>570008</v>
      </c>
      <c r="E272" s="59" t="s">
        <v>119</v>
      </c>
      <c r="F272" s="197">
        <v>7517</v>
      </c>
      <c r="G272" s="118">
        <v>972</v>
      </c>
      <c r="H272" s="118">
        <v>927</v>
      </c>
      <c r="I272" s="118">
        <v>1298</v>
      </c>
      <c r="J272" s="118">
        <v>1452</v>
      </c>
      <c r="K272" s="118">
        <v>1603</v>
      </c>
      <c r="L272" s="194">
        <v>1265</v>
      </c>
      <c r="M272" s="118">
        <v>1899</v>
      </c>
      <c r="N272" s="118">
        <v>3197</v>
      </c>
      <c r="O272" s="194">
        <v>4320</v>
      </c>
      <c r="P272" s="118">
        <v>3868</v>
      </c>
      <c r="Q272" s="194">
        <v>3649</v>
      </c>
      <c r="R272" s="118">
        <v>652</v>
      </c>
      <c r="S272" s="194">
        <v>646</v>
      </c>
      <c r="T272" s="118">
        <v>2258</v>
      </c>
      <c r="U272" s="194">
        <v>2062</v>
      </c>
      <c r="V272" s="118">
        <v>2910</v>
      </c>
      <c r="W272" s="194">
        <v>2708</v>
      </c>
      <c r="X272" s="118">
        <v>5618</v>
      </c>
      <c r="Y272" s="118">
        <v>1298</v>
      </c>
      <c r="Z272" s="194">
        <v>4320</v>
      </c>
      <c r="AA272" s="39"/>
    </row>
    <row r="273" spans="1:27">
      <c r="A273" s="123">
        <v>5</v>
      </c>
      <c r="B273" s="59">
        <v>3</v>
      </c>
      <c r="C273" s="59">
        <v>3</v>
      </c>
      <c r="D273" s="122">
        <v>362004</v>
      </c>
      <c r="E273" s="59" t="s">
        <v>239</v>
      </c>
      <c r="F273" s="197">
        <v>4667</v>
      </c>
      <c r="G273" s="118">
        <v>660</v>
      </c>
      <c r="H273" s="118">
        <v>584</v>
      </c>
      <c r="I273" s="118">
        <v>797</v>
      </c>
      <c r="J273" s="118">
        <v>800</v>
      </c>
      <c r="K273" s="118">
        <v>998</v>
      </c>
      <c r="L273" s="194">
        <v>828</v>
      </c>
      <c r="M273" s="118">
        <v>1244</v>
      </c>
      <c r="N273" s="118">
        <v>2041</v>
      </c>
      <c r="O273" s="194">
        <v>2626</v>
      </c>
      <c r="P273" s="118">
        <v>2511</v>
      </c>
      <c r="Q273" s="194">
        <v>2156</v>
      </c>
      <c r="R273" s="118">
        <v>432</v>
      </c>
      <c r="S273" s="194">
        <v>365</v>
      </c>
      <c r="T273" s="118">
        <v>1404</v>
      </c>
      <c r="U273" s="194">
        <v>1222</v>
      </c>
      <c r="V273" s="118">
        <v>1836</v>
      </c>
      <c r="W273" s="194">
        <v>1587</v>
      </c>
      <c r="X273" s="118">
        <v>3423</v>
      </c>
      <c r="Y273" s="118">
        <v>797</v>
      </c>
      <c r="Z273" s="194">
        <v>2626</v>
      </c>
      <c r="AA273" s="39"/>
    </row>
    <row r="274" spans="1:27">
      <c r="A274" s="123">
        <v>5</v>
      </c>
      <c r="B274" s="59">
        <v>3</v>
      </c>
      <c r="C274" s="59">
        <v>3</v>
      </c>
      <c r="D274" s="122">
        <v>362012</v>
      </c>
      <c r="E274" s="59" t="s">
        <v>64</v>
      </c>
      <c r="F274" s="197">
        <v>8870</v>
      </c>
      <c r="G274" s="118">
        <v>1227</v>
      </c>
      <c r="H274" s="118">
        <v>1228</v>
      </c>
      <c r="I274" s="118">
        <v>1623</v>
      </c>
      <c r="J274" s="118">
        <v>1606</v>
      </c>
      <c r="K274" s="118">
        <v>1764</v>
      </c>
      <c r="L274" s="194">
        <v>1422</v>
      </c>
      <c r="M274" s="118">
        <v>2455</v>
      </c>
      <c r="N274" s="118">
        <v>4078</v>
      </c>
      <c r="O274" s="194">
        <v>4792</v>
      </c>
      <c r="P274" s="118">
        <v>4584</v>
      </c>
      <c r="Q274" s="194">
        <v>4286</v>
      </c>
      <c r="R274" s="118">
        <v>813</v>
      </c>
      <c r="S274" s="194">
        <v>810</v>
      </c>
      <c r="T274" s="118">
        <v>2464</v>
      </c>
      <c r="U274" s="194">
        <v>2328</v>
      </c>
      <c r="V274" s="118">
        <v>3277</v>
      </c>
      <c r="W274" s="194">
        <v>3138</v>
      </c>
      <c r="X274" s="118">
        <v>6415</v>
      </c>
      <c r="Y274" s="118">
        <v>1623</v>
      </c>
      <c r="Z274" s="194">
        <v>4792</v>
      </c>
      <c r="AA274" s="39"/>
    </row>
    <row r="275" spans="1:27">
      <c r="A275" s="123">
        <v>5</v>
      </c>
      <c r="B275" s="59">
        <v>3</v>
      </c>
      <c r="C275" s="59">
        <v>3</v>
      </c>
      <c r="D275" s="122">
        <v>362016</v>
      </c>
      <c r="E275" s="88" t="s">
        <v>240</v>
      </c>
      <c r="F275" s="197">
        <v>4386</v>
      </c>
      <c r="G275" s="118">
        <v>606</v>
      </c>
      <c r="H275" s="118">
        <v>570</v>
      </c>
      <c r="I275" s="118">
        <v>745</v>
      </c>
      <c r="J275" s="118">
        <v>803</v>
      </c>
      <c r="K275" s="118">
        <v>918</v>
      </c>
      <c r="L275" s="194">
        <v>744</v>
      </c>
      <c r="M275" s="118">
        <v>1176</v>
      </c>
      <c r="N275" s="118">
        <v>1921</v>
      </c>
      <c r="O275" s="194">
        <v>2465</v>
      </c>
      <c r="P275" s="118">
        <v>2231</v>
      </c>
      <c r="Q275" s="194">
        <v>2155</v>
      </c>
      <c r="R275" s="118">
        <v>386</v>
      </c>
      <c r="S275" s="194">
        <v>359</v>
      </c>
      <c r="T275" s="118">
        <v>1233</v>
      </c>
      <c r="U275" s="194">
        <v>1232</v>
      </c>
      <c r="V275" s="118">
        <v>1619</v>
      </c>
      <c r="W275" s="194">
        <v>1591</v>
      </c>
      <c r="X275" s="118">
        <v>3210</v>
      </c>
      <c r="Y275" s="118">
        <v>745</v>
      </c>
      <c r="Z275" s="194">
        <v>2465</v>
      </c>
      <c r="AA275" s="39"/>
    </row>
    <row r="276" spans="1:27">
      <c r="A276" s="123">
        <v>5</v>
      </c>
      <c r="B276" s="59">
        <v>3</v>
      </c>
      <c r="C276" s="59">
        <v>3</v>
      </c>
      <c r="D276" s="122">
        <v>154008</v>
      </c>
      <c r="E276" s="59" t="s">
        <v>25</v>
      </c>
      <c r="F276" s="197">
        <v>6227</v>
      </c>
      <c r="G276" s="118">
        <v>798</v>
      </c>
      <c r="H276" s="118">
        <v>798</v>
      </c>
      <c r="I276" s="118">
        <v>1125</v>
      </c>
      <c r="J276" s="118">
        <v>1178</v>
      </c>
      <c r="K276" s="118">
        <v>1287</v>
      </c>
      <c r="L276" s="194">
        <v>1041</v>
      </c>
      <c r="M276" s="118">
        <v>1596</v>
      </c>
      <c r="N276" s="118">
        <v>2721</v>
      </c>
      <c r="O276" s="194">
        <v>3506</v>
      </c>
      <c r="P276" s="118">
        <v>3259</v>
      </c>
      <c r="Q276" s="194">
        <v>2968</v>
      </c>
      <c r="R276" s="118">
        <v>580</v>
      </c>
      <c r="S276" s="194">
        <v>545</v>
      </c>
      <c r="T276" s="118">
        <v>1840</v>
      </c>
      <c r="U276" s="194">
        <v>1666</v>
      </c>
      <c r="V276" s="118">
        <v>2420</v>
      </c>
      <c r="W276" s="194">
        <v>2211</v>
      </c>
      <c r="X276" s="118">
        <v>4631</v>
      </c>
      <c r="Y276" s="118">
        <v>1125</v>
      </c>
      <c r="Z276" s="194">
        <v>3506</v>
      </c>
      <c r="AA276" s="39"/>
    </row>
    <row r="277" spans="1:27">
      <c r="A277" s="123">
        <v>5</v>
      </c>
      <c r="B277" s="59">
        <v>3</v>
      </c>
      <c r="C277" s="59">
        <v>3</v>
      </c>
      <c r="D277" s="122">
        <v>954008</v>
      </c>
      <c r="E277" s="59" t="s">
        <v>139</v>
      </c>
      <c r="F277" s="197">
        <v>7468</v>
      </c>
      <c r="G277" s="118">
        <v>1015</v>
      </c>
      <c r="H277" s="118">
        <v>931</v>
      </c>
      <c r="I277" s="118">
        <v>1275</v>
      </c>
      <c r="J277" s="118">
        <v>1393</v>
      </c>
      <c r="K277" s="118">
        <v>1589</v>
      </c>
      <c r="L277" s="194">
        <v>1265</v>
      </c>
      <c r="M277" s="118">
        <v>1946</v>
      </c>
      <c r="N277" s="118">
        <v>3221</v>
      </c>
      <c r="O277" s="194">
        <v>4247</v>
      </c>
      <c r="P277" s="118">
        <v>3855</v>
      </c>
      <c r="Q277" s="194">
        <v>3613</v>
      </c>
      <c r="R277" s="118">
        <v>652</v>
      </c>
      <c r="S277" s="194">
        <v>623</v>
      </c>
      <c r="T277" s="118">
        <v>2229</v>
      </c>
      <c r="U277" s="194">
        <v>2018</v>
      </c>
      <c r="V277" s="118">
        <v>2881</v>
      </c>
      <c r="W277" s="194">
        <v>2641</v>
      </c>
      <c r="X277" s="118">
        <v>5522</v>
      </c>
      <c r="Y277" s="118">
        <v>1275</v>
      </c>
      <c r="Z277" s="194">
        <v>4247</v>
      </c>
      <c r="AA277" s="39"/>
    </row>
    <row r="278" spans="1:27">
      <c r="A278" s="123">
        <v>5</v>
      </c>
      <c r="B278" s="59">
        <v>3</v>
      </c>
      <c r="C278" s="59">
        <v>3</v>
      </c>
      <c r="D278" s="122">
        <v>362020</v>
      </c>
      <c r="E278" s="59" t="s">
        <v>65</v>
      </c>
      <c r="F278" s="197">
        <v>9586</v>
      </c>
      <c r="G278" s="118">
        <v>1233</v>
      </c>
      <c r="H278" s="118">
        <v>1199</v>
      </c>
      <c r="I278" s="118">
        <v>1693</v>
      </c>
      <c r="J278" s="118">
        <v>1833</v>
      </c>
      <c r="K278" s="118">
        <v>2044</v>
      </c>
      <c r="L278" s="194">
        <v>1584</v>
      </c>
      <c r="M278" s="118">
        <v>2432</v>
      </c>
      <c r="N278" s="118">
        <v>4125</v>
      </c>
      <c r="O278" s="194">
        <v>5461</v>
      </c>
      <c r="P278" s="118">
        <v>5010</v>
      </c>
      <c r="Q278" s="194">
        <v>4576</v>
      </c>
      <c r="R278" s="118">
        <v>855</v>
      </c>
      <c r="S278" s="194">
        <v>838</v>
      </c>
      <c r="T278" s="118">
        <v>2884</v>
      </c>
      <c r="U278" s="194">
        <v>2577</v>
      </c>
      <c r="V278" s="118">
        <v>3739</v>
      </c>
      <c r="W278" s="194">
        <v>3415</v>
      </c>
      <c r="X278" s="118">
        <v>7154</v>
      </c>
      <c r="Y278" s="118">
        <v>1693</v>
      </c>
      <c r="Z278" s="194">
        <v>5461</v>
      </c>
      <c r="AA278" s="39"/>
    </row>
    <row r="279" spans="1:27">
      <c r="A279" s="123">
        <v>5</v>
      </c>
      <c r="B279" s="59">
        <v>3</v>
      </c>
      <c r="C279" s="59">
        <v>3</v>
      </c>
      <c r="D279" s="122">
        <v>370012</v>
      </c>
      <c r="E279" s="59" t="s">
        <v>72</v>
      </c>
      <c r="F279" s="197">
        <v>5875</v>
      </c>
      <c r="G279" s="118">
        <v>743</v>
      </c>
      <c r="H279" s="118">
        <v>724</v>
      </c>
      <c r="I279" s="118">
        <v>946</v>
      </c>
      <c r="J279" s="118">
        <v>1023</v>
      </c>
      <c r="K279" s="118">
        <v>1158</v>
      </c>
      <c r="L279" s="194">
        <v>1281</v>
      </c>
      <c r="M279" s="118">
        <v>1467</v>
      </c>
      <c r="N279" s="118">
        <v>2413</v>
      </c>
      <c r="O279" s="194">
        <v>3462</v>
      </c>
      <c r="P279" s="118">
        <v>3169</v>
      </c>
      <c r="Q279" s="194">
        <v>2706</v>
      </c>
      <c r="R279" s="118">
        <v>516</v>
      </c>
      <c r="S279" s="194">
        <v>430</v>
      </c>
      <c r="T279" s="118">
        <v>1904</v>
      </c>
      <c r="U279" s="194">
        <v>1558</v>
      </c>
      <c r="V279" s="118">
        <v>2420</v>
      </c>
      <c r="W279" s="194">
        <v>1988</v>
      </c>
      <c r="X279" s="118">
        <v>4408</v>
      </c>
      <c r="Y279" s="118">
        <v>946</v>
      </c>
      <c r="Z279" s="194">
        <v>3462</v>
      </c>
      <c r="AA279" s="39"/>
    </row>
    <row r="280" spans="1:27">
      <c r="A280" s="123">
        <v>5</v>
      </c>
      <c r="B280" s="59">
        <v>3</v>
      </c>
      <c r="C280" s="59">
        <v>3</v>
      </c>
      <c r="D280" s="122">
        <v>154012</v>
      </c>
      <c r="E280" s="59" t="s">
        <v>26</v>
      </c>
      <c r="F280" s="197">
        <v>6627</v>
      </c>
      <c r="G280" s="118">
        <v>918</v>
      </c>
      <c r="H280" s="118">
        <v>838</v>
      </c>
      <c r="I280" s="118">
        <v>1121</v>
      </c>
      <c r="J280" s="118">
        <v>1249</v>
      </c>
      <c r="K280" s="118">
        <v>1380</v>
      </c>
      <c r="L280" s="194">
        <v>1121</v>
      </c>
      <c r="M280" s="118">
        <v>1756</v>
      </c>
      <c r="N280" s="118">
        <v>2877</v>
      </c>
      <c r="O280" s="194">
        <v>3750</v>
      </c>
      <c r="P280" s="118">
        <v>3410</v>
      </c>
      <c r="Q280" s="194">
        <v>3217</v>
      </c>
      <c r="R280" s="118">
        <v>596</v>
      </c>
      <c r="S280" s="194">
        <v>525</v>
      </c>
      <c r="T280" s="118">
        <v>1915</v>
      </c>
      <c r="U280" s="194">
        <v>1835</v>
      </c>
      <c r="V280" s="118">
        <v>2511</v>
      </c>
      <c r="W280" s="194">
        <v>2360</v>
      </c>
      <c r="X280" s="118">
        <v>4871</v>
      </c>
      <c r="Y280" s="118">
        <v>1121</v>
      </c>
      <c r="Z280" s="194">
        <v>3750</v>
      </c>
      <c r="AA280" s="39"/>
    </row>
    <row r="281" spans="1:27">
      <c r="A281" s="123">
        <v>5</v>
      </c>
      <c r="B281" s="59">
        <v>3</v>
      </c>
      <c r="C281" s="59">
        <v>3</v>
      </c>
      <c r="D281" s="122">
        <v>154016</v>
      </c>
      <c r="E281" s="59" t="s">
        <v>27</v>
      </c>
      <c r="F281" s="197">
        <v>7069</v>
      </c>
      <c r="G281" s="118">
        <v>960</v>
      </c>
      <c r="H281" s="118">
        <v>945</v>
      </c>
      <c r="I281" s="118">
        <v>1169</v>
      </c>
      <c r="J281" s="118">
        <v>1375</v>
      </c>
      <c r="K281" s="118">
        <v>1489</v>
      </c>
      <c r="L281" s="194">
        <v>1131</v>
      </c>
      <c r="M281" s="118">
        <v>1905</v>
      </c>
      <c r="N281" s="118">
        <v>3074</v>
      </c>
      <c r="O281" s="194">
        <v>3995</v>
      </c>
      <c r="P281" s="118">
        <v>3645</v>
      </c>
      <c r="Q281" s="194">
        <v>3424</v>
      </c>
      <c r="R281" s="118">
        <v>590</v>
      </c>
      <c r="S281" s="194">
        <v>579</v>
      </c>
      <c r="T281" s="118">
        <v>2093</v>
      </c>
      <c r="U281" s="194">
        <v>1902</v>
      </c>
      <c r="V281" s="118">
        <v>2683</v>
      </c>
      <c r="W281" s="194">
        <v>2481</v>
      </c>
      <c r="X281" s="118">
        <v>5164</v>
      </c>
      <c r="Y281" s="118">
        <v>1169</v>
      </c>
      <c r="Z281" s="194">
        <v>3995</v>
      </c>
      <c r="AA281" s="39"/>
    </row>
    <row r="282" spans="1:27">
      <c r="A282" s="123">
        <v>5</v>
      </c>
      <c r="B282" s="59">
        <v>3</v>
      </c>
      <c r="C282" s="59">
        <v>3</v>
      </c>
      <c r="D282" s="122">
        <v>566012</v>
      </c>
      <c r="E282" s="59" t="s">
        <v>115</v>
      </c>
      <c r="F282" s="197">
        <v>8139</v>
      </c>
      <c r="G282" s="118">
        <v>1213</v>
      </c>
      <c r="H282" s="118">
        <v>1152</v>
      </c>
      <c r="I282" s="118">
        <v>1471</v>
      </c>
      <c r="J282" s="118">
        <v>1457</v>
      </c>
      <c r="K282" s="118">
        <v>1580</v>
      </c>
      <c r="L282" s="194">
        <v>1266</v>
      </c>
      <c r="M282" s="118">
        <v>2365</v>
      </c>
      <c r="N282" s="118">
        <v>3836</v>
      </c>
      <c r="O282" s="194">
        <v>4303</v>
      </c>
      <c r="P282" s="118">
        <v>4183</v>
      </c>
      <c r="Q282" s="194">
        <v>3956</v>
      </c>
      <c r="R282" s="118">
        <v>758</v>
      </c>
      <c r="S282" s="194">
        <v>713</v>
      </c>
      <c r="T282" s="118">
        <v>2199</v>
      </c>
      <c r="U282" s="194">
        <v>2104</v>
      </c>
      <c r="V282" s="118">
        <v>2957</v>
      </c>
      <c r="W282" s="194">
        <v>2817</v>
      </c>
      <c r="X282" s="118">
        <v>5774</v>
      </c>
      <c r="Y282" s="118">
        <v>1471</v>
      </c>
      <c r="Z282" s="194">
        <v>4303</v>
      </c>
      <c r="AA282" s="39"/>
    </row>
    <row r="283" spans="1:27">
      <c r="A283" s="123">
        <v>5</v>
      </c>
      <c r="B283" s="59">
        <v>3</v>
      </c>
      <c r="C283" s="59">
        <v>3</v>
      </c>
      <c r="D283" s="122">
        <v>554020</v>
      </c>
      <c r="E283" s="59" t="s">
        <v>101</v>
      </c>
      <c r="F283" s="197">
        <v>11075</v>
      </c>
      <c r="G283" s="118">
        <v>1502</v>
      </c>
      <c r="H283" s="118">
        <v>1430</v>
      </c>
      <c r="I283" s="118">
        <v>2015</v>
      </c>
      <c r="J283" s="118">
        <v>2069</v>
      </c>
      <c r="K283" s="118">
        <v>2255</v>
      </c>
      <c r="L283" s="194">
        <v>1804</v>
      </c>
      <c r="M283" s="118">
        <v>2932</v>
      </c>
      <c r="N283" s="118">
        <v>4947</v>
      </c>
      <c r="O283" s="194">
        <v>6128</v>
      </c>
      <c r="P283" s="118">
        <v>5698</v>
      </c>
      <c r="Q283" s="194">
        <v>5377</v>
      </c>
      <c r="R283" s="118">
        <v>1038</v>
      </c>
      <c r="S283" s="194">
        <v>977</v>
      </c>
      <c r="T283" s="118">
        <v>3172</v>
      </c>
      <c r="U283" s="194">
        <v>2956</v>
      </c>
      <c r="V283" s="118">
        <v>4210</v>
      </c>
      <c r="W283" s="194">
        <v>3933</v>
      </c>
      <c r="X283" s="118">
        <v>8143</v>
      </c>
      <c r="Y283" s="118">
        <v>2015</v>
      </c>
      <c r="Z283" s="194">
        <v>6128</v>
      </c>
      <c r="AA283" s="39"/>
    </row>
    <row r="284" spans="1:27">
      <c r="A284" s="123">
        <v>5</v>
      </c>
      <c r="B284" s="59">
        <v>3</v>
      </c>
      <c r="C284" s="59">
        <v>3</v>
      </c>
      <c r="D284" s="122">
        <v>374012</v>
      </c>
      <c r="E284" s="59" t="s">
        <v>75</v>
      </c>
      <c r="F284" s="197">
        <v>10425</v>
      </c>
      <c r="G284" s="118">
        <v>1454</v>
      </c>
      <c r="H284" s="118">
        <v>1409</v>
      </c>
      <c r="I284" s="118">
        <v>1785</v>
      </c>
      <c r="J284" s="118">
        <v>1889</v>
      </c>
      <c r="K284" s="118">
        <v>2075</v>
      </c>
      <c r="L284" s="194">
        <v>1813</v>
      </c>
      <c r="M284" s="118">
        <v>2863</v>
      </c>
      <c r="N284" s="118">
        <v>4648</v>
      </c>
      <c r="O284" s="194">
        <v>5777</v>
      </c>
      <c r="P284" s="118">
        <v>5353</v>
      </c>
      <c r="Q284" s="194">
        <v>5072</v>
      </c>
      <c r="R284" s="118">
        <v>876</v>
      </c>
      <c r="S284" s="194">
        <v>909</v>
      </c>
      <c r="T284" s="118">
        <v>3028</v>
      </c>
      <c r="U284" s="194">
        <v>2749</v>
      </c>
      <c r="V284" s="118">
        <v>3904</v>
      </c>
      <c r="W284" s="194">
        <v>3658</v>
      </c>
      <c r="X284" s="118">
        <v>7562</v>
      </c>
      <c r="Y284" s="118">
        <v>1785</v>
      </c>
      <c r="Z284" s="194">
        <v>5777</v>
      </c>
      <c r="AA284" s="39"/>
    </row>
    <row r="285" spans="1:27">
      <c r="A285" s="123">
        <v>5</v>
      </c>
      <c r="B285" s="59">
        <v>3</v>
      </c>
      <c r="C285" s="59">
        <v>3</v>
      </c>
      <c r="D285" s="122">
        <v>158008</v>
      </c>
      <c r="E285" s="59" t="s">
        <v>31</v>
      </c>
      <c r="F285" s="197">
        <v>6004</v>
      </c>
      <c r="G285" s="118">
        <v>817</v>
      </c>
      <c r="H285" s="118">
        <v>797</v>
      </c>
      <c r="I285" s="118">
        <v>1117</v>
      </c>
      <c r="J285" s="118">
        <v>1122</v>
      </c>
      <c r="K285" s="118">
        <v>1208</v>
      </c>
      <c r="L285" s="194">
        <v>943</v>
      </c>
      <c r="M285" s="118">
        <v>1614</v>
      </c>
      <c r="N285" s="118">
        <v>2731</v>
      </c>
      <c r="O285" s="194">
        <v>3273</v>
      </c>
      <c r="P285" s="118">
        <v>3031</v>
      </c>
      <c r="Q285" s="194">
        <v>2973</v>
      </c>
      <c r="R285" s="118">
        <v>561</v>
      </c>
      <c r="S285" s="194">
        <v>556</v>
      </c>
      <c r="T285" s="118">
        <v>1645</v>
      </c>
      <c r="U285" s="194">
        <v>1628</v>
      </c>
      <c r="V285" s="118">
        <v>2206</v>
      </c>
      <c r="W285" s="194">
        <v>2184</v>
      </c>
      <c r="X285" s="118">
        <v>4390</v>
      </c>
      <c r="Y285" s="118">
        <v>1117</v>
      </c>
      <c r="Z285" s="194">
        <v>3273</v>
      </c>
      <c r="AA285" s="39"/>
    </row>
    <row r="286" spans="1:27">
      <c r="A286" s="123">
        <v>5</v>
      </c>
      <c r="B286" s="59">
        <v>3</v>
      </c>
      <c r="C286" s="59">
        <v>3</v>
      </c>
      <c r="D286" s="122">
        <v>158012</v>
      </c>
      <c r="E286" s="59" t="s">
        <v>32</v>
      </c>
      <c r="F286" s="197">
        <v>5117</v>
      </c>
      <c r="G286" s="118">
        <v>739</v>
      </c>
      <c r="H286" s="118">
        <v>728</v>
      </c>
      <c r="I286" s="118">
        <v>914</v>
      </c>
      <c r="J286" s="118">
        <v>934</v>
      </c>
      <c r="K286" s="118">
        <v>1010</v>
      </c>
      <c r="L286" s="194">
        <v>792</v>
      </c>
      <c r="M286" s="118">
        <v>1467</v>
      </c>
      <c r="N286" s="118">
        <v>2381</v>
      </c>
      <c r="O286" s="194">
        <v>2736</v>
      </c>
      <c r="P286" s="118">
        <v>2694</v>
      </c>
      <c r="Q286" s="194">
        <v>2423</v>
      </c>
      <c r="R286" s="118">
        <v>451</v>
      </c>
      <c r="S286" s="194">
        <v>463</v>
      </c>
      <c r="T286" s="118">
        <v>1461</v>
      </c>
      <c r="U286" s="194">
        <v>1275</v>
      </c>
      <c r="V286" s="118">
        <v>1912</v>
      </c>
      <c r="W286" s="194">
        <v>1738</v>
      </c>
      <c r="X286" s="118">
        <v>3650</v>
      </c>
      <c r="Y286" s="118">
        <v>914</v>
      </c>
      <c r="Z286" s="194">
        <v>2736</v>
      </c>
      <c r="AA286" s="39"/>
    </row>
    <row r="287" spans="1:27">
      <c r="A287" s="123">
        <v>5</v>
      </c>
      <c r="B287" s="59">
        <v>3</v>
      </c>
      <c r="C287" s="59">
        <v>3</v>
      </c>
      <c r="D287" s="122">
        <v>334016</v>
      </c>
      <c r="E287" s="59" t="s">
        <v>59</v>
      </c>
      <c r="F287" s="197">
        <v>8974</v>
      </c>
      <c r="G287" s="118">
        <v>1225</v>
      </c>
      <c r="H287" s="118">
        <v>1201</v>
      </c>
      <c r="I287" s="118">
        <v>1518</v>
      </c>
      <c r="J287" s="118">
        <v>1616</v>
      </c>
      <c r="K287" s="118">
        <v>1857</v>
      </c>
      <c r="L287" s="194">
        <v>1557</v>
      </c>
      <c r="M287" s="118">
        <v>2426</v>
      </c>
      <c r="N287" s="118">
        <v>3944</v>
      </c>
      <c r="O287" s="194">
        <v>5030</v>
      </c>
      <c r="P287" s="118">
        <v>4673</v>
      </c>
      <c r="Q287" s="194">
        <v>4301</v>
      </c>
      <c r="R287" s="118">
        <v>779</v>
      </c>
      <c r="S287" s="194">
        <v>739</v>
      </c>
      <c r="T287" s="118">
        <v>2641</v>
      </c>
      <c r="U287" s="194">
        <v>2389</v>
      </c>
      <c r="V287" s="118">
        <v>3420</v>
      </c>
      <c r="W287" s="194">
        <v>3128</v>
      </c>
      <c r="X287" s="118">
        <v>6548</v>
      </c>
      <c r="Y287" s="118">
        <v>1518</v>
      </c>
      <c r="Z287" s="194">
        <v>5030</v>
      </c>
      <c r="AA287" s="39"/>
    </row>
    <row r="288" spans="1:27">
      <c r="A288" s="123">
        <v>5</v>
      </c>
      <c r="B288" s="59">
        <v>3</v>
      </c>
      <c r="C288" s="59">
        <v>3</v>
      </c>
      <c r="D288" s="122">
        <v>166012</v>
      </c>
      <c r="E288" s="59" t="s">
        <v>45</v>
      </c>
      <c r="F288" s="197">
        <v>6763</v>
      </c>
      <c r="G288" s="118">
        <v>852</v>
      </c>
      <c r="H288" s="118">
        <v>822</v>
      </c>
      <c r="I288" s="118">
        <v>1189</v>
      </c>
      <c r="J288" s="118">
        <v>1308</v>
      </c>
      <c r="K288" s="118">
        <v>1485</v>
      </c>
      <c r="L288" s="194">
        <v>1107</v>
      </c>
      <c r="M288" s="118">
        <v>1674</v>
      </c>
      <c r="N288" s="118">
        <v>2863</v>
      </c>
      <c r="O288" s="194">
        <v>3900</v>
      </c>
      <c r="P288" s="118">
        <v>3498</v>
      </c>
      <c r="Q288" s="194">
        <v>3265</v>
      </c>
      <c r="R288" s="118">
        <v>612</v>
      </c>
      <c r="S288" s="194">
        <v>577</v>
      </c>
      <c r="T288" s="118">
        <v>2023</v>
      </c>
      <c r="U288" s="194">
        <v>1877</v>
      </c>
      <c r="V288" s="118">
        <v>2635</v>
      </c>
      <c r="W288" s="194">
        <v>2454</v>
      </c>
      <c r="X288" s="118">
        <v>5089</v>
      </c>
      <c r="Y288" s="118">
        <v>1189</v>
      </c>
      <c r="Z288" s="194">
        <v>3900</v>
      </c>
      <c r="AA288" s="39"/>
    </row>
    <row r="289" spans="1:27">
      <c r="A289" s="123">
        <v>5</v>
      </c>
      <c r="B289" s="59">
        <v>3</v>
      </c>
      <c r="C289" s="59">
        <v>3</v>
      </c>
      <c r="D289" s="122">
        <v>766040</v>
      </c>
      <c r="E289" s="59" t="s">
        <v>128</v>
      </c>
      <c r="F289" s="197">
        <v>8256</v>
      </c>
      <c r="G289" s="118">
        <v>1186</v>
      </c>
      <c r="H289" s="118">
        <v>1123</v>
      </c>
      <c r="I289" s="118">
        <v>1574</v>
      </c>
      <c r="J289" s="118">
        <v>1540</v>
      </c>
      <c r="K289" s="118">
        <v>1591</v>
      </c>
      <c r="L289" s="194">
        <v>1242</v>
      </c>
      <c r="M289" s="118">
        <v>2309</v>
      </c>
      <c r="N289" s="118">
        <v>3883</v>
      </c>
      <c r="O289" s="194">
        <v>4373</v>
      </c>
      <c r="P289" s="118">
        <v>4219</v>
      </c>
      <c r="Q289" s="194">
        <v>4037</v>
      </c>
      <c r="R289" s="118">
        <v>836</v>
      </c>
      <c r="S289" s="194">
        <v>738</v>
      </c>
      <c r="T289" s="118">
        <v>2253</v>
      </c>
      <c r="U289" s="194">
        <v>2120</v>
      </c>
      <c r="V289" s="118">
        <v>3089</v>
      </c>
      <c r="W289" s="194">
        <v>2858</v>
      </c>
      <c r="X289" s="118">
        <v>5947</v>
      </c>
      <c r="Y289" s="118">
        <v>1574</v>
      </c>
      <c r="Z289" s="194">
        <v>4373</v>
      </c>
      <c r="AA289" s="39"/>
    </row>
    <row r="290" spans="1:27">
      <c r="A290" s="123">
        <v>5</v>
      </c>
      <c r="B290" s="59">
        <v>3</v>
      </c>
      <c r="C290" s="59">
        <v>3</v>
      </c>
      <c r="D290" s="122">
        <v>766044</v>
      </c>
      <c r="E290" s="59" t="s">
        <v>129</v>
      </c>
      <c r="F290" s="197">
        <v>8413</v>
      </c>
      <c r="G290" s="118">
        <v>1114</v>
      </c>
      <c r="H290" s="118">
        <v>1076</v>
      </c>
      <c r="I290" s="118">
        <v>1457</v>
      </c>
      <c r="J290" s="118">
        <v>1518</v>
      </c>
      <c r="K290" s="118">
        <v>1715</v>
      </c>
      <c r="L290" s="194">
        <v>1533</v>
      </c>
      <c r="M290" s="118">
        <v>2190</v>
      </c>
      <c r="N290" s="118">
        <v>3647</v>
      </c>
      <c r="O290" s="194">
        <v>4766</v>
      </c>
      <c r="P290" s="118">
        <v>4369</v>
      </c>
      <c r="Q290" s="194">
        <v>4044</v>
      </c>
      <c r="R290" s="118">
        <v>765</v>
      </c>
      <c r="S290" s="194">
        <v>692</v>
      </c>
      <c r="T290" s="118">
        <v>2464</v>
      </c>
      <c r="U290" s="194">
        <v>2302</v>
      </c>
      <c r="V290" s="118">
        <v>3229</v>
      </c>
      <c r="W290" s="194">
        <v>2994</v>
      </c>
      <c r="X290" s="118">
        <v>6223</v>
      </c>
      <c r="Y290" s="118">
        <v>1457</v>
      </c>
      <c r="Z290" s="194">
        <v>4766</v>
      </c>
      <c r="AA290" s="39"/>
    </row>
    <row r="291" spans="1:27">
      <c r="A291" s="123">
        <v>5</v>
      </c>
      <c r="B291" s="59">
        <v>3</v>
      </c>
      <c r="C291" s="59">
        <v>3</v>
      </c>
      <c r="D291" s="122">
        <v>758024</v>
      </c>
      <c r="E291" s="59" t="s">
        <v>125</v>
      </c>
      <c r="F291" s="197">
        <v>8013</v>
      </c>
      <c r="G291" s="118">
        <v>1070</v>
      </c>
      <c r="H291" s="118">
        <v>990</v>
      </c>
      <c r="I291" s="118">
        <v>1415</v>
      </c>
      <c r="J291" s="118">
        <v>1488</v>
      </c>
      <c r="K291" s="118">
        <v>1661</v>
      </c>
      <c r="L291" s="194">
        <v>1389</v>
      </c>
      <c r="M291" s="118">
        <v>2060</v>
      </c>
      <c r="N291" s="118">
        <v>3475</v>
      </c>
      <c r="O291" s="194">
        <v>4538</v>
      </c>
      <c r="P291" s="118">
        <v>4124</v>
      </c>
      <c r="Q291" s="194">
        <v>3889</v>
      </c>
      <c r="R291" s="118">
        <v>723</v>
      </c>
      <c r="S291" s="194">
        <v>692</v>
      </c>
      <c r="T291" s="118">
        <v>2342</v>
      </c>
      <c r="U291" s="194">
        <v>2196</v>
      </c>
      <c r="V291" s="118">
        <v>3065</v>
      </c>
      <c r="W291" s="194">
        <v>2888</v>
      </c>
      <c r="X291" s="118">
        <v>5953</v>
      </c>
      <c r="Y291" s="118">
        <v>1415</v>
      </c>
      <c r="Z291" s="194">
        <v>4538</v>
      </c>
      <c r="AA291" s="39"/>
    </row>
    <row r="292" spans="1:27">
      <c r="A292" s="123">
        <v>5</v>
      </c>
      <c r="B292" s="59">
        <v>3</v>
      </c>
      <c r="C292" s="59">
        <v>3</v>
      </c>
      <c r="D292" s="122">
        <v>382032</v>
      </c>
      <c r="E292" s="59" t="s">
        <v>89</v>
      </c>
      <c r="F292" s="197">
        <v>5025</v>
      </c>
      <c r="G292" s="118">
        <v>708</v>
      </c>
      <c r="H292" s="118">
        <v>708</v>
      </c>
      <c r="I292" s="118">
        <v>918</v>
      </c>
      <c r="J292" s="118">
        <v>928</v>
      </c>
      <c r="K292" s="118">
        <v>981</v>
      </c>
      <c r="L292" s="194">
        <v>782</v>
      </c>
      <c r="M292" s="118">
        <v>1416</v>
      </c>
      <c r="N292" s="118">
        <v>2334</v>
      </c>
      <c r="O292" s="194">
        <v>2691</v>
      </c>
      <c r="P292" s="118">
        <v>2636</v>
      </c>
      <c r="Q292" s="194">
        <v>2389</v>
      </c>
      <c r="R292" s="118">
        <v>483</v>
      </c>
      <c r="S292" s="194">
        <v>435</v>
      </c>
      <c r="T292" s="118">
        <v>1396</v>
      </c>
      <c r="U292" s="194">
        <v>1295</v>
      </c>
      <c r="V292" s="118">
        <v>1879</v>
      </c>
      <c r="W292" s="194">
        <v>1730</v>
      </c>
      <c r="X292" s="118">
        <v>3609</v>
      </c>
      <c r="Y292" s="118">
        <v>918</v>
      </c>
      <c r="Z292" s="194">
        <v>2691</v>
      </c>
      <c r="AA292" s="39"/>
    </row>
    <row r="293" spans="1:27">
      <c r="A293" s="123">
        <v>5</v>
      </c>
      <c r="B293" s="59">
        <v>3</v>
      </c>
      <c r="C293" s="59">
        <v>3</v>
      </c>
      <c r="D293" s="122">
        <v>158024</v>
      </c>
      <c r="E293" s="59" t="s">
        <v>35</v>
      </c>
      <c r="F293" s="197">
        <v>7890</v>
      </c>
      <c r="G293" s="118">
        <v>1076</v>
      </c>
      <c r="H293" s="118">
        <v>1011</v>
      </c>
      <c r="I293" s="118">
        <v>1449</v>
      </c>
      <c r="J293" s="118">
        <v>1570</v>
      </c>
      <c r="K293" s="118">
        <v>1591</v>
      </c>
      <c r="L293" s="194">
        <v>1193</v>
      </c>
      <c r="M293" s="118">
        <v>2087</v>
      </c>
      <c r="N293" s="118">
        <v>3536</v>
      </c>
      <c r="O293" s="194">
        <v>4354</v>
      </c>
      <c r="P293" s="118">
        <v>4093</v>
      </c>
      <c r="Q293" s="194">
        <v>3797</v>
      </c>
      <c r="R293" s="118">
        <v>764</v>
      </c>
      <c r="S293" s="194">
        <v>685</v>
      </c>
      <c r="T293" s="118">
        <v>2258</v>
      </c>
      <c r="U293" s="194">
        <v>2096</v>
      </c>
      <c r="V293" s="118">
        <v>3022</v>
      </c>
      <c r="W293" s="194">
        <v>2781</v>
      </c>
      <c r="X293" s="118">
        <v>5803</v>
      </c>
      <c r="Y293" s="118">
        <v>1449</v>
      </c>
      <c r="Z293" s="194">
        <v>4354</v>
      </c>
      <c r="AA293" s="39"/>
    </row>
    <row r="294" spans="1:27">
      <c r="A294" s="123">
        <v>5</v>
      </c>
      <c r="B294" s="59">
        <v>3</v>
      </c>
      <c r="C294" s="59">
        <v>3</v>
      </c>
      <c r="D294" s="122">
        <v>166016</v>
      </c>
      <c r="E294" s="119" t="s">
        <v>256</v>
      </c>
      <c r="F294" s="197">
        <v>8167</v>
      </c>
      <c r="G294" s="118">
        <v>1045</v>
      </c>
      <c r="H294" s="118">
        <v>1059</v>
      </c>
      <c r="I294" s="118">
        <v>1402</v>
      </c>
      <c r="J294" s="118">
        <v>1505</v>
      </c>
      <c r="K294" s="118">
        <v>1704</v>
      </c>
      <c r="L294" s="194">
        <v>1452</v>
      </c>
      <c r="M294" s="118">
        <v>2104</v>
      </c>
      <c r="N294" s="118">
        <v>3506</v>
      </c>
      <c r="O294" s="194">
        <v>4661</v>
      </c>
      <c r="P294" s="118">
        <v>4236</v>
      </c>
      <c r="Q294" s="194">
        <v>3931</v>
      </c>
      <c r="R294" s="118">
        <v>734</v>
      </c>
      <c r="S294" s="194">
        <v>668</v>
      </c>
      <c r="T294" s="118">
        <v>2426</v>
      </c>
      <c r="U294" s="194">
        <v>2235</v>
      </c>
      <c r="V294" s="118">
        <v>3160</v>
      </c>
      <c r="W294" s="194">
        <v>2903</v>
      </c>
      <c r="X294" s="118">
        <v>6063</v>
      </c>
      <c r="Y294" s="118">
        <v>1402</v>
      </c>
      <c r="Z294" s="194">
        <v>4661</v>
      </c>
      <c r="AA294" s="39"/>
    </row>
    <row r="295" spans="1:27">
      <c r="A295" s="123">
        <v>5</v>
      </c>
      <c r="B295" s="59">
        <v>3</v>
      </c>
      <c r="C295" s="59">
        <v>3</v>
      </c>
      <c r="D295" s="122">
        <v>978028</v>
      </c>
      <c r="E295" s="59" t="s">
        <v>164</v>
      </c>
      <c r="F295" s="197">
        <v>8628</v>
      </c>
      <c r="G295" s="118">
        <v>1188</v>
      </c>
      <c r="H295" s="118">
        <v>1078</v>
      </c>
      <c r="I295" s="118">
        <v>1494</v>
      </c>
      <c r="J295" s="118">
        <v>1548</v>
      </c>
      <c r="K295" s="118">
        <v>1849</v>
      </c>
      <c r="L295" s="194">
        <v>1471</v>
      </c>
      <c r="M295" s="118">
        <v>2266</v>
      </c>
      <c r="N295" s="118">
        <v>3760</v>
      </c>
      <c r="O295" s="194">
        <v>4868</v>
      </c>
      <c r="P295" s="118">
        <v>4466</v>
      </c>
      <c r="Q295" s="194">
        <v>4162</v>
      </c>
      <c r="R295" s="118">
        <v>756</v>
      </c>
      <c r="S295" s="194">
        <v>738</v>
      </c>
      <c r="T295" s="118">
        <v>2536</v>
      </c>
      <c r="U295" s="194">
        <v>2332</v>
      </c>
      <c r="V295" s="118">
        <v>3292</v>
      </c>
      <c r="W295" s="194">
        <v>3070</v>
      </c>
      <c r="X295" s="118">
        <v>6362</v>
      </c>
      <c r="Y295" s="118">
        <v>1494</v>
      </c>
      <c r="Z295" s="194">
        <v>4868</v>
      </c>
      <c r="AA295" s="39"/>
    </row>
    <row r="296" spans="1:27">
      <c r="A296" s="123">
        <v>5</v>
      </c>
      <c r="B296" s="59">
        <v>3</v>
      </c>
      <c r="C296" s="59">
        <v>3</v>
      </c>
      <c r="D296" s="122">
        <v>974040</v>
      </c>
      <c r="E296" s="59" t="s">
        <v>159</v>
      </c>
      <c r="F296" s="197">
        <v>9654</v>
      </c>
      <c r="G296" s="118">
        <v>1364</v>
      </c>
      <c r="H296" s="118">
        <v>1191</v>
      </c>
      <c r="I296" s="118">
        <v>1772</v>
      </c>
      <c r="J296" s="118">
        <v>1722</v>
      </c>
      <c r="K296" s="118">
        <v>1966</v>
      </c>
      <c r="L296" s="194">
        <v>1639</v>
      </c>
      <c r="M296" s="118">
        <v>2555</v>
      </c>
      <c r="N296" s="118">
        <v>4327</v>
      </c>
      <c r="O296" s="194">
        <v>5327</v>
      </c>
      <c r="P296" s="118">
        <v>4942</v>
      </c>
      <c r="Q296" s="194">
        <v>4712</v>
      </c>
      <c r="R296" s="118">
        <v>900</v>
      </c>
      <c r="S296" s="194">
        <v>872</v>
      </c>
      <c r="T296" s="118">
        <v>2691</v>
      </c>
      <c r="U296" s="194">
        <v>2636</v>
      </c>
      <c r="V296" s="118">
        <v>3591</v>
      </c>
      <c r="W296" s="194">
        <v>3508</v>
      </c>
      <c r="X296" s="118">
        <v>7099</v>
      </c>
      <c r="Y296" s="118">
        <v>1772</v>
      </c>
      <c r="Z296" s="194">
        <v>5327</v>
      </c>
      <c r="AA296" s="39"/>
    </row>
    <row r="297" spans="1:27">
      <c r="A297" s="123">
        <v>5</v>
      </c>
      <c r="B297" s="59">
        <v>3</v>
      </c>
      <c r="C297" s="59">
        <v>3</v>
      </c>
      <c r="D297" s="122">
        <v>170044</v>
      </c>
      <c r="E297" s="59" t="s">
        <v>52</v>
      </c>
      <c r="F297" s="197">
        <v>6684</v>
      </c>
      <c r="G297" s="118">
        <v>841</v>
      </c>
      <c r="H297" s="118">
        <v>833</v>
      </c>
      <c r="I297" s="118">
        <v>1147</v>
      </c>
      <c r="J297" s="118">
        <v>1288</v>
      </c>
      <c r="K297" s="118">
        <v>1415</v>
      </c>
      <c r="L297" s="194">
        <v>1160</v>
      </c>
      <c r="M297" s="118">
        <v>1674</v>
      </c>
      <c r="N297" s="118">
        <v>2821</v>
      </c>
      <c r="O297" s="194">
        <v>3863</v>
      </c>
      <c r="P297" s="118">
        <v>3470</v>
      </c>
      <c r="Q297" s="194">
        <v>3214</v>
      </c>
      <c r="R297" s="118">
        <v>599</v>
      </c>
      <c r="S297" s="194">
        <v>548</v>
      </c>
      <c r="T297" s="118">
        <v>1995</v>
      </c>
      <c r="U297" s="194">
        <v>1868</v>
      </c>
      <c r="V297" s="118">
        <v>2594</v>
      </c>
      <c r="W297" s="194">
        <v>2416</v>
      </c>
      <c r="X297" s="118">
        <v>5010</v>
      </c>
      <c r="Y297" s="118">
        <v>1147</v>
      </c>
      <c r="Z297" s="194">
        <v>3863</v>
      </c>
      <c r="AA297" s="39"/>
    </row>
    <row r="298" spans="1:27">
      <c r="A298" s="123">
        <v>5</v>
      </c>
      <c r="B298" s="59">
        <v>3</v>
      </c>
      <c r="C298" s="59">
        <v>3</v>
      </c>
      <c r="D298" s="122">
        <v>562036</v>
      </c>
      <c r="E298" s="59" t="s">
        <v>113</v>
      </c>
      <c r="F298" s="197">
        <v>5199</v>
      </c>
      <c r="G298" s="118">
        <v>701</v>
      </c>
      <c r="H298" s="118">
        <v>671</v>
      </c>
      <c r="I298" s="118">
        <v>908</v>
      </c>
      <c r="J298" s="118">
        <v>935</v>
      </c>
      <c r="K298" s="118">
        <v>1065</v>
      </c>
      <c r="L298" s="194">
        <v>919</v>
      </c>
      <c r="M298" s="118">
        <v>1372</v>
      </c>
      <c r="N298" s="118">
        <v>2280</v>
      </c>
      <c r="O298" s="194">
        <v>2919</v>
      </c>
      <c r="P298" s="118">
        <v>2716</v>
      </c>
      <c r="Q298" s="194">
        <v>2483</v>
      </c>
      <c r="R298" s="118">
        <v>481</v>
      </c>
      <c r="S298" s="194">
        <v>427</v>
      </c>
      <c r="T298" s="118">
        <v>1535</v>
      </c>
      <c r="U298" s="194">
        <v>1384</v>
      </c>
      <c r="V298" s="118">
        <v>2016</v>
      </c>
      <c r="W298" s="194">
        <v>1811</v>
      </c>
      <c r="X298" s="118">
        <v>3827</v>
      </c>
      <c r="Y298" s="118">
        <v>908</v>
      </c>
      <c r="Z298" s="194">
        <v>2919</v>
      </c>
      <c r="AA298" s="39"/>
    </row>
    <row r="299" spans="1:27">
      <c r="A299" s="123">
        <v>5</v>
      </c>
      <c r="B299" s="59">
        <v>3</v>
      </c>
      <c r="C299" s="59">
        <v>3</v>
      </c>
      <c r="D299" s="122">
        <v>978040</v>
      </c>
      <c r="E299" s="59" t="s">
        <v>167</v>
      </c>
      <c r="F299" s="197">
        <v>5715</v>
      </c>
      <c r="G299" s="118">
        <v>735</v>
      </c>
      <c r="H299" s="118">
        <v>689</v>
      </c>
      <c r="I299" s="118">
        <v>973</v>
      </c>
      <c r="J299" s="118">
        <v>1051</v>
      </c>
      <c r="K299" s="118">
        <v>1291</v>
      </c>
      <c r="L299" s="194">
        <v>976</v>
      </c>
      <c r="M299" s="118">
        <v>1424</v>
      </c>
      <c r="N299" s="118">
        <v>2397</v>
      </c>
      <c r="O299" s="194">
        <v>3318</v>
      </c>
      <c r="P299" s="118">
        <v>2967</v>
      </c>
      <c r="Q299" s="194">
        <v>2748</v>
      </c>
      <c r="R299" s="118">
        <v>511</v>
      </c>
      <c r="S299" s="194">
        <v>462</v>
      </c>
      <c r="T299" s="118">
        <v>1722</v>
      </c>
      <c r="U299" s="194">
        <v>1596</v>
      </c>
      <c r="V299" s="118">
        <v>2233</v>
      </c>
      <c r="W299" s="194">
        <v>2058</v>
      </c>
      <c r="X299" s="118">
        <v>4291</v>
      </c>
      <c r="Y299" s="118">
        <v>973</v>
      </c>
      <c r="Z299" s="194">
        <v>3318</v>
      </c>
      <c r="AA299" s="39"/>
    </row>
    <row r="300" spans="1:27">
      <c r="A300" s="123">
        <v>5</v>
      </c>
      <c r="B300" s="59">
        <v>3</v>
      </c>
      <c r="C300" s="59">
        <v>3</v>
      </c>
      <c r="D300" s="122">
        <v>158036</v>
      </c>
      <c r="E300" s="59" t="s">
        <v>39</v>
      </c>
      <c r="F300" s="197">
        <v>3995</v>
      </c>
      <c r="G300" s="118">
        <v>528</v>
      </c>
      <c r="H300" s="118">
        <v>503</v>
      </c>
      <c r="I300" s="118">
        <v>755</v>
      </c>
      <c r="J300" s="118">
        <v>683</v>
      </c>
      <c r="K300" s="118">
        <v>848</v>
      </c>
      <c r="L300" s="194">
        <v>678</v>
      </c>
      <c r="M300" s="118">
        <v>1031</v>
      </c>
      <c r="N300" s="118">
        <v>1786</v>
      </c>
      <c r="O300" s="194">
        <v>2209</v>
      </c>
      <c r="P300" s="118">
        <v>2066</v>
      </c>
      <c r="Q300" s="194">
        <v>1929</v>
      </c>
      <c r="R300" s="118">
        <v>383</v>
      </c>
      <c r="S300" s="194">
        <v>372</v>
      </c>
      <c r="T300" s="118">
        <v>1141</v>
      </c>
      <c r="U300" s="194">
        <v>1068</v>
      </c>
      <c r="V300" s="118">
        <v>1524</v>
      </c>
      <c r="W300" s="194">
        <v>1440</v>
      </c>
      <c r="X300" s="118">
        <v>2964</v>
      </c>
      <c r="Y300" s="118">
        <v>755</v>
      </c>
      <c r="Z300" s="194">
        <v>2209</v>
      </c>
      <c r="AA300" s="39"/>
    </row>
    <row r="301" spans="1:27">
      <c r="A301" s="123">
        <v>5</v>
      </c>
      <c r="B301" s="59">
        <v>3</v>
      </c>
      <c r="C301" s="59">
        <v>3</v>
      </c>
      <c r="D301" s="122">
        <v>334036</v>
      </c>
      <c r="E301" s="59" t="s">
        <v>61</v>
      </c>
      <c r="F301" s="197">
        <v>7875</v>
      </c>
      <c r="G301" s="118">
        <v>1135</v>
      </c>
      <c r="H301" s="118">
        <v>1045</v>
      </c>
      <c r="I301" s="118">
        <v>1382</v>
      </c>
      <c r="J301" s="118">
        <v>1470</v>
      </c>
      <c r="K301" s="118">
        <v>1619</v>
      </c>
      <c r="L301" s="194">
        <v>1224</v>
      </c>
      <c r="M301" s="118">
        <v>2180</v>
      </c>
      <c r="N301" s="118">
        <v>3562</v>
      </c>
      <c r="O301" s="194">
        <v>4313</v>
      </c>
      <c r="P301" s="118">
        <v>4118</v>
      </c>
      <c r="Q301" s="194">
        <v>3757</v>
      </c>
      <c r="R301" s="118">
        <v>723</v>
      </c>
      <c r="S301" s="194">
        <v>659</v>
      </c>
      <c r="T301" s="118">
        <v>2255</v>
      </c>
      <c r="U301" s="194">
        <v>2058</v>
      </c>
      <c r="V301" s="118">
        <v>2978</v>
      </c>
      <c r="W301" s="194">
        <v>2717</v>
      </c>
      <c r="X301" s="118">
        <v>5695</v>
      </c>
      <c r="Y301" s="118">
        <v>1382</v>
      </c>
      <c r="Z301" s="194">
        <v>4313</v>
      </c>
      <c r="AA301" s="39"/>
    </row>
    <row r="302" spans="1:27">
      <c r="A302" s="124"/>
      <c r="B302" s="125"/>
      <c r="C302" s="125"/>
      <c r="D302" s="125"/>
      <c r="E302" s="114" t="s">
        <v>213</v>
      </c>
      <c r="F302" s="193">
        <v>228082</v>
      </c>
      <c r="G302" s="190">
        <v>30992</v>
      </c>
      <c r="H302" s="115">
        <v>29465</v>
      </c>
      <c r="I302" s="115">
        <v>40210</v>
      </c>
      <c r="J302" s="115">
        <v>42198</v>
      </c>
      <c r="K302" s="115">
        <v>46988</v>
      </c>
      <c r="L302" s="193">
        <v>38229</v>
      </c>
      <c r="M302" s="190">
        <v>60457</v>
      </c>
      <c r="N302" s="115">
        <v>100667</v>
      </c>
      <c r="O302" s="193">
        <v>127415</v>
      </c>
      <c r="P302" s="190">
        <v>118207</v>
      </c>
      <c r="Q302" s="193">
        <v>109875</v>
      </c>
      <c r="R302" s="190">
        <v>20743</v>
      </c>
      <c r="S302" s="193">
        <v>19467</v>
      </c>
      <c r="T302" s="190">
        <v>66298</v>
      </c>
      <c r="U302" s="193">
        <v>61117</v>
      </c>
      <c r="V302" s="190">
        <v>87041</v>
      </c>
      <c r="W302" s="193">
        <v>80584</v>
      </c>
      <c r="X302" s="190">
        <v>167625</v>
      </c>
      <c r="Y302" s="117">
        <v>40210</v>
      </c>
      <c r="Z302" s="115">
        <v>127415</v>
      </c>
      <c r="AA302" s="39"/>
    </row>
    <row r="303" spans="1:27">
      <c r="A303" s="123">
        <v>6</v>
      </c>
      <c r="B303" s="59">
        <v>4</v>
      </c>
      <c r="C303" s="59">
        <v>3</v>
      </c>
      <c r="D303" s="122">
        <v>554004</v>
      </c>
      <c r="E303" s="59" t="s">
        <v>98</v>
      </c>
      <c r="F303" s="197">
        <v>9437</v>
      </c>
      <c r="G303" s="118">
        <v>1184</v>
      </c>
      <c r="H303" s="118">
        <v>1138</v>
      </c>
      <c r="I303" s="118">
        <v>1693</v>
      </c>
      <c r="J303" s="118">
        <v>1730</v>
      </c>
      <c r="K303" s="118">
        <v>2045</v>
      </c>
      <c r="L303" s="194">
        <v>1647</v>
      </c>
      <c r="M303" s="118">
        <v>2322</v>
      </c>
      <c r="N303" s="118">
        <v>4015</v>
      </c>
      <c r="O303" s="194">
        <v>5422</v>
      </c>
      <c r="P303" s="118">
        <v>4874</v>
      </c>
      <c r="Q303" s="194">
        <v>4563</v>
      </c>
      <c r="R303" s="118">
        <v>856</v>
      </c>
      <c r="S303" s="194">
        <v>837</v>
      </c>
      <c r="T303" s="118">
        <v>2849</v>
      </c>
      <c r="U303" s="194">
        <v>2573</v>
      </c>
      <c r="V303" s="118">
        <v>3705</v>
      </c>
      <c r="W303" s="194">
        <v>3410</v>
      </c>
      <c r="X303" s="118">
        <v>7115</v>
      </c>
      <c r="Y303" s="118">
        <v>1693</v>
      </c>
      <c r="Z303" s="194">
        <v>5422</v>
      </c>
      <c r="AA303" s="39"/>
    </row>
    <row r="304" spans="1:27">
      <c r="A304" s="123">
        <v>6</v>
      </c>
      <c r="B304" s="59">
        <v>4</v>
      </c>
      <c r="C304" s="59">
        <v>3</v>
      </c>
      <c r="D304" s="122">
        <v>382008</v>
      </c>
      <c r="E304" s="59" t="s">
        <v>84</v>
      </c>
      <c r="F304" s="197">
        <v>5123</v>
      </c>
      <c r="G304" s="118">
        <v>585</v>
      </c>
      <c r="H304" s="118">
        <v>582</v>
      </c>
      <c r="I304" s="118">
        <v>868</v>
      </c>
      <c r="J304" s="118">
        <v>995</v>
      </c>
      <c r="K304" s="118">
        <v>1072</v>
      </c>
      <c r="L304" s="194">
        <v>1021</v>
      </c>
      <c r="M304" s="118">
        <v>1167</v>
      </c>
      <c r="N304" s="118">
        <v>2035</v>
      </c>
      <c r="O304" s="194">
        <v>3088</v>
      </c>
      <c r="P304" s="118">
        <v>2697</v>
      </c>
      <c r="Q304" s="194">
        <v>2426</v>
      </c>
      <c r="R304" s="118">
        <v>456</v>
      </c>
      <c r="S304" s="194">
        <v>412</v>
      </c>
      <c r="T304" s="118">
        <v>1636</v>
      </c>
      <c r="U304" s="194">
        <v>1452</v>
      </c>
      <c r="V304" s="118">
        <v>2092</v>
      </c>
      <c r="W304" s="194">
        <v>1864</v>
      </c>
      <c r="X304" s="118">
        <v>3956</v>
      </c>
      <c r="Y304" s="118">
        <v>868</v>
      </c>
      <c r="Z304" s="194">
        <v>3088</v>
      </c>
      <c r="AA304" s="39"/>
    </row>
    <row r="305" spans="1:27">
      <c r="A305" s="123">
        <v>6</v>
      </c>
      <c r="B305" s="59">
        <v>4</v>
      </c>
      <c r="C305" s="59">
        <v>3</v>
      </c>
      <c r="D305" s="122">
        <v>554012</v>
      </c>
      <c r="E305" s="59" t="s">
        <v>100</v>
      </c>
      <c r="F305" s="197">
        <v>9292</v>
      </c>
      <c r="G305" s="118">
        <v>1241</v>
      </c>
      <c r="H305" s="118">
        <v>1191</v>
      </c>
      <c r="I305" s="118">
        <v>1548</v>
      </c>
      <c r="J305" s="118">
        <v>1712</v>
      </c>
      <c r="K305" s="118">
        <v>2038</v>
      </c>
      <c r="L305" s="194">
        <v>1562</v>
      </c>
      <c r="M305" s="118">
        <v>2432</v>
      </c>
      <c r="N305" s="118">
        <v>3980</v>
      </c>
      <c r="O305" s="194">
        <v>5312</v>
      </c>
      <c r="P305" s="118">
        <v>4789</v>
      </c>
      <c r="Q305" s="194">
        <v>4503</v>
      </c>
      <c r="R305" s="118">
        <v>817</v>
      </c>
      <c r="S305" s="194">
        <v>731</v>
      </c>
      <c r="T305" s="118">
        <v>2738</v>
      </c>
      <c r="U305" s="194">
        <v>2574</v>
      </c>
      <c r="V305" s="118">
        <v>3555</v>
      </c>
      <c r="W305" s="194">
        <v>3305</v>
      </c>
      <c r="X305" s="118">
        <v>6860</v>
      </c>
      <c r="Y305" s="118">
        <v>1548</v>
      </c>
      <c r="Z305" s="194">
        <v>5312</v>
      </c>
      <c r="AA305" s="39"/>
    </row>
    <row r="306" spans="1:27">
      <c r="A306" s="123">
        <v>6</v>
      </c>
      <c r="B306" s="59">
        <v>4</v>
      </c>
      <c r="C306" s="59">
        <v>3</v>
      </c>
      <c r="D306" s="122">
        <v>382012</v>
      </c>
      <c r="E306" s="59" t="s">
        <v>85</v>
      </c>
      <c r="F306" s="197">
        <v>9835</v>
      </c>
      <c r="G306" s="118">
        <v>1340</v>
      </c>
      <c r="H306" s="118">
        <v>1258</v>
      </c>
      <c r="I306" s="118">
        <v>1744</v>
      </c>
      <c r="J306" s="118">
        <v>1841</v>
      </c>
      <c r="K306" s="118">
        <v>2017</v>
      </c>
      <c r="L306" s="194">
        <v>1635</v>
      </c>
      <c r="M306" s="118">
        <v>2598</v>
      </c>
      <c r="N306" s="118">
        <v>4342</v>
      </c>
      <c r="O306" s="194">
        <v>5493</v>
      </c>
      <c r="P306" s="118">
        <v>5147</v>
      </c>
      <c r="Q306" s="194">
        <v>4688</v>
      </c>
      <c r="R306" s="118">
        <v>909</v>
      </c>
      <c r="S306" s="194">
        <v>835</v>
      </c>
      <c r="T306" s="118">
        <v>2883</v>
      </c>
      <c r="U306" s="194">
        <v>2610</v>
      </c>
      <c r="V306" s="118">
        <v>3792</v>
      </c>
      <c r="W306" s="194">
        <v>3445</v>
      </c>
      <c r="X306" s="118">
        <v>7237</v>
      </c>
      <c r="Y306" s="118">
        <v>1744</v>
      </c>
      <c r="Z306" s="194">
        <v>5493</v>
      </c>
      <c r="AA306" s="39"/>
    </row>
    <row r="307" spans="1:27">
      <c r="A307" s="123">
        <v>6</v>
      </c>
      <c r="B307" s="59">
        <v>4</v>
      </c>
      <c r="C307" s="59">
        <v>3</v>
      </c>
      <c r="D307" s="122">
        <v>758004</v>
      </c>
      <c r="E307" s="59" t="s">
        <v>123</v>
      </c>
      <c r="F307" s="197">
        <v>9316</v>
      </c>
      <c r="G307" s="118">
        <v>1242</v>
      </c>
      <c r="H307" s="118">
        <v>1172</v>
      </c>
      <c r="I307" s="118">
        <v>1592</v>
      </c>
      <c r="J307" s="118">
        <v>1766</v>
      </c>
      <c r="K307" s="118">
        <v>1945</v>
      </c>
      <c r="L307" s="194">
        <v>1599</v>
      </c>
      <c r="M307" s="118">
        <v>2414</v>
      </c>
      <c r="N307" s="118">
        <v>4006</v>
      </c>
      <c r="O307" s="194">
        <v>5310</v>
      </c>
      <c r="P307" s="118">
        <v>4785</v>
      </c>
      <c r="Q307" s="194">
        <v>4531</v>
      </c>
      <c r="R307" s="118">
        <v>813</v>
      </c>
      <c r="S307" s="194">
        <v>779</v>
      </c>
      <c r="T307" s="118">
        <v>2736</v>
      </c>
      <c r="U307" s="194">
        <v>2574</v>
      </c>
      <c r="V307" s="118">
        <v>3549</v>
      </c>
      <c r="W307" s="194">
        <v>3353</v>
      </c>
      <c r="X307" s="118">
        <v>6902</v>
      </c>
      <c r="Y307" s="118">
        <v>1592</v>
      </c>
      <c r="Z307" s="194">
        <v>5310</v>
      </c>
      <c r="AA307" s="39"/>
    </row>
    <row r="308" spans="1:27">
      <c r="A308" s="123">
        <v>6</v>
      </c>
      <c r="B308" s="59">
        <v>4</v>
      </c>
      <c r="C308" s="59">
        <v>3</v>
      </c>
      <c r="D308" s="122">
        <v>558012</v>
      </c>
      <c r="E308" s="59" t="s">
        <v>102</v>
      </c>
      <c r="F308" s="197">
        <v>7659</v>
      </c>
      <c r="G308" s="118">
        <v>1111</v>
      </c>
      <c r="H308" s="118">
        <v>940</v>
      </c>
      <c r="I308" s="118">
        <v>1276</v>
      </c>
      <c r="J308" s="118">
        <v>1358</v>
      </c>
      <c r="K308" s="118">
        <v>1637</v>
      </c>
      <c r="L308" s="194">
        <v>1337</v>
      </c>
      <c r="M308" s="118">
        <v>2051</v>
      </c>
      <c r="N308" s="118">
        <v>3327</v>
      </c>
      <c r="O308" s="194">
        <v>4332</v>
      </c>
      <c r="P308" s="118">
        <v>3946</v>
      </c>
      <c r="Q308" s="194">
        <v>3713</v>
      </c>
      <c r="R308" s="118">
        <v>663</v>
      </c>
      <c r="S308" s="194">
        <v>613</v>
      </c>
      <c r="T308" s="118">
        <v>2262</v>
      </c>
      <c r="U308" s="194">
        <v>2070</v>
      </c>
      <c r="V308" s="118">
        <v>2925</v>
      </c>
      <c r="W308" s="194">
        <v>2683</v>
      </c>
      <c r="X308" s="118">
        <v>5608</v>
      </c>
      <c r="Y308" s="118">
        <v>1276</v>
      </c>
      <c r="Z308" s="194">
        <v>4332</v>
      </c>
      <c r="AA308" s="39"/>
    </row>
    <row r="309" spans="1:27">
      <c r="A309" s="123">
        <v>6</v>
      </c>
      <c r="B309" s="59">
        <v>4</v>
      </c>
      <c r="C309" s="59">
        <v>3</v>
      </c>
      <c r="D309" s="122">
        <v>558016</v>
      </c>
      <c r="E309" s="59" t="s">
        <v>103</v>
      </c>
      <c r="F309" s="197">
        <v>9706</v>
      </c>
      <c r="G309" s="118">
        <v>1277</v>
      </c>
      <c r="H309" s="118">
        <v>1189</v>
      </c>
      <c r="I309" s="118">
        <v>1617</v>
      </c>
      <c r="J309" s="118">
        <v>1700</v>
      </c>
      <c r="K309" s="118">
        <v>2133</v>
      </c>
      <c r="L309" s="194">
        <v>1790</v>
      </c>
      <c r="M309" s="118">
        <v>2466</v>
      </c>
      <c r="N309" s="118">
        <v>4083</v>
      </c>
      <c r="O309" s="194">
        <v>5623</v>
      </c>
      <c r="P309" s="118">
        <v>5012</v>
      </c>
      <c r="Q309" s="194">
        <v>4694</v>
      </c>
      <c r="R309" s="118">
        <v>808</v>
      </c>
      <c r="S309" s="194">
        <v>809</v>
      </c>
      <c r="T309" s="118">
        <v>2909</v>
      </c>
      <c r="U309" s="194">
        <v>2714</v>
      </c>
      <c r="V309" s="118">
        <v>3717</v>
      </c>
      <c r="W309" s="194">
        <v>3523</v>
      </c>
      <c r="X309" s="118">
        <v>7240</v>
      </c>
      <c r="Y309" s="118">
        <v>1617</v>
      </c>
      <c r="Z309" s="194">
        <v>5623</v>
      </c>
      <c r="AA309" s="39"/>
    </row>
    <row r="310" spans="1:27">
      <c r="A310" s="123">
        <v>6</v>
      </c>
      <c r="B310" s="59">
        <v>4</v>
      </c>
      <c r="C310" s="59">
        <v>3</v>
      </c>
      <c r="D310" s="122">
        <v>566008</v>
      </c>
      <c r="E310" s="59" t="s">
        <v>114</v>
      </c>
      <c r="F310" s="197">
        <v>7738</v>
      </c>
      <c r="G310" s="118">
        <v>976</v>
      </c>
      <c r="H310" s="118">
        <v>872</v>
      </c>
      <c r="I310" s="118">
        <v>1273</v>
      </c>
      <c r="J310" s="118">
        <v>1460</v>
      </c>
      <c r="K310" s="118">
        <v>1734</v>
      </c>
      <c r="L310" s="194">
        <v>1423</v>
      </c>
      <c r="M310" s="118">
        <v>1848</v>
      </c>
      <c r="N310" s="118">
        <v>3121</v>
      </c>
      <c r="O310" s="194">
        <v>4617</v>
      </c>
      <c r="P310" s="118">
        <v>3935</v>
      </c>
      <c r="Q310" s="194">
        <v>3803</v>
      </c>
      <c r="R310" s="118">
        <v>642</v>
      </c>
      <c r="S310" s="194">
        <v>631</v>
      </c>
      <c r="T310" s="118">
        <v>2300</v>
      </c>
      <c r="U310" s="194">
        <v>2317</v>
      </c>
      <c r="V310" s="118">
        <v>2942</v>
      </c>
      <c r="W310" s="194">
        <v>2948</v>
      </c>
      <c r="X310" s="118">
        <v>5890</v>
      </c>
      <c r="Y310" s="118">
        <v>1273</v>
      </c>
      <c r="Z310" s="194">
        <v>4617</v>
      </c>
      <c r="AA310" s="39"/>
    </row>
    <row r="311" spans="1:27">
      <c r="A311" s="123">
        <v>6</v>
      </c>
      <c r="B311" s="59">
        <v>4</v>
      </c>
      <c r="C311" s="59">
        <v>3</v>
      </c>
      <c r="D311" s="122">
        <v>370004</v>
      </c>
      <c r="E311" s="59" t="s">
        <v>71</v>
      </c>
      <c r="F311" s="197">
        <v>8531</v>
      </c>
      <c r="G311" s="118">
        <v>1190</v>
      </c>
      <c r="H311" s="118">
        <v>1128</v>
      </c>
      <c r="I311" s="118">
        <v>1550</v>
      </c>
      <c r="J311" s="118">
        <v>1578</v>
      </c>
      <c r="K311" s="118">
        <v>1733</v>
      </c>
      <c r="L311" s="194">
        <v>1352</v>
      </c>
      <c r="M311" s="118">
        <v>2318</v>
      </c>
      <c r="N311" s="118">
        <v>3868</v>
      </c>
      <c r="O311" s="194">
        <v>4663</v>
      </c>
      <c r="P311" s="118">
        <v>4372</v>
      </c>
      <c r="Q311" s="194">
        <v>4159</v>
      </c>
      <c r="R311" s="118">
        <v>787</v>
      </c>
      <c r="S311" s="194">
        <v>763</v>
      </c>
      <c r="T311" s="118">
        <v>2398</v>
      </c>
      <c r="U311" s="194">
        <v>2265</v>
      </c>
      <c r="V311" s="118">
        <v>3185</v>
      </c>
      <c r="W311" s="194">
        <v>3028</v>
      </c>
      <c r="X311" s="118">
        <v>6213</v>
      </c>
      <c r="Y311" s="118">
        <v>1550</v>
      </c>
      <c r="Z311" s="194">
        <v>4663</v>
      </c>
      <c r="AA311" s="39"/>
    </row>
    <row r="312" spans="1:27">
      <c r="A312" s="123">
        <v>6</v>
      </c>
      <c r="B312" s="59">
        <v>4</v>
      </c>
      <c r="C312" s="59">
        <v>3</v>
      </c>
      <c r="D312" s="122">
        <v>562016</v>
      </c>
      <c r="E312" s="59" t="s">
        <v>108</v>
      </c>
      <c r="F312" s="197">
        <v>7494</v>
      </c>
      <c r="G312" s="118">
        <v>1003</v>
      </c>
      <c r="H312" s="118">
        <v>912</v>
      </c>
      <c r="I312" s="118">
        <v>1264</v>
      </c>
      <c r="J312" s="118">
        <v>1424</v>
      </c>
      <c r="K312" s="118">
        <v>1605</v>
      </c>
      <c r="L312" s="194">
        <v>1286</v>
      </c>
      <c r="M312" s="118">
        <v>1915</v>
      </c>
      <c r="N312" s="118">
        <v>3179</v>
      </c>
      <c r="O312" s="194">
        <v>4315</v>
      </c>
      <c r="P312" s="118">
        <v>3855</v>
      </c>
      <c r="Q312" s="194">
        <v>3639</v>
      </c>
      <c r="R312" s="118">
        <v>643</v>
      </c>
      <c r="S312" s="194">
        <v>621</v>
      </c>
      <c r="T312" s="118">
        <v>2238</v>
      </c>
      <c r="U312" s="194">
        <v>2077</v>
      </c>
      <c r="V312" s="118">
        <v>2881</v>
      </c>
      <c r="W312" s="194">
        <v>2698</v>
      </c>
      <c r="X312" s="118">
        <v>5579</v>
      </c>
      <c r="Y312" s="118">
        <v>1264</v>
      </c>
      <c r="Z312" s="194">
        <v>4315</v>
      </c>
      <c r="AA312" s="39"/>
    </row>
    <row r="313" spans="1:27">
      <c r="A313" s="123">
        <v>6</v>
      </c>
      <c r="B313" s="59">
        <v>4</v>
      </c>
      <c r="C313" s="59">
        <v>3</v>
      </c>
      <c r="D313" s="122">
        <v>382020</v>
      </c>
      <c r="E313" s="59" t="s">
        <v>86</v>
      </c>
      <c r="F313" s="197">
        <v>10598</v>
      </c>
      <c r="G313" s="118">
        <v>1428</v>
      </c>
      <c r="H313" s="118">
        <v>1441</v>
      </c>
      <c r="I313" s="118">
        <v>1929</v>
      </c>
      <c r="J313" s="118">
        <v>1995</v>
      </c>
      <c r="K313" s="118">
        <v>2177</v>
      </c>
      <c r="L313" s="194">
        <v>1628</v>
      </c>
      <c r="M313" s="118">
        <v>2869</v>
      </c>
      <c r="N313" s="118">
        <v>4798</v>
      </c>
      <c r="O313" s="194">
        <v>5800</v>
      </c>
      <c r="P313" s="118">
        <v>5477</v>
      </c>
      <c r="Q313" s="194">
        <v>5121</v>
      </c>
      <c r="R313" s="118">
        <v>1027</v>
      </c>
      <c r="S313" s="194">
        <v>902</v>
      </c>
      <c r="T313" s="118">
        <v>3013</v>
      </c>
      <c r="U313" s="194">
        <v>2787</v>
      </c>
      <c r="V313" s="118">
        <v>4040</v>
      </c>
      <c r="W313" s="194">
        <v>3689</v>
      </c>
      <c r="X313" s="118">
        <v>7729</v>
      </c>
      <c r="Y313" s="118">
        <v>1929</v>
      </c>
      <c r="Z313" s="194">
        <v>5800</v>
      </c>
      <c r="AA313" s="39"/>
    </row>
    <row r="314" spans="1:27">
      <c r="A314" s="123">
        <v>6</v>
      </c>
      <c r="B314" s="59">
        <v>4</v>
      </c>
      <c r="C314" s="59">
        <v>3</v>
      </c>
      <c r="D314" s="122">
        <v>954020</v>
      </c>
      <c r="E314" s="59" t="s">
        <v>142</v>
      </c>
      <c r="F314" s="197">
        <v>4010</v>
      </c>
      <c r="G314" s="118">
        <v>546</v>
      </c>
      <c r="H314" s="118">
        <v>498</v>
      </c>
      <c r="I314" s="118">
        <v>701</v>
      </c>
      <c r="J314" s="118">
        <v>719</v>
      </c>
      <c r="K314" s="118">
        <v>875</v>
      </c>
      <c r="L314" s="194">
        <v>671</v>
      </c>
      <c r="M314" s="118">
        <v>1044</v>
      </c>
      <c r="N314" s="118">
        <v>1745</v>
      </c>
      <c r="O314" s="194">
        <v>2265</v>
      </c>
      <c r="P314" s="118">
        <v>2048</v>
      </c>
      <c r="Q314" s="194">
        <v>1962</v>
      </c>
      <c r="R314" s="118">
        <v>358</v>
      </c>
      <c r="S314" s="194">
        <v>343</v>
      </c>
      <c r="T314" s="118">
        <v>1166</v>
      </c>
      <c r="U314" s="194">
        <v>1099</v>
      </c>
      <c r="V314" s="118">
        <v>1524</v>
      </c>
      <c r="W314" s="194">
        <v>1442</v>
      </c>
      <c r="X314" s="118">
        <v>2966</v>
      </c>
      <c r="Y314" s="118">
        <v>701</v>
      </c>
      <c r="Z314" s="194">
        <v>2265</v>
      </c>
      <c r="AA314" s="39"/>
    </row>
    <row r="315" spans="1:27">
      <c r="A315" s="123">
        <v>6</v>
      </c>
      <c r="B315" s="59">
        <v>4</v>
      </c>
      <c r="C315" s="59">
        <v>3</v>
      </c>
      <c r="D315" s="122">
        <v>162016</v>
      </c>
      <c r="E315" s="59" t="s">
        <v>42</v>
      </c>
      <c r="F315" s="197">
        <v>8428</v>
      </c>
      <c r="G315" s="118">
        <v>1188</v>
      </c>
      <c r="H315" s="118">
        <v>1139</v>
      </c>
      <c r="I315" s="118">
        <v>1606</v>
      </c>
      <c r="J315" s="118">
        <v>1561</v>
      </c>
      <c r="K315" s="118">
        <v>1712</v>
      </c>
      <c r="L315" s="194">
        <v>1222</v>
      </c>
      <c r="M315" s="118">
        <v>2327</v>
      </c>
      <c r="N315" s="118">
        <v>3933</v>
      </c>
      <c r="O315" s="194">
        <v>4495</v>
      </c>
      <c r="P315" s="118">
        <v>4417</v>
      </c>
      <c r="Q315" s="194">
        <v>4011</v>
      </c>
      <c r="R315" s="118">
        <v>827</v>
      </c>
      <c r="S315" s="194">
        <v>779</v>
      </c>
      <c r="T315" s="118">
        <v>2364</v>
      </c>
      <c r="U315" s="194">
        <v>2131</v>
      </c>
      <c r="V315" s="118">
        <v>3191</v>
      </c>
      <c r="W315" s="194">
        <v>2910</v>
      </c>
      <c r="X315" s="118">
        <v>6101</v>
      </c>
      <c r="Y315" s="118">
        <v>1606</v>
      </c>
      <c r="Z315" s="194">
        <v>4495</v>
      </c>
      <c r="AA315" s="39"/>
    </row>
    <row r="316" spans="1:27">
      <c r="A316" s="123">
        <v>6</v>
      </c>
      <c r="B316" s="59">
        <v>4</v>
      </c>
      <c r="C316" s="59">
        <v>3</v>
      </c>
      <c r="D316" s="122">
        <v>154032</v>
      </c>
      <c r="E316" s="59" t="s">
        <v>28</v>
      </c>
      <c r="F316" s="197">
        <v>6082</v>
      </c>
      <c r="G316" s="118">
        <v>766</v>
      </c>
      <c r="H316" s="118">
        <v>822</v>
      </c>
      <c r="I316" s="118">
        <v>1072</v>
      </c>
      <c r="J316" s="118">
        <v>1135</v>
      </c>
      <c r="K316" s="118">
        <v>1286</v>
      </c>
      <c r="L316" s="194">
        <v>1001</v>
      </c>
      <c r="M316" s="118">
        <v>1588</v>
      </c>
      <c r="N316" s="118">
        <v>2660</v>
      </c>
      <c r="O316" s="194">
        <v>3422</v>
      </c>
      <c r="P316" s="118">
        <v>3163</v>
      </c>
      <c r="Q316" s="194">
        <v>2919</v>
      </c>
      <c r="R316" s="118">
        <v>562</v>
      </c>
      <c r="S316" s="194">
        <v>510</v>
      </c>
      <c r="T316" s="118">
        <v>1775</v>
      </c>
      <c r="U316" s="194">
        <v>1647</v>
      </c>
      <c r="V316" s="118">
        <v>2337</v>
      </c>
      <c r="W316" s="194">
        <v>2157</v>
      </c>
      <c r="X316" s="118">
        <v>4494</v>
      </c>
      <c r="Y316" s="118">
        <v>1072</v>
      </c>
      <c r="Z316" s="194">
        <v>3422</v>
      </c>
      <c r="AA316" s="39"/>
    </row>
    <row r="317" spans="1:27">
      <c r="A317" s="123">
        <v>6</v>
      </c>
      <c r="B317" s="59">
        <v>4</v>
      </c>
      <c r="C317" s="59">
        <v>3</v>
      </c>
      <c r="D317" s="122">
        <v>382024</v>
      </c>
      <c r="E317" s="59" t="s">
        <v>87</v>
      </c>
      <c r="F317" s="197">
        <v>8723</v>
      </c>
      <c r="G317" s="118">
        <v>1027</v>
      </c>
      <c r="H317" s="118">
        <v>1053</v>
      </c>
      <c r="I317" s="118">
        <v>1550</v>
      </c>
      <c r="J317" s="118">
        <v>1663</v>
      </c>
      <c r="K317" s="118">
        <v>1917</v>
      </c>
      <c r="L317" s="194">
        <v>1513</v>
      </c>
      <c r="M317" s="118">
        <v>2080</v>
      </c>
      <c r="N317" s="118">
        <v>3630</v>
      </c>
      <c r="O317" s="194">
        <v>5093</v>
      </c>
      <c r="P317" s="118">
        <v>4507</v>
      </c>
      <c r="Q317" s="194">
        <v>4216</v>
      </c>
      <c r="R317" s="118">
        <v>792</v>
      </c>
      <c r="S317" s="194">
        <v>758</v>
      </c>
      <c r="T317" s="118">
        <v>2608</v>
      </c>
      <c r="U317" s="194">
        <v>2485</v>
      </c>
      <c r="V317" s="118">
        <v>3400</v>
      </c>
      <c r="W317" s="194">
        <v>3243</v>
      </c>
      <c r="X317" s="118">
        <v>6643</v>
      </c>
      <c r="Y317" s="118">
        <v>1550</v>
      </c>
      <c r="Z317" s="194">
        <v>5093</v>
      </c>
      <c r="AA317" s="39"/>
    </row>
    <row r="318" spans="1:27">
      <c r="A318" s="123">
        <v>6</v>
      </c>
      <c r="B318" s="59">
        <v>4</v>
      </c>
      <c r="C318" s="59">
        <v>3</v>
      </c>
      <c r="D318" s="122">
        <v>378016</v>
      </c>
      <c r="E318" s="59" t="s">
        <v>80</v>
      </c>
      <c r="F318" s="197">
        <v>5473</v>
      </c>
      <c r="G318" s="118">
        <v>715</v>
      </c>
      <c r="H318" s="118">
        <v>674</v>
      </c>
      <c r="I318" s="118">
        <v>940</v>
      </c>
      <c r="J318" s="118">
        <v>1076</v>
      </c>
      <c r="K318" s="118">
        <v>1198</v>
      </c>
      <c r="L318" s="194">
        <v>870</v>
      </c>
      <c r="M318" s="118">
        <v>1389</v>
      </c>
      <c r="N318" s="118">
        <v>2329</v>
      </c>
      <c r="O318" s="194">
        <v>3144</v>
      </c>
      <c r="P318" s="118">
        <v>2836</v>
      </c>
      <c r="Q318" s="194">
        <v>2637</v>
      </c>
      <c r="R318" s="118">
        <v>477</v>
      </c>
      <c r="S318" s="194">
        <v>463</v>
      </c>
      <c r="T318" s="118">
        <v>1643</v>
      </c>
      <c r="U318" s="194">
        <v>1501</v>
      </c>
      <c r="V318" s="118">
        <v>2120</v>
      </c>
      <c r="W318" s="194">
        <v>1964</v>
      </c>
      <c r="X318" s="118">
        <v>4084</v>
      </c>
      <c r="Y318" s="118">
        <v>940</v>
      </c>
      <c r="Z318" s="194">
        <v>3144</v>
      </c>
      <c r="AA318" s="39"/>
    </row>
    <row r="319" spans="1:27">
      <c r="A319" s="123">
        <v>6</v>
      </c>
      <c r="B319" s="59">
        <v>4</v>
      </c>
      <c r="C319" s="59">
        <v>3</v>
      </c>
      <c r="D319" s="122">
        <v>382028</v>
      </c>
      <c r="E319" s="59" t="s">
        <v>88</v>
      </c>
      <c r="F319" s="197">
        <v>6612</v>
      </c>
      <c r="G319" s="118">
        <v>907</v>
      </c>
      <c r="H319" s="118">
        <v>859</v>
      </c>
      <c r="I319" s="118">
        <v>1186</v>
      </c>
      <c r="J319" s="118">
        <v>1242</v>
      </c>
      <c r="K319" s="118">
        <v>1349</v>
      </c>
      <c r="L319" s="194">
        <v>1069</v>
      </c>
      <c r="M319" s="118">
        <v>1766</v>
      </c>
      <c r="N319" s="118">
        <v>2952</v>
      </c>
      <c r="O319" s="194">
        <v>3660</v>
      </c>
      <c r="P319" s="118">
        <v>3480</v>
      </c>
      <c r="Q319" s="194">
        <v>3132</v>
      </c>
      <c r="R319" s="118">
        <v>604</v>
      </c>
      <c r="S319" s="194">
        <v>582</v>
      </c>
      <c r="T319" s="118">
        <v>1937</v>
      </c>
      <c r="U319" s="194">
        <v>1723</v>
      </c>
      <c r="V319" s="118">
        <v>2541</v>
      </c>
      <c r="W319" s="194">
        <v>2305</v>
      </c>
      <c r="X319" s="118">
        <v>4846</v>
      </c>
      <c r="Y319" s="118">
        <v>1186</v>
      </c>
      <c r="Z319" s="194">
        <v>3660</v>
      </c>
      <c r="AA319" s="39"/>
    </row>
    <row r="320" spans="1:27">
      <c r="A320" s="123">
        <v>6</v>
      </c>
      <c r="B320" s="59">
        <v>4</v>
      </c>
      <c r="C320" s="59">
        <v>3</v>
      </c>
      <c r="D320" s="122">
        <v>382044</v>
      </c>
      <c r="E320" s="59" t="s">
        <v>90</v>
      </c>
      <c r="F320" s="197">
        <v>8283</v>
      </c>
      <c r="G320" s="118">
        <v>1079</v>
      </c>
      <c r="H320" s="118">
        <v>1091</v>
      </c>
      <c r="I320" s="118">
        <v>1468</v>
      </c>
      <c r="J320" s="118">
        <v>1519</v>
      </c>
      <c r="K320" s="118">
        <v>1720</v>
      </c>
      <c r="L320" s="194">
        <v>1406</v>
      </c>
      <c r="M320" s="118">
        <v>2170</v>
      </c>
      <c r="N320" s="118">
        <v>3638</v>
      </c>
      <c r="O320" s="194">
        <v>4645</v>
      </c>
      <c r="P320" s="118">
        <v>4318</v>
      </c>
      <c r="Q320" s="194">
        <v>3965</v>
      </c>
      <c r="R320" s="118">
        <v>751</v>
      </c>
      <c r="S320" s="194">
        <v>717</v>
      </c>
      <c r="T320" s="118">
        <v>2405</v>
      </c>
      <c r="U320" s="194">
        <v>2240</v>
      </c>
      <c r="V320" s="118">
        <v>3156</v>
      </c>
      <c r="W320" s="194">
        <v>2957</v>
      </c>
      <c r="X320" s="118">
        <v>6113</v>
      </c>
      <c r="Y320" s="118">
        <v>1468</v>
      </c>
      <c r="Z320" s="194">
        <v>4645</v>
      </c>
      <c r="AA320" s="39"/>
    </row>
    <row r="321" spans="1:27">
      <c r="A321" s="123">
        <v>6</v>
      </c>
      <c r="B321" s="59">
        <v>4</v>
      </c>
      <c r="C321" s="59">
        <v>3</v>
      </c>
      <c r="D321" s="122">
        <v>570028</v>
      </c>
      <c r="E321" s="59" t="s">
        <v>120</v>
      </c>
      <c r="F321" s="197">
        <v>6044</v>
      </c>
      <c r="G321" s="118">
        <v>746</v>
      </c>
      <c r="H321" s="118">
        <v>729</v>
      </c>
      <c r="I321" s="118">
        <v>1023</v>
      </c>
      <c r="J321" s="118">
        <v>1160</v>
      </c>
      <c r="K321" s="118">
        <v>1336</v>
      </c>
      <c r="L321" s="194">
        <v>1050</v>
      </c>
      <c r="M321" s="118">
        <v>1475</v>
      </c>
      <c r="N321" s="118">
        <v>2498</v>
      </c>
      <c r="O321" s="194">
        <v>3546</v>
      </c>
      <c r="P321" s="118">
        <v>3143</v>
      </c>
      <c r="Q321" s="194">
        <v>2901</v>
      </c>
      <c r="R321" s="118">
        <v>514</v>
      </c>
      <c r="S321" s="194">
        <v>509</v>
      </c>
      <c r="T321" s="118">
        <v>1910</v>
      </c>
      <c r="U321" s="194">
        <v>1636</v>
      </c>
      <c r="V321" s="118">
        <v>2424</v>
      </c>
      <c r="W321" s="194">
        <v>2145</v>
      </c>
      <c r="X321" s="118">
        <v>4569</v>
      </c>
      <c r="Y321" s="118">
        <v>1023</v>
      </c>
      <c r="Z321" s="194">
        <v>3546</v>
      </c>
      <c r="AA321" s="39"/>
    </row>
    <row r="322" spans="1:27">
      <c r="A322" s="123">
        <v>6</v>
      </c>
      <c r="B322" s="59">
        <v>4</v>
      </c>
      <c r="C322" s="59">
        <v>3</v>
      </c>
      <c r="D322" s="122">
        <v>378024</v>
      </c>
      <c r="E322" s="59" t="s">
        <v>81</v>
      </c>
      <c r="F322" s="197">
        <v>5793</v>
      </c>
      <c r="G322" s="118">
        <v>732</v>
      </c>
      <c r="H322" s="118">
        <v>718</v>
      </c>
      <c r="I322" s="118">
        <v>1040</v>
      </c>
      <c r="J322" s="118">
        <v>1101</v>
      </c>
      <c r="K322" s="118">
        <v>1252</v>
      </c>
      <c r="L322" s="194">
        <v>950</v>
      </c>
      <c r="M322" s="118">
        <v>1450</v>
      </c>
      <c r="N322" s="118">
        <v>2490</v>
      </c>
      <c r="O322" s="194">
        <v>3303</v>
      </c>
      <c r="P322" s="118">
        <v>2981</v>
      </c>
      <c r="Q322" s="194">
        <v>2812</v>
      </c>
      <c r="R322" s="118">
        <v>519</v>
      </c>
      <c r="S322" s="194">
        <v>521</v>
      </c>
      <c r="T322" s="118">
        <v>1697</v>
      </c>
      <c r="U322" s="194">
        <v>1606</v>
      </c>
      <c r="V322" s="118">
        <v>2216</v>
      </c>
      <c r="W322" s="194">
        <v>2127</v>
      </c>
      <c r="X322" s="118">
        <v>4343</v>
      </c>
      <c r="Y322" s="118">
        <v>1040</v>
      </c>
      <c r="Z322" s="194">
        <v>3303</v>
      </c>
      <c r="AA322" s="39"/>
    </row>
    <row r="323" spans="1:27">
      <c r="A323" s="123">
        <v>6</v>
      </c>
      <c r="B323" s="59">
        <v>4</v>
      </c>
      <c r="C323" s="59">
        <v>3</v>
      </c>
      <c r="D323" s="122">
        <v>962052</v>
      </c>
      <c r="E323" s="59" t="s">
        <v>155</v>
      </c>
      <c r="F323" s="197">
        <v>5035</v>
      </c>
      <c r="G323" s="118">
        <v>633</v>
      </c>
      <c r="H323" s="118">
        <v>616</v>
      </c>
      <c r="I323" s="118">
        <v>942</v>
      </c>
      <c r="J323" s="118">
        <v>989</v>
      </c>
      <c r="K323" s="118">
        <v>1037</v>
      </c>
      <c r="L323" s="194">
        <v>818</v>
      </c>
      <c r="M323" s="118">
        <v>1249</v>
      </c>
      <c r="N323" s="118">
        <v>2191</v>
      </c>
      <c r="O323" s="194">
        <v>2844</v>
      </c>
      <c r="P323" s="118">
        <v>2651</v>
      </c>
      <c r="Q323" s="194">
        <v>2384</v>
      </c>
      <c r="R323" s="118">
        <v>492</v>
      </c>
      <c r="S323" s="194">
        <v>450</v>
      </c>
      <c r="T323" s="118">
        <v>1512</v>
      </c>
      <c r="U323" s="194">
        <v>1332</v>
      </c>
      <c r="V323" s="118">
        <v>2004</v>
      </c>
      <c r="W323" s="194">
        <v>1782</v>
      </c>
      <c r="X323" s="118">
        <v>3786</v>
      </c>
      <c r="Y323" s="118">
        <v>942</v>
      </c>
      <c r="Z323" s="194">
        <v>2844</v>
      </c>
      <c r="AA323" s="39"/>
    </row>
    <row r="324" spans="1:27">
      <c r="A324" s="123">
        <v>6</v>
      </c>
      <c r="B324" s="59">
        <v>4</v>
      </c>
      <c r="C324" s="59">
        <v>3</v>
      </c>
      <c r="D324" s="122">
        <v>770032</v>
      </c>
      <c r="E324" s="59" t="s">
        <v>132</v>
      </c>
      <c r="F324" s="197">
        <v>7484</v>
      </c>
      <c r="G324" s="118">
        <v>971</v>
      </c>
      <c r="H324" s="118">
        <v>913</v>
      </c>
      <c r="I324" s="118">
        <v>1312</v>
      </c>
      <c r="J324" s="118">
        <v>1439</v>
      </c>
      <c r="K324" s="118">
        <v>1613</v>
      </c>
      <c r="L324" s="194">
        <v>1236</v>
      </c>
      <c r="M324" s="118">
        <v>1884</v>
      </c>
      <c r="N324" s="118">
        <v>3196</v>
      </c>
      <c r="O324" s="194">
        <v>4288</v>
      </c>
      <c r="P324" s="118">
        <v>3835</v>
      </c>
      <c r="Q324" s="194">
        <v>3649</v>
      </c>
      <c r="R324" s="118">
        <v>662</v>
      </c>
      <c r="S324" s="194">
        <v>650</v>
      </c>
      <c r="T324" s="118">
        <v>2220</v>
      </c>
      <c r="U324" s="194">
        <v>2068</v>
      </c>
      <c r="V324" s="118">
        <v>2882</v>
      </c>
      <c r="W324" s="194">
        <v>2718</v>
      </c>
      <c r="X324" s="118">
        <v>5600</v>
      </c>
      <c r="Y324" s="118">
        <v>1312</v>
      </c>
      <c r="Z324" s="194">
        <v>4288</v>
      </c>
      <c r="AA324" s="39"/>
    </row>
    <row r="325" spans="1:27">
      <c r="A325" s="123">
        <v>6</v>
      </c>
      <c r="B325" s="59">
        <v>4</v>
      </c>
      <c r="C325" s="59">
        <v>3</v>
      </c>
      <c r="D325" s="122">
        <v>374036</v>
      </c>
      <c r="E325" s="59" t="s">
        <v>76</v>
      </c>
      <c r="F325" s="197">
        <v>4360</v>
      </c>
      <c r="G325" s="118">
        <v>570</v>
      </c>
      <c r="H325" s="118">
        <v>581</v>
      </c>
      <c r="I325" s="118">
        <v>735</v>
      </c>
      <c r="J325" s="118">
        <v>812</v>
      </c>
      <c r="K325" s="118">
        <v>912</v>
      </c>
      <c r="L325" s="194">
        <v>750</v>
      </c>
      <c r="M325" s="118">
        <v>1151</v>
      </c>
      <c r="N325" s="118">
        <v>1886</v>
      </c>
      <c r="O325" s="194">
        <v>2474</v>
      </c>
      <c r="P325" s="118">
        <v>2271</v>
      </c>
      <c r="Q325" s="194">
        <v>2089</v>
      </c>
      <c r="R325" s="118">
        <v>369</v>
      </c>
      <c r="S325" s="194">
        <v>366</v>
      </c>
      <c r="T325" s="118">
        <v>1301</v>
      </c>
      <c r="U325" s="194">
        <v>1173</v>
      </c>
      <c r="V325" s="118">
        <v>1670</v>
      </c>
      <c r="W325" s="194">
        <v>1539</v>
      </c>
      <c r="X325" s="118">
        <v>3209</v>
      </c>
      <c r="Y325" s="118">
        <v>735</v>
      </c>
      <c r="Z325" s="194">
        <v>2474</v>
      </c>
      <c r="AA325" s="39"/>
    </row>
    <row r="326" spans="1:27">
      <c r="A326" s="123">
        <v>6</v>
      </c>
      <c r="B326" s="59">
        <v>4</v>
      </c>
      <c r="C326" s="59">
        <v>3</v>
      </c>
      <c r="D326" s="122">
        <v>754028</v>
      </c>
      <c r="E326" s="59" t="s">
        <v>270</v>
      </c>
      <c r="F326" s="197">
        <v>10237</v>
      </c>
      <c r="G326" s="118">
        <v>1298</v>
      </c>
      <c r="H326" s="118">
        <v>1205</v>
      </c>
      <c r="I326" s="118">
        <v>1732</v>
      </c>
      <c r="J326" s="118">
        <v>1966</v>
      </c>
      <c r="K326" s="118">
        <v>2185</v>
      </c>
      <c r="L326" s="194">
        <v>1851</v>
      </c>
      <c r="M326" s="118">
        <v>2503</v>
      </c>
      <c r="N326" s="118">
        <v>4235</v>
      </c>
      <c r="O326" s="194">
        <v>6002</v>
      </c>
      <c r="P326" s="118">
        <v>5390</v>
      </c>
      <c r="Q326" s="194">
        <v>4847</v>
      </c>
      <c r="R326" s="118">
        <v>905</v>
      </c>
      <c r="S326" s="194">
        <v>827</v>
      </c>
      <c r="T326" s="118">
        <v>3192</v>
      </c>
      <c r="U326" s="194">
        <v>2810</v>
      </c>
      <c r="V326" s="118">
        <v>4097</v>
      </c>
      <c r="W326" s="194">
        <v>3637</v>
      </c>
      <c r="X326" s="118">
        <v>7734</v>
      </c>
      <c r="Y326" s="118">
        <v>1732</v>
      </c>
      <c r="Z326" s="194">
        <v>6002</v>
      </c>
      <c r="AA326" s="39"/>
    </row>
    <row r="327" spans="1:27">
      <c r="A327" s="123">
        <v>6</v>
      </c>
      <c r="B327" s="59">
        <v>4</v>
      </c>
      <c r="C327" s="59">
        <v>3</v>
      </c>
      <c r="D327" s="122">
        <v>382048</v>
      </c>
      <c r="E327" s="59" t="s">
        <v>91</v>
      </c>
      <c r="F327" s="197">
        <v>5548</v>
      </c>
      <c r="G327" s="118">
        <v>705</v>
      </c>
      <c r="H327" s="118">
        <v>744</v>
      </c>
      <c r="I327" s="118">
        <v>1037</v>
      </c>
      <c r="J327" s="118">
        <v>1009</v>
      </c>
      <c r="K327" s="118">
        <v>1161</v>
      </c>
      <c r="L327" s="194">
        <v>892</v>
      </c>
      <c r="M327" s="118">
        <v>1449</v>
      </c>
      <c r="N327" s="118">
        <v>2486</v>
      </c>
      <c r="O327" s="194">
        <v>3062</v>
      </c>
      <c r="P327" s="118">
        <v>2929</v>
      </c>
      <c r="Q327" s="194">
        <v>2619</v>
      </c>
      <c r="R327" s="118">
        <v>547</v>
      </c>
      <c r="S327" s="194">
        <v>490</v>
      </c>
      <c r="T327" s="118">
        <v>1584</v>
      </c>
      <c r="U327" s="194">
        <v>1478</v>
      </c>
      <c r="V327" s="118">
        <v>2131</v>
      </c>
      <c r="W327" s="194">
        <v>1968</v>
      </c>
      <c r="X327" s="118">
        <v>4099</v>
      </c>
      <c r="Y327" s="118">
        <v>1037</v>
      </c>
      <c r="Z327" s="194">
        <v>3062</v>
      </c>
      <c r="AA327" s="39"/>
    </row>
    <row r="328" spans="1:27">
      <c r="A328" s="123">
        <v>6</v>
      </c>
      <c r="B328" s="59">
        <v>4</v>
      </c>
      <c r="C328" s="59">
        <v>3</v>
      </c>
      <c r="D328" s="122">
        <v>170032</v>
      </c>
      <c r="E328" s="59" t="s">
        <v>51</v>
      </c>
      <c r="F328" s="197">
        <v>6179</v>
      </c>
      <c r="G328" s="118">
        <v>781</v>
      </c>
      <c r="H328" s="118">
        <v>748</v>
      </c>
      <c r="I328" s="118">
        <v>1081</v>
      </c>
      <c r="J328" s="118">
        <v>1191</v>
      </c>
      <c r="K328" s="118">
        <v>1279</v>
      </c>
      <c r="L328" s="194">
        <v>1099</v>
      </c>
      <c r="M328" s="118">
        <v>1529</v>
      </c>
      <c r="N328" s="118">
        <v>2610</v>
      </c>
      <c r="O328" s="194">
        <v>3569</v>
      </c>
      <c r="P328" s="118">
        <v>3207</v>
      </c>
      <c r="Q328" s="194">
        <v>2972</v>
      </c>
      <c r="R328" s="118">
        <v>571</v>
      </c>
      <c r="S328" s="194">
        <v>510</v>
      </c>
      <c r="T328" s="118">
        <v>1871</v>
      </c>
      <c r="U328" s="194">
        <v>1698</v>
      </c>
      <c r="V328" s="118">
        <v>2442</v>
      </c>
      <c r="W328" s="194">
        <v>2208</v>
      </c>
      <c r="X328" s="118">
        <v>4650</v>
      </c>
      <c r="Y328" s="118">
        <v>1081</v>
      </c>
      <c r="Z328" s="194">
        <v>3569</v>
      </c>
      <c r="AA328" s="39"/>
    </row>
    <row r="329" spans="1:27">
      <c r="A329" s="123">
        <v>6</v>
      </c>
      <c r="B329" s="59">
        <v>4</v>
      </c>
      <c r="C329" s="59">
        <v>3</v>
      </c>
      <c r="D329" s="122">
        <v>378028</v>
      </c>
      <c r="E329" s="59" t="s">
        <v>82</v>
      </c>
      <c r="F329" s="197">
        <v>6111</v>
      </c>
      <c r="G329" s="118">
        <v>814</v>
      </c>
      <c r="H329" s="118">
        <v>786</v>
      </c>
      <c r="I329" s="118">
        <v>1101</v>
      </c>
      <c r="J329" s="118">
        <v>1167</v>
      </c>
      <c r="K329" s="118">
        <v>1241</v>
      </c>
      <c r="L329" s="194">
        <v>1002</v>
      </c>
      <c r="M329" s="118">
        <v>1600</v>
      </c>
      <c r="N329" s="118">
        <v>2701</v>
      </c>
      <c r="O329" s="194">
        <v>3410</v>
      </c>
      <c r="P329" s="118">
        <v>3192</v>
      </c>
      <c r="Q329" s="194">
        <v>2919</v>
      </c>
      <c r="R329" s="118">
        <v>605</v>
      </c>
      <c r="S329" s="194">
        <v>496</v>
      </c>
      <c r="T329" s="118">
        <v>1784</v>
      </c>
      <c r="U329" s="194">
        <v>1626</v>
      </c>
      <c r="V329" s="118">
        <v>2389</v>
      </c>
      <c r="W329" s="194">
        <v>2122</v>
      </c>
      <c r="X329" s="118">
        <v>4511</v>
      </c>
      <c r="Y329" s="118">
        <v>1101</v>
      </c>
      <c r="Z329" s="194">
        <v>3410</v>
      </c>
      <c r="AA329" s="39"/>
    </row>
    <row r="330" spans="1:27">
      <c r="A330" s="123">
        <v>6</v>
      </c>
      <c r="B330" s="59">
        <v>4</v>
      </c>
      <c r="C330" s="59">
        <v>3</v>
      </c>
      <c r="D330" s="122">
        <v>958040</v>
      </c>
      <c r="E330" s="59" t="s">
        <v>148</v>
      </c>
      <c r="F330" s="197">
        <v>5207</v>
      </c>
      <c r="G330" s="118">
        <v>579</v>
      </c>
      <c r="H330" s="118">
        <v>572</v>
      </c>
      <c r="I330" s="118">
        <v>907</v>
      </c>
      <c r="J330" s="118">
        <v>996</v>
      </c>
      <c r="K330" s="118">
        <v>1199</v>
      </c>
      <c r="L330" s="194">
        <v>954</v>
      </c>
      <c r="M330" s="118">
        <v>1151</v>
      </c>
      <c r="N330" s="118">
        <v>2058</v>
      </c>
      <c r="O330" s="194">
        <v>3149</v>
      </c>
      <c r="P330" s="118">
        <v>2879</v>
      </c>
      <c r="Q330" s="194">
        <v>2328</v>
      </c>
      <c r="R330" s="118">
        <v>485</v>
      </c>
      <c r="S330" s="194">
        <v>422</v>
      </c>
      <c r="T330" s="118">
        <v>1800</v>
      </c>
      <c r="U330" s="194">
        <v>1349</v>
      </c>
      <c r="V330" s="118">
        <v>2285</v>
      </c>
      <c r="W330" s="194">
        <v>1771</v>
      </c>
      <c r="X330" s="118">
        <v>4056</v>
      </c>
      <c r="Y330" s="118">
        <v>907</v>
      </c>
      <c r="Z330" s="194">
        <v>3149</v>
      </c>
      <c r="AA330" s="39"/>
    </row>
    <row r="331" spans="1:27">
      <c r="A331" s="123">
        <v>6</v>
      </c>
      <c r="B331" s="59">
        <v>4</v>
      </c>
      <c r="C331" s="59">
        <v>3</v>
      </c>
      <c r="D331" s="122">
        <v>954028</v>
      </c>
      <c r="E331" s="59" t="s">
        <v>144</v>
      </c>
      <c r="F331" s="197">
        <v>4506</v>
      </c>
      <c r="G331" s="118">
        <v>547</v>
      </c>
      <c r="H331" s="118">
        <v>542</v>
      </c>
      <c r="I331" s="118">
        <v>753</v>
      </c>
      <c r="J331" s="118">
        <v>851</v>
      </c>
      <c r="K331" s="118">
        <v>1000</v>
      </c>
      <c r="L331" s="194">
        <v>813</v>
      </c>
      <c r="M331" s="118">
        <v>1089</v>
      </c>
      <c r="N331" s="118">
        <v>1842</v>
      </c>
      <c r="O331" s="194">
        <v>2664</v>
      </c>
      <c r="P331" s="118">
        <v>2319</v>
      </c>
      <c r="Q331" s="194">
        <v>2187</v>
      </c>
      <c r="R331" s="118">
        <v>386</v>
      </c>
      <c r="S331" s="194">
        <v>367</v>
      </c>
      <c r="T331" s="118">
        <v>1392</v>
      </c>
      <c r="U331" s="194">
        <v>1272</v>
      </c>
      <c r="V331" s="118">
        <v>1778</v>
      </c>
      <c r="W331" s="194">
        <v>1639</v>
      </c>
      <c r="X331" s="118">
        <v>3417</v>
      </c>
      <c r="Y331" s="118">
        <v>753</v>
      </c>
      <c r="Z331" s="194">
        <v>2664</v>
      </c>
      <c r="AA331" s="39"/>
    </row>
    <row r="332" spans="1:27">
      <c r="A332" s="123">
        <v>6</v>
      </c>
      <c r="B332" s="59">
        <v>4</v>
      </c>
      <c r="C332" s="59">
        <v>3</v>
      </c>
      <c r="D332" s="122">
        <v>958044</v>
      </c>
      <c r="E332" s="59" t="s">
        <v>149</v>
      </c>
      <c r="F332" s="197">
        <v>5751</v>
      </c>
      <c r="G332" s="118">
        <v>745</v>
      </c>
      <c r="H332" s="118">
        <v>640</v>
      </c>
      <c r="I332" s="118">
        <v>995</v>
      </c>
      <c r="J332" s="118">
        <v>1143</v>
      </c>
      <c r="K332" s="118">
        <v>1251</v>
      </c>
      <c r="L332" s="194">
        <v>977</v>
      </c>
      <c r="M332" s="118">
        <v>1385</v>
      </c>
      <c r="N332" s="118">
        <v>2380</v>
      </c>
      <c r="O332" s="194">
        <v>3371</v>
      </c>
      <c r="P332" s="118">
        <v>2953</v>
      </c>
      <c r="Q332" s="194">
        <v>2798</v>
      </c>
      <c r="R332" s="118">
        <v>503</v>
      </c>
      <c r="S332" s="194">
        <v>492</v>
      </c>
      <c r="T332" s="118">
        <v>1766</v>
      </c>
      <c r="U332" s="194">
        <v>1605</v>
      </c>
      <c r="V332" s="118">
        <v>2269</v>
      </c>
      <c r="W332" s="194">
        <v>2097</v>
      </c>
      <c r="X332" s="118">
        <v>4366</v>
      </c>
      <c r="Y332" s="118">
        <v>995</v>
      </c>
      <c r="Z332" s="194">
        <v>3371</v>
      </c>
      <c r="AA332" s="39"/>
    </row>
    <row r="333" spans="1:27">
      <c r="A333" s="123">
        <v>6</v>
      </c>
      <c r="B333" s="59">
        <v>4</v>
      </c>
      <c r="C333" s="59">
        <v>3</v>
      </c>
      <c r="D333" s="122">
        <v>754044</v>
      </c>
      <c r="E333" s="59" t="s">
        <v>221</v>
      </c>
      <c r="F333" s="197">
        <v>5696</v>
      </c>
      <c r="G333" s="118">
        <v>787</v>
      </c>
      <c r="H333" s="118">
        <v>736</v>
      </c>
      <c r="I333" s="118">
        <v>977</v>
      </c>
      <c r="J333" s="118">
        <v>1032</v>
      </c>
      <c r="K333" s="118">
        <v>1191</v>
      </c>
      <c r="L333" s="194">
        <v>973</v>
      </c>
      <c r="M333" s="118">
        <v>1523</v>
      </c>
      <c r="N333" s="118">
        <v>2500</v>
      </c>
      <c r="O333" s="194">
        <v>3196</v>
      </c>
      <c r="P333" s="118">
        <v>2915</v>
      </c>
      <c r="Q333" s="194">
        <v>2781</v>
      </c>
      <c r="R333" s="118">
        <v>487</v>
      </c>
      <c r="S333" s="194">
        <v>490</v>
      </c>
      <c r="T333" s="118">
        <v>1641</v>
      </c>
      <c r="U333" s="194">
        <v>1555</v>
      </c>
      <c r="V333" s="118">
        <v>2128</v>
      </c>
      <c r="W333" s="194">
        <v>2045</v>
      </c>
      <c r="X333" s="118">
        <v>4173</v>
      </c>
      <c r="Y333" s="118">
        <v>977</v>
      </c>
      <c r="Z333" s="194">
        <v>3196</v>
      </c>
      <c r="AA333" s="39"/>
    </row>
    <row r="334" spans="1:27">
      <c r="A334" s="123">
        <v>6</v>
      </c>
      <c r="B334" s="59">
        <v>4</v>
      </c>
      <c r="C334" s="59">
        <v>3</v>
      </c>
      <c r="D334" s="122">
        <v>974044</v>
      </c>
      <c r="E334" s="59" t="s">
        <v>160</v>
      </c>
      <c r="F334" s="197">
        <v>4812</v>
      </c>
      <c r="G334" s="118">
        <v>621</v>
      </c>
      <c r="H334" s="118">
        <v>575</v>
      </c>
      <c r="I334" s="118">
        <v>810</v>
      </c>
      <c r="J334" s="118">
        <v>952</v>
      </c>
      <c r="K334" s="118">
        <v>1062</v>
      </c>
      <c r="L334" s="194">
        <v>792</v>
      </c>
      <c r="M334" s="118">
        <v>1196</v>
      </c>
      <c r="N334" s="118">
        <v>2006</v>
      </c>
      <c r="O334" s="194">
        <v>2806</v>
      </c>
      <c r="P334" s="118">
        <v>2550</v>
      </c>
      <c r="Q334" s="194">
        <v>2262</v>
      </c>
      <c r="R334" s="118">
        <v>429</v>
      </c>
      <c r="S334" s="194">
        <v>381</v>
      </c>
      <c r="T334" s="118">
        <v>1506</v>
      </c>
      <c r="U334" s="194">
        <v>1300</v>
      </c>
      <c r="V334" s="118">
        <v>1935</v>
      </c>
      <c r="W334" s="194">
        <v>1681</v>
      </c>
      <c r="X334" s="118">
        <v>3616</v>
      </c>
      <c r="Y334" s="118">
        <v>810</v>
      </c>
      <c r="Z334" s="194">
        <v>2806</v>
      </c>
      <c r="AA334" s="39"/>
    </row>
    <row r="335" spans="1:27">
      <c r="A335" s="123">
        <v>6</v>
      </c>
      <c r="B335" s="59">
        <v>4</v>
      </c>
      <c r="C335" s="59">
        <v>3</v>
      </c>
      <c r="D335" s="122">
        <v>378032</v>
      </c>
      <c r="E335" s="119" t="s">
        <v>83</v>
      </c>
      <c r="F335" s="197">
        <v>6634</v>
      </c>
      <c r="G335" s="118">
        <v>938</v>
      </c>
      <c r="H335" s="118">
        <v>830</v>
      </c>
      <c r="I335" s="118">
        <v>1169</v>
      </c>
      <c r="J335" s="118">
        <v>1168</v>
      </c>
      <c r="K335" s="118">
        <v>1460</v>
      </c>
      <c r="L335" s="194">
        <v>1069</v>
      </c>
      <c r="M335" s="118">
        <v>1768</v>
      </c>
      <c r="N335" s="118">
        <v>2937</v>
      </c>
      <c r="O335" s="194">
        <v>3697</v>
      </c>
      <c r="P335" s="118">
        <v>3507</v>
      </c>
      <c r="Q335" s="194">
        <v>3127</v>
      </c>
      <c r="R335" s="118">
        <v>614</v>
      </c>
      <c r="S335" s="194">
        <v>555</v>
      </c>
      <c r="T335" s="118">
        <v>1961</v>
      </c>
      <c r="U335" s="194">
        <v>1736</v>
      </c>
      <c r="V335" s="118">
        <v>2575</v>
      </c>
      <c r="W335" s="194">
        <v>2291</v>
      </c>
      <c r="X335" s="118">
        <v>4866</v>
      </c>
      <c r="Y335" s="118">
        <v>1169</v>
      </c>
      <c r="Z335" s="194">
        <v>3697</v>
      </c>
      <c r="AA335" s="39"/>
    </row>
    <row r="336" spans="1:27">
      <c r="A336" s="123">
        <v>6</v>
      </c>
      <c r="B336" s="59">
        <v>4</v>
      </c>
      <c r="C336" s="59">
        <v>3</v>
      </c>
      <c r="D336" s="122">
        <v>954032</v>
      </c>
      <c r="E336" s="59" t="s">
        <v>145</v>
      </c>
      <c r="F336" s="197">
        <v>5252</v>
      </c>
      <c r="G336" s="118">
        <v>705</v>
      </c>
      <c r="H336" s="118">
        <v>675</v>
      </c>
      <c r="I336" s="118">
        <v>902</v>
      </c>
      <c r="J336" s="118">
        <v>1010</v>
      </c>
      <c r="K336" s="118">
        <v>1086</v>
      </c>
      <c r="L336" s="194">
        <v>874</v>
      </c>
      <c r="M336" s="118">
        <v>1380</v>
      </c>
      <c r="N336" s="118">
        <v>2282</v>
      </c>
      <c r="O336" s="194">
        <v>2970</v>
      </c>
      <c r="P336" s="118">
        <v>2778</v>
      </c>
      <c r="Q336" s="194">
        <v>2474</v>
      </c>
      <c r="R336" s="118">
        <v>476</v>
      </c>
      <c r="S336" s="194">
        <v>426</v>
      </c>
      <c r="T336" s="118">
        <v>1591</v>
      </c>
      <c r="U336" s="194">
        <v>1379</v>
      </c>
      <c r="V336" s="118">
        <v>2067</v>
      </c>
      <c r="W336" s="194">
        <v>1805</v>
      </c>
      <c r="X336" s="118">
        <v>3872</v>
      </c>
      <c r="Y336" s="118">
        <v>902</v>
      </c>
      <c r="Z336" s="194">
        <v>2970</v>
      </c>
      <c r="AA336" s="39"/>
    </row>
    <row r="337" spans="1:27">
      <c r="A337" s="123">
        <v>6</v>
      </c>
      <c r="B337" s="59">
        <v>4</v>
      </c>
      <c r="C337" s="59">
        <v>3</v>
      </c>
      <c r="D337" s="122">
        <v>374048</v>
      </c>
      <c r="E337" s="59" t="s">
        <v>77</v>
      </c>
      <c r="F337" s="197">
        <v>5134</v>
      </c>
      <c r="G337" s="118">
        <v>650</v>
      </c>
      <c r="H337" s="118">
        <v>615</v>
      </c>
      <c r="I337" s="118">
        <v>883</v>
      </c>
      <c r="J337" s="118">
        <v>938</v>
      </c>
      <c r="K337" s="118">
        <v>1173</v>
      </c>
      <c r="L337" s="194">
        <v>875</v>
      </c>
      <c r="M337" s="118">
        <v>1265</v>
      </c>
      <c r="N337" s="118">
        <v>2148</v>
      </c>
      <c r="O337" s="194">
        <v>2986</v>
      </c>
      <c r="P337" s="118">
        <v>2601</v>
      </c>
      <c r="Q337" s="194">
        <v>2533</v>
      </c>
      <c r="R337" s="118">
        <v>440</v>
      </c>
      <c r="S337" s="194">
        <v>443</v>
      </c>
      <c r="T337" s="118">
        <v>1514</v>
      </c>
      <c r="U337" s="194">
        <v>1472</v>
      </c>
      <c r="V337" s="118">
        <v>1954</v>
      </c>
      <c r="W337" s="194">
        <v>1915</v>
      </c>
      <c r="X337" s="118">
        <v>3869</v>
      </c>
      <c r="Y337" s="118">
        <v>883</v>
      </c>
      <c r="Z337" s="194">
        <v>2986</v>
      </c>
      <c r="AA337" s="39"/>
    </row>
    <row r="338" spans="1:27">
      <c r="A338" s="123">
        <v>6</v>
      </c>
      <c r="B338" s="59">
        <v>4</v>
      </c>
      <c r="C338" s="59">
        <v>3</v>
      </c>
      <c r="D338" s="122">
        <v>374052</v>
      </c>
      <c r="E338" s="59" t="s">
        <v>78</v>
      </c>
      <c r="F338" s="197">
        <v>4606</v>
      </c>
      <c r="G338" s="118">
        <v>611</v>
      </c>
      <c r="H338" s="118">
        <v>599</v>
      </c>
      <c r="I338" s="118">
        <v>827</v>
      </c>
      <c r="J338" s="118">
        <v>829</v>
      </c>
      <c r="K338" s="118">
        <v>993</v>
      </c>
      <c r="L338" s="194">
        <v>747</v>
      </c>
      <c r="M338" s="118">
        <v>1210</v>
      </c>
      <c r="N338" s="118">
        <v>2037</v>
      </c>
      <c r="O338" s="194">
        <v>2569</v>
      </c>
      <c r="P338" s="118">
        <v>2432</v>
      </c>
      <c r="Q338" s="194">
        <v>2174</v>
      </c>
      <c r="R338" s="118">
        <v>431</v>
      </c>
      <c r="S338" s="194">
        <v>396</v>
      </c>
      <c r="T338" s="118">
        <v>1353</v>
      </c>
      <c r="U338" s="194">
        <v>1216</v>
      </c>
      <c r="V338" s="118">
        <v>1784</v>
      </c>
      <c r="W338" s="194">
        <v>1612</v>
      </c>
      <c r="X338" s="118">
        <v>3396</v>
      </c>
      <c r="Y338" s="118">
        <v>827</v>
      </c>
      <c r="Z338" s="194">
        <v>2569</v>
      </c>
      <c r="AA338" s="39"/>
    </row>
    <row r="339" spans="1:27">
      <c r="A339" s="124"/>
      <c r="B339" s="125"/>
      <c r="C339" s="125"/>
      <c r="D339" s="125"/>
      <c r="E339" s="114" t="s">
        <v>214</v>
      </c>
      <c r="F339" s="195">
        <v>246729</v>
      </c>
      <c r="G339" s="191">
        <v>32238</v>
      </c>
      <c r="H339" s="120">
        <v>30783</v>
      </c>
      <c r="I339" s="120">
        <v>43103</v>
      </c>
      <c r="J339" s="120">
        <v>46227</v>
      </c>
      <c r="K339" s="120">
        <v>52624</v>
      </c>
      <c r="L339" s="195">
        <v>41754</v>
      </c>
      <c r="M339" s="191">
        <v>63021</v>
      </c>
      <c r="N339" s="120">
        <v>106124</v>
      </c>
      <c r="O339" s="195">
        <v>140605</v>
      </c>
      <c r="P339" s="191">
        <v>128191</v>
      </c>
      <c r="Q339" s="195">
        <v>118538</v>
      </c>
      <c r="R339" s="191">
        <v>22227</v>
      </c>
      <c r="S339" s="195">
        <v>20876</v>
      </c>
      <c r="T339" s="191">
        <v>73455</v>
      </c>
      <c r="U339" s="195">
        <v>67150</v>
      </c>
      <c r="V339" s="191">
        <v>95682</v>
      </c>
      <c r="W339" s="195">
        <v>88026</v>
      </c>
      <c r="X339" s="191">
        <v>183708</v>
      </c>
      <c r="Y339" s="200">
        <v>43103</v>
      </c>
      <c r="Z339" s="120">
        <v>140605</v>
      </c>
      <c r="AA339" s="39"/>
    </row>
    <row r="340" spans="1:27">
      <c r="A340" s="123">
        <v>7</v>
      </c>
      <c r="B340" s="59">
        <v>1</v>
      </c>
      <c r="C340" s="59">
        <v>4</v>
      </c>
      <c r="D340" s="122">
        <v>362008</v>
      </c>
      <c r="E340" s="59" t="s">
        <v>63</v>
      </c>
      <c r="F340" s="197">
        <v>13006</v>
      </c>
      <c r="G340" s="118">
        <v>1835</v>
      </c>
      <c r="H340" s="118">
        <v>1700</v>
      </c>
      <c r="I340" s="118">
        <v>2397</v>
      </c>
      <c r="J340" s="118">
        <v>2327</v>
      </c>
      <c r="K340" s="118">
        <v>2661</v>
      </c>
      <c r="L340" s="194">
        <v>2086</v>
      </c>
      <c r="M340" s="118">
        <v>3535</v>
      </c>
      <c r="N340" s="118">
        <v>5932</v>
      </c>
      <c r="O340" s="194">
        <v>7074</v>
      </c>
      <c r="P340" s="118">
        <v>6682</v>
      </c>
      <c r="Q340" s="194">
        <v>6324</v>
      </c>
      <c r="R340" s="118">
        <v>1224</v>
      </c>
      <c r="S340" s="194">
        <v>1173</v>
      </c>
      <c r="T340" s="118">
        <v>3658</v>
      </c>
      <c r="U340" s="194">
        <v>3416</v>
      </c>
      <c r="V340" s="118">
        <v>4882</v>
      </c>
      <c r="W340" s="194">
        <v>4589</v>
      </c>
      <c r="X340" s="118">
        <v>9471</v>
      </c>
      <c r="Y340" s="118">
        <v>2397</v>
      </c>
      <c r="Z340" s="194">
        <v>7074</v>
      </c>
      <c r="AA340" s="39"/>
    </row>
    <row r="341" spans="1:27">
      <c r="A341" s="123">
        <v>7</v>
      </c>
      <c r="B341" s="59">
        <v>1</v>
      </c>
      <c r="C341" s="59">
        <v>4</v>
      </c>
      <c r="D341" s="122">
        <v>562004</v>
      </c>
      <c r="E341" s="59" t="s">
        <v>104</v>
      </c>
      <c r="F341" s="197">
        <v>13779</v>
      </c>
      <c r="G341" s="118">
        <v>1885</v>
      </c>
      <c r="H341" s="118">
        <v>1722</v>
      </c>
      <c r="I341" s="118">
        <v>2422</v>
      </c>
      <c r="J341" s="118">
        <v>2541</v>
      </c>
      <c r="K341" s="118">
        <v>2888</v>
      </c>
      <c r="L341" s="194">
        <v>2321</v>
      </c>
      <c r="M341" s="118">
        <v>3607</v>
      </c>
      <c r="N341" s="118">
        <v>6029</v>
      </c>
      <c r="O341" s="194">
        <v>7750</v>
      </c>
      <c r="P341" s="118">
        <v>7158</v>
      </c>
      <c r="Q341" s="194">
        <v>6621</v>
      </c>
      <c r="R341" s="118">
        <v>1272</v>
      </c>
      <c r="S341" s="194">
        <v>1150</v>
      </c>
      <c r="T341" s="118">
        <v>4057</v>
      </c>
      <c r="U341" s="194">
        <v>3693</v>
      </c>
      <c r="V341" s="118">
        <v>5329</v>
      </c>
      <c r="W341" s="194">
        <v>4843</v>
      </c>
      <c r="X341" s="118">
        <v>10172</v>
      </c>
      <c r="Y341" s="118">
        <v>2422</v>
      </c>
      <c r="Z341" s="194">
        <v>7750</v>
      </c>
      <c r="AA341" s="39"/>
    </row>
    <row r="342" spans="1:27">
      <c r="A342" s="123">
        <v>7</v>
      </c>
      <c r="B342" s="59">
        <v>1</v>
      </c>
      <c r="C342" s="59">
        <v>4</v>
      </c>
      <c r="D342" s="122">
        <v>358008</v>
      </c>
      <c r="E342" s="59" t="s">
        <v>62</v>
      </c>
      <c r="F342" s="197">
        <v>18911</v>
      </c>
      <c r="G342" s="118">
        <v>2564</v>
      </c>
      <c r="H342" s="118">
        <v>2387</v>
      </c>
      <c r="I342" s="118">
        <v>3454</v>
      </c>
      <c r="J342" s="118">
        <v>3531</v>
      </c>
      <c r="K342" s="118">
        <v>3776</v>
      </c>
      <c r="L342" s="194">
        <v>3199</v>
      </c>
      <c r="M342" s="118">
        <v>4951</v>
      </c>
      <c r="N342" s="118">
        <v>8405</v>
      </c>
      <c r="O342" s="194">
        <v>10506</v>
      </c>
      <c r="P342" s="118">
        <v>9811</v>
      </c>
      <c r="Q342" s="194">
        <v>9100</v>
      </c>
      <c r="R342" s="118">
        <v>1781</v>
      </c>
      <c r="S342" s="194">
        <v>1673</v>
      </c>
      <c r="T342" s="118">
        <v>5494</v>
      </c>
      <c r="U342" s="194">
        <v>5012</v>
      </c>
      <c r="V342" s="118">
        <v>7275</v>
      </c>
      <c r="W342" s="194">
        <v>6685</v>
      </c>
      <c r="X342" s="118">
        <v>13960</v>
      </c>
      <c r="Y342" s="118">
        <v>3454</v>
      </c>
      <c r="Z342" s="194">
        <v>10506</v>
      </c>
      <c r="AA342" s="39"/>
    </row>
    <row r="343" spans="1:27">
      <c r="A343" s="123">
        <v>7</v>
      </c>
      <c r="B343" s="59">
        <v>1</v>
      </c>
      <c r="C343" s="59">
        <v>4</v>
      </c>
      <c r="D343" s="122">
        <v>334012</v>
      </c>
      <c r="E343" s="59" t="s">
        <v>58</v>
      </c>
      <c r="F343" s="197">
        <v>11460</v>
      </c>
      <c r="G343" s="118">
        <v>1618</v>
      </c>
      <c r="H343" s="118">
        <v>1486</v>
      </c>
      <c r="I343" s="118">
        <v>2084</v>
      </c>
      <c r="J343" s="118">
        <v>2042</v>
      </c>
      <c r="K343" s="118">
        <v>2285</v>
      </c>
      <c r="L343" s="194">
        <v>1945</v>
      </c>
      <c r="M343" s="118">
        <v>3104</v>
      </c>
      <c r="N343" s="118">
        <v>5188</v>
      </c>
      <c r="O343" s="194">
        <v>6272</v>
      </c>
      <c r="P343" s="118">
        <v>5781</v>
      </c>
      <c r="Q343" s="194">
        <v>5679</v>
      </c>
      <c r="R343" s="118">
        <v>1043</v>
      </c>
      <c r="S343" s="194">
        <v>1041</v>
      </c>
      <c r="T343" s="118">
        <v>3160</v>
      </c>
      <c r="U343" s="194">
        <v>3112</v>
      </c>
      <c r="V343" s="118">
        <v>4203</v>
      </c>
      <c r="W343" s="194">
        <v>4153</v>
      </c>
      <c r="X343" s="118">
        <v>8356</v>
      </c>
      <c r="Y343" s="118">
        <v>2084</v>
      </c>
      <c r="Z343" s="194">
        <v>6272</v>
      </c>
      <c r="AA343" s="39"/>
    </row>
    <row r="344" spans="1:27">
      <c r="A344" s="123">
        <v>7</v>
      </c>
      <c r="B344" s="59">
        <v>1</v>
      </c>
      <c r="C344" s="59">
        <v>4</v>
      </c>
      <c r="D344" s="122">
        <v>562014</v>
      </c>
      <c r="E344" s="59" t="s">
        <v>107</v>
      </c>
      <c r="F344" s="197">
        <v>15927</v>
      </c>
      <c r="G344" s="118">
        <v>2077</v>
      </c>
      <c r="H344" s="118">
        <v>2123</v>
      </c>
      <c r="I344" s="118">
        <v>2850</v>
      </c>
      <c r="J344" s="118">
        <v>3022</v>
      </c>
      <c r="K344" s="118">
        <v>3274</v>
      </c>
      <c r="L344" s="194">
        <v>2581</v>
      </c>
      <c r="M344" s="118">
        <v>4200</v>
      </c>
      <c r="N344" s="118">
        <v>7050</v>
      </c>
      <c r="O344" s="194">
        <v>8877</v>
      </c>
      <c r="P344" s="118">
        <v>8179</v>
      </c>
      <c r="Q344" s="194">
        <v>7748</v>
      </c>
      <c r="R344" s="118">
        <v>1405</v>
      </c>
      <c r="S344" s="194">
        <v>1445</v>
      </c>
      <c r="T344" s="118">
        <v>4582</v>
      </c>
      <c r="U344" s="194">
        <v>4295</v>
      </c>
      <c r="V344" s="118">
        <v>5987</v>
      </c>
      <c r="W344" s="194">
        <v>5740</v>
      </c>
      <c r="X344" s="118">
        <v>11727</v>
      </c>
      <c r="Y344" s="118">
        <v>2850</v>
      </c>
      <c r="Z344" s="194">
        <v>8877</v>
      </c>
      <c r="AA344" s="39"/>
    </row>
    <row r="345" spans="1:27">
      <c r="A345" s="123">
        <v>7</v>
      </c>
      <c r="B345" s="59">
        <v>1</v>
      </c>
      <c r="C345" s="59">
        <v>4</v>
      </c>
      <c r="D345" s="122">
        <v>562020</v>
      </c>
      <c r="E345" s="59" t="s">
        <v>109</v>
      </c>
      <c r="F345" s="197">
        <v>11708</v>
      </c>
      <c r="G345" s="118">
        <v>1593</v>
      </c>
      <c r="H345" s="118">
        <v>1544</v>
      </c>
      <c r="I345" s="118">
        <v>2003</v>
      </c>
      <c r="J345" s="118">
        <v>2100</v>
      </c>
      <c r="K345" s="118">
        <v>2418</v>
      </c>
      <c r="L345" s="194">
        <v>2050</v>
      </c>
      <c r="M345" s="118">
        <v>3137</v>
      </c>
      <c r="N345" s="118">
        <v>5140</v>
      </c>
      <c r="O345" s="194">
        <v>6568</v>
      </c>
      <c r="P345" s="118">
        <v>6168</v>
      </c>
      <c r="Q345" s="194">
        <v>5540</v>
      </c>
      <c r="R345" s="118">
        <v>1052</v>
      </c>
      <c r="S345" s="194">
        <v>951</v>
      </c>
      <c r="T345" s="118">
        <v>3448</v>
      </c>
      <c r="U345" s="194">
        <v>3120</v>
      </c>
      <c r="V345" s="118">
        <v>4500</v>
      </c>
      <c r="W345" s="194">
        <v>4071</v>
      </c>
      <c r="X345" s="118">
        <v>8571</v>
      </c>
      <c r="Y345" s="118">
        <v>2003</v>
      </c>
      <c r="Z345" s="194">
        <v>6568</v>
      </c>
      <c r="AA345" s="39"/>
    </row>
    <row r="346" spans="1:27">
      <c r="A346" s="123">
        <v>7</v>
      </c>
      <c r="B346" s="59">
        <v>1</v>
      </c>
      <c r="C346" s="59">
        <v>4</v>
      </c>
      <c r="D346" s="122">
        <v>978024</v>
      </c>
      <c r="E346" s="59" t="s">
        <v>163</v>
      </c>
      <c r="F346" s="197">
        <v>17209</v>
      </c>
      <c r="G346" s="118">
        <v>2356</v>
      </c>
      <c r="H346" s="118">
        <v>2208</v>
      </c>
      <c r="I346" s="118">
        <v>3002</v>
      </c>
      <c r="J346" s="118">
        <v>3115</v>
      </c>
      <c r="K346" s="118">
        <v>3522</v>
      </c>
      <c r="L346" s="194">
        <v>3006</v>
      </c>
      <c r="M346" s="118">
        <v>4564</v>
      </c>
      <c r="N346" s="118">
        <v>7566</v>
      </c>
      <c r="O346" s="194">
        <v>9643</v>
      </c>
      <c r="P346" s="118">
        <v>8930</v>
      </c>
      <c r="Q346" s="194">
        <v>8279</v>
      </c>
      <c r="R346" s="118">
        <v>1597</v>
      </c>
      <c r="S346" s="194">
        <v>1405</v>
      </c>
      <c r="T346" s="118">
        <v>4988</v>
      </c>
      <c r="U346" s="194">
        <v>4655</v>
      </c>
      <c r="V346" s="118">
        <v>6585</v>
      </c>
      <c r="W346" s="194">
        <v>6060</v>
      </c>
      <c r="X346" s="118">
        <v>12645</v>
      </c>
      <c r="Y346" s="118">
        <v>3002</v>
      </c>
      <c r="Z346" s="194">
        <v>9643</v>
      </c>
      <c r="AA346" s="39"/>
    </row>
    <row r="347" spans="1:27">
      <c r="A347" s="123">
        <v>7</v>
      </c>
      <c r="B347" s="59">
        <v>1</v>
      </c>
      <c r="C347" s="59">
        <v>4</v>
      </c>
      <c r="D347" s="122">
        <v>562024</v>
      </c>
      <c r="E347" s="59" t="s">
        <v>110</v>
      </c>
      <c r="F347" s="197">
        <v>15503</v>
      </c>
      <c r="G347" s="118">
        <v>2197</v>
      </c>
      <c r="H347" s="118">
        <v>2016</v>
      </c>
      <c r="I347" s="118">
        <v>2709</v>
      </c>
      <c r="J347" s="118">
        <v>2736</v>
      </c>
      <c r="K347" s="118">
        <v>3194</v>
      </c>
      <c r="L347" s="194">
        <v>2651</v>
      </c>
      <c r="M347" s="118">
        <v>4213</v>
      </c>
      <c r="N347" s="118">
        <v>6922</v>
      </c>
      <c r="O347" s="194">
        <v>8581</v>
      </c>
      <c r="P347" s="118">
        <v>8046</v>
      </c>
      <c r="Q347" s="194">
        <v>7457</v>
      </c>
      <c r="R347" s="118">
        <v>1319</v>
      </c>
      <c r="S347" s="194">
        <v>1390</v>
      </c>
      <c r="T347" s="118">
        <v>4506</v>
      </c>
      <c r="U347" s="194">
        <v>4075</v>
      </c>
      <c r="V347" s="118">
        <v>5825</v>
      </c>
      <c r="W347" s="194">
        <v>5465</v>
      </c>
      <c r="X347" s="118">
        <v>11290</v>
      </c>
      <c r="Y347" s="118">
        <v>2709</v>
      </c>
      <c r="Z347" s="194">
        <v>8581</v>
      </c>
      <c r="AA347" s="39"/>
    </row>
    <row r="348" spans="1:27">
      <c r="A348" s="123">
        <v>7</v>
      </c>
      <c r="B348" s="59">
        <v>1</v>
      </c>
      <c r="C348" s="59">
        <v>4</v>
      </c>
      <c r="D348" s="122">
        <v>770024</v>
      </c>
      <c r="E348" s="59" t="s">
        <v>131</v>
      </c>
      <c r="F348" s="197">
        <v>17182</v>
      </c>
      <c r="G348" s="118">
        <v>2470</v>
      </c>
      <c r="H348" s="118">
        <v>2311</v>
      </c>
      <c r="I348" s="118">
        <v>3010</v>
      </c>
      <c r="J348" s="118">
        <v>3166</v>
      </c>
      <c r="K348" s="118">
        <v>3448</v>
      </c>
      <c r="L348" s="194">
        <v>2777</v>
      </c>
      <c r="M348" s="118">
        <v>4781</v>
      </c>
      <c r="N348" s="118">
        <v>7791</v>
      </c>
      <c r="O348" s="194">
        <v>9391</v>
      </c>
      <c r="P348" s="118">
        <v>9051</v>
      </c>
      <c r="Q348" s="194">
        <v>8131</v>
      </c>
      <c r="R348" s="118">
        <v>1610</v>
      </c>
      <c r="S348" s="194">
        <v>1400</v>
      </c>
      <c r="T348" s="118">
        <v>4964</v>
      </c>
      <c r="U348" s="194">
        <v>4427</v>
      </c>
      <c r="V348" s="118">
        <v>6574</v>
      </c>
      <c r="W348" s="194">
        <v>5827</v>
      </c>
      <c r="X348" s="118">
        <v>12401</v>
      </c>
      <c r="Y348" s="118">
        <v>3010</v>
      </c>
      <c r="Z348" s="194">
        <v>9391</v>
      </c>
      <c r="AA348" s="39"/>
    </row>
    <row r="349" spans="1:27">
      <c r="A349" s="123">
        <v>7</v>
      </c>
      <c r="B349" s="59">
        <v>1</v>
      </c>
      <c r="C349" s="59">
        <v>4</v>
      </c>
      <c r="D349" s="122">
        <v>562032</v>
      </c>
      <c r="E349" s="59" t="s">
        <v>112</v>
      </c>
      <c r="F349" s="197">
        <v>21646</v>
      </c>
      <c r="G349" s="118">
        <v>3075</v>
      </c>
      <c r="H349" s="118">
        <v>2810</v>
      </c>
      <c r="I349" s="118">
        <v>3808</v>
      </c>
      <c r="J349" s="118">
        <v>3953</v>
      </c>
      <c r="K349" s="118">
        <v>4467</v>
      </c>
      <c r="L349" s="194">
        <v>3533</v>
      </c>
      <c r="M349" s="118">
        <v>5885</v>
      </c>
      <c r="N349" s="118">
        <v>9693</v>
      </c>
      <c r="O349" s="194">
        <v>11953</v>
      </c>
      <c r="P349" s="118">
        <v>11362</v>
      </c>
      <c r="Q349" s="194">
        <v>10284</v>
      </c>
      <c r="R349" s="118">
        <v>2028</v>
      </c>
      <c r="S349" s="194">
        <v>1780</v>
      </c>
      <c r="T349" s="118">
        <v>6311</v>
      </c>
      <c r="U349" s="194">
        <v>5642</v>
      </c>
      <c r="V349" s="118">
        <v>8339</v>
      </c>
      <c r="W349" s="194">
        <v>7422</v>
      </c>
      <c r="X349" s="118">
        <v>15761</v>
      </c>
      <c r="Y349" s="118">
        <v>3808</v>
      </c>
      <c r="Z349" s="194">
        <v>11953</v>
      </c>
      <c r="AA349" s="39"/>
    </row>
    <row r="350" spans="1:27">
      <c r="A350" s="123">
        <v>7</v>
      </c>
      <c r="B350" s="59">
        <v>1</v>
      </c>
      <c r="C350" s="59">
        <v>4</v>
      </c>
      <c r="D350" s="122">
        <v>334032</v>
      </c>
      <c r="E350" s="59" t="s">
        <v>60</v>
      </c>
      <c r="F350" s="197">
        <v>11668</v>
      </c>
      <c r="G350" s="118">
        <v>1557</v>
      </c>
      <c r="H350" s="118">
        <v>1449</v>
      </c>
      <c r="I350" s="118">
        <v>2030</v>
      </c>
      <c r="J350" s="118">
        <v>2152</v>
      </c>
      <c r="K350" s="118">
        <v>2550</v>
      </c>
      <c r="L350" s="194">
        <v>1930</v>
      </c>
      <c r="M350" s="118">
        <v>3006</v>
      </c>
      <c r="N350" s="118">
        <v>5036</v>
      </c>
      <c r="O350" s="194">
        <v>6632</v>
      </c>
      <c r="P350" s="118">
        <v>6221</v>
      </c>
      <c r="Q350" s="194">
        <v>5447</v>
      </c>
      <c r="R350" s="118">
        <v>1083</v>
      </c>
      <c r="S350" s="194">
        <v>947</v>
      </c>
      <c r="T350" s="118">
        <v>3486</v>
      </c>
      <c r="U350" s="194">
        <v>3146</v>
      </c>
      <c r="V350" s="118">
        <v>4569</v>
      </c>
      <c r="W350" s="194">
        <v>4093</v>
      </c>
      <c r="X350" s="118">
        <v>8662</v>
      </c>
      <c r="Y350" s="118">
        <v>2030</v>
      </c>
      <c r="Z350" s="194">
        <v>6632</v>
      </c>
      <c r="AA350" s="39"/>
    </row>
    <row r="351" spans="1:27">
      <c r="A351" s="124"/>
      <c r="B351" s="125"/>
      <c r="C351" s="125"/>
      <c r="D351" s="125"/>
      <c r="E351" s="114" t="s">
        <v>215</v>
      </c>
      <c r="F351" s="193">
        <v>167999</v>
      </c>
      <c r="G351" s="190">
        <v>23227</v>
      </c>
      <c r="H351" s="115">
        <v>21756</v>
      </c>
      <c r="I351" s="115">
        <v>29769</v>
      </c>
      <c r="J351" s="115">
        <v>30685</v>
      </c>
      <c r="K351" s="115">
        <v>34483</v>
      </c>
      <c r="L351" s="193">
        <v>28079</v>
      </c>
      <c r="M351" s="190">
        <v>44983</v>
      </c>
      <c r="N351" s="115">
        <v>74752</v>
      </c>
      <c r="O351" s="193">
        <v>93247</v>
      </c>
      <c r="P351" s="190">
        <v>87389</v>
      </c>
      <c r="Q351" s="193">
        <v>80610</v>
      </c>
      <c r="R351" s="190">
        <v>15414</v>
      </c>
      <c r="S351" s="193">
        <v>14355</v>
      </c>
      <c r="T351" s="190">
        <v>48654</v>
      </c>
      <c r="U351" s="193">
        <v>44593</v>
      </c>
      <c r="V351" s="190">
        <v>64068</v>
      </c>
      <c r="W351" s="193">
        <v>58948</v>
      </c>
      <c r="X351" s="190">
        <v>123016</v>
      </c>
      <c r="Y351" s="117">
        <v>29769</v>
      </c>
      <c r="Z351" s="115">
        <v>93247</v>
      </c>
      <c r="AA351" s="39"/>
    </row>
    <row r="352" spans="1:27">
      <c r="A352" s="123">
        <v>8</v>
      </c>
      <c r="B352" s="59">
        <v>2</v>
      </c>
      <c r="C352" s="59">
        <v>4</v>
      </c>
      <c r="D352" s="122">
        <v>570004</v>
      </c>
      <c r="E352" s="59" t="s">
        <v>118</v>
      </c>
      <c r="F352" s="197">
        <v>11716</v>
      </c>
      <c r="G352" s="118">
        <v>1533</v>
      </c>
      <c r="H352" s="118">
        <v>1450</v>
      </c>
      <c r="I352" s="118">
        <v>2045</v>
      </c>
      <c r="J352" s="118">
        <v>2251</v>
      </c>
      <c r="K352" s="118">
        <v>2461</v>
      </c>
      <c r="L352" s="194">
        <v>1976</v>
      </c>
      <c r="M352" s="118">
        <v>2983</v>
      </c>
      <c r="N352" s="118">
        <v>5028</v>
      </c>
      <c r="O352" s="194">
        <v>6688</v>
      </c>
      <c r="P352" s="118">
        <v>6007</v>
      </c>
      <c r="Q352" s="194">
        <v>5709</v>
      </c>
      <c r="R352" s="118">
        <v>1070</v>
      </c>
      <c r="S352" s="194">
        <v>975</v>
      </c>
      <c r="T352" s="118">
        <v>3405</v>
      </c>
      <c r="U352" s="194">
        <v>3283</v>
      </c>
      <c r="V352" s="118">
        <v>4475</v>
      </c>
      <c r="W352" s="194">
        <v>4258</v>
      </c>
      <c r="X352" s="118">
        <v>8733</v>
      </c>
      <c r="Y352" s="118">
        <v>2045</v>
      </c>
      <c r="Z352" s="194">
        <v>6688</v>
      </c>
      <c r="AA352" s="39"/>
    </row>
    <row r="353" spans="1:27">
      <c r="A353" s="123">
        <v>8</v>
      </c>
      <c r="B353" s="59">
        <v>2</v>
      </c>
      <c r="C353" s="59">
        <v>4</v>
      </c>
      <c r="D353" s="122">
        <v>766008</v>
      </c>
      <c r="E353" s="59" t="s">
        <v>126</v>
      </c>
      <c r="F353" s="197">
        <v>10670</v>
      </c>
      <c r="G353" s="118">
        <v>1434</v>
      </c>
      <c r="H353" s="118">
        <v>1388</v>
      </c>
      <c r="I353" s="118">
        <v>1990</v>
      </c>
      <c r="J353" s="118">
        <v>2004</v>
      </c>
      <c r="K353" s="118">
        <v>2221</v>
      </c>
      <c r="L353" s="194">
        <v>1633</v>
      </c>
      <c r="M353" s="118">
        <v>2822</v>
      </c>
      <c r="N353" s="118">
        <v>4812</v>
      </c>
      <c r="O353" s="194">
        <v>5858</v>
      </c>
      <c r="P353" s="118">
        <v>5509</v>
      </c>
      <c r="Q353" s="194">
        <v>5161</v>
      </c>
      <c r="R353" s="118">
        <v>962</v>
      </c>
      <c r="S353" s="194">
        <v>1028</v>
      </c>
      <c r="T353" s="118">
        <v>3061</v>
      </c>
      <c r="U353" s="194">
        <v>2797</v>
      </c>
      <c r="V353" s="118">
        <v>4023</v>
      </c>
      <c r="W353" s="194">
        <v>3825</v>
      </c>
      <c r="X353" s="118">
        <v>7848</v>
      </c>
      <c r="Y353" s="118">
        <v>1990</v>
      </c>
      <c r="Z353" s="194">
        <v>5858</v>
      </c>
      <c r="AA353" s="39"/>
    </row>
    <row r="354" spans="1:27">
      <c r="A354" s="123">
        <v>8</v>
      </c>
      <c r="B354" s="59">
        <v>2</v>
      </c>
      <c r="C354" s="59">
        <v>4</v>
      </c>
      <c r="D354" s="122">
        <v>766020</v>
      </c>
      <c r="E354" s="59" t="s">
        <v>127</v>
      </c>
      <c r="F354" s="197">
        <v>15867</v>
      </c>
      <c r="G354" s="118">
        <v>2133</v>
      </c>
      <c r="H354" s="118">
        <v>2126</v>
      </c>
      <c r="I354" s="118">
        <v>2902</v>
      </c>
      <c r="J354" s="118">
        <v>2947</v>
      </c>
      <c r="K354" s="118">
        <v>3191</v>
      </c>
      <c r="L354" s="194">
        <v>2568</v>
      </c>
      <c r="M354" s="118">
        <v>4259</v>
      </c>
      <c r="N354" s="118">
        <v>7161</v>
      </c>
      <c r="O354" s="194">
        <v>8706</v>
      </c>
      <c r="P354" s="118">
        <v>8193</v>
      </c>
      <c r="Q354" s="194">
        <v>7674</v>
      </c>
      <c r="R354" s="118">
        <v>1510</v>
      </c>
      <c r="S354" s="194">
        <v>1392</v>
      </c>
      <c r="T354" s="118">
        <v>4474</v>
      </c>
      <c r="U354" s="194">
        <v>4232</v>
      </c>
      <c r="V354" s="118">
        <v>5984</v>
      </c>
      <c r="W354" s="194">
        <v>5624</v>
      </c>
      <c r="X354" s="118">
        <v>11608</v>
      </c>
      <c r="Y354" s="118">
        <v>2902</v>
      </c>
      <c r="Z354" s="194">
        <v>8706</v>
      </c>
      <c r="AA354" s="39"/>
    </row>
    <row r="355" spans="1:27">
      <c r="A355" s="123">
        <v>8</v>
      </c>
      <c r="B355" s="59">
        <v>2</v>
      </c>
      <c r="C355" s="59">
        <v>4</v>
      </c>
      <c r="D355" s="122">
        <v>562012</v>
      </c>
      <c r="E355" s="59" t="s">
        <v>106</v>
      </c>
      <c r="F355" s="197">
        <v>14365</v>
      </c>
      <c r="G355" s="118">
        <v>1874</v>
      </c>
      <c r="H355" s="118">
        <v>1796</v>
      </c>
      <c r="I355" s="118">
        <v>2512</v>
      </c>
      <c r="J355" s="118">
        <v>2704</v>
      </c>
      <c r="K355" s="118">
        <v>3060</v>
      </c>
      <c r="L355" s="194">
        <v>2419</v>
      </c>
      <c r="M355" s="118">
        <v>3670</v>
      </c>
      <c r="N355" s="118">
        <v>6182</v>
      </c>
      <c r="O355" s="194">
        <v>8183</v>
      </c>
      <c r="P355" s="118">
        <v>7439</v>
      </c>
      <c r="Q355" s="194">
        <v>6926</v>
      </c>
      <c r="R355" s="118">
        <v>1342</v>
      </c>
      <c r="S355" s="194">
        <v>1170</v>
      </c>
      <c r="T355" s="118">
        <v>4208</v>
      </c>
      <c r="U355" s="194">
        <v>3975</v>
      </c>
      <c r="V355" s="118">
        <v>5550</v>
      </c>
      <c r="W355" s="194">
        <v>5145</v>
      </c>
      <c r="X355" s="118">
        <v>10695</v>
      </c>
      <c r="Y355" s="118">
        <v>2512</v>
      </c>
      <c r="Z355" s="194">
        <v>8183</v>
      </c>
      <c r="AA355" s="39"/>
    </row>
    <row r="356" spans="1:27">
      <c r="A356" s="123">
        <v>8</v>
      </c>
      <c r="B356" s="59">
        <v>2</v>
      </c>
      <c r="C356" s="59">
        <v>4</v>
      </c>
      <c r="D356" s="122">
        <v>758012</v>
      </c>
      <c r="E356" s="59" t="s">
        <v>124</v>
      </c>
      <c r="F356" s="197">
        <v>14027</v>
      </c>
      <c r="G356" s="118">
        <v>2023</v>
      </c>
      <c r="H356" s="118">
        <v>1874</v>
      </c>
      <c r="I356" s="118">
        <v>2616</v>
      </c>
      <c r="J356" s="118">
        <v>2548</v>
      </c>
      <c r="K356" s="118">
        <v>2720</v>
      </c>
      <c r="L356" s="194">
        <v>2246</v>
      </c>
      <c r="M356" s="118">
        <v>3897</v>
      </c>
      <c r="N356" s="118">
        <v>6513</v>
      </c>
      <c r="O356" s="194">
        <v>7514</v>
      </c>
      <c r="P356" s="118">
        <v>7269</v>
      </c>
      <c r="Q356" s="194">
        <v>6758</v>
      </c>
      <c r="R356" s="118">
        <v>1381</v>
      </c>
      <c r="S356" s="194">
        <v>1235</v>
      </c>
      <c r="T356" s="118">
        <v>3906</v>
      </c>
      <c r="U356" s="194">
        <v>3608</v>
      </c>
      <c r="V356" s="118">
        <v>5287</v>
      </c>
      <c r="W356" s="194">
        <v>4843</v>
      </c>
      <c r="X356" s="118">
        <v>10130</v>
      </c>
      <c r="Y356" s="118">
        <v>2616</v>
      </c>
      <c r="Z356" s="194">
        <v>7514</v>
      </c>
      <c r="AA356" s="39"/>
    </row>
    <row r="357" spans="1:27">
      <c r="A357" s="123">
        <v>8</v>
      </c>
      <c r="B357" s="59">
        <v>2</v>
      </c>
      <c r="C357" s="59">
        <v>4</v>
      </c>
      <c r="D357" s="122">
        <v>962024</v>
      </c>
      <c r="E357" s="59" t="s">
        <v>152</v>
      </c>
      <c r="F357" s="197">
        <v>18407</v>
      </c>
      <c r="G357" s="118">
        <v>2411</v>
      </c>
      <c r="H357" s="118">
        <v>2309</v>
      </c>
      <c r="I357" s="118">
        <v>3231</v>
      </c>
      <c r="J357" s="118">
        <v>3404</v>
      </c>
      <c r="K357" s="118">
        <v>3903</v>
      </c>
      <c r="L357" s="194">
        <v>3149</v>
      </c>
      <c r="M357" s="118">
        <v>4720</v>
      </c>
      <c r="N357" s="118">
        <v>7951</v>
      </c>
      <c r="O357" s="194">
        <v>10456</v>
      </c>
      <c r="P357" s="118">
        <v>9613</v>
      </c>
      <c r="Q357" s="194">
        <v>8794</v>
      </c>
      <c r="R357" s="118">
        <v>1665</v>
      </c>
      <c r="S357" s="194">
        <v>1566</v>
      </c>
      <c r="T357" s="118">
        <v>5478</v>
      </c>
      <c r="U357" s="194">
        <v>4978</v>
      </c>
      <c r="V357" s="118">
        <v>7143</v>
      </c>
      <c r="W357" s="194">
        <v>6544</v>
      </c>
      <c r="X357" s="118">
        <v>13687</v>
      </c>
      <c r="Y357" s="118">
        <v>3231</v>
      </c>
      <c r="Z357" s="194">
        <v>10456</v>
      </c>
      <c r="AA357" s="39"/>
    </row>
    <row r="358" spans="1:27">
      <c r="A358" s="123">
        <v>8</v>
      </c>
      <c r="B358" s="59">
        <v>2</v>
      </c>
      <c r="C358" s="59">
        <v>4</v>
      </c>
      <c r="D358" s="122">
        <v>362032</v>
      </c>
      <c r="E358" s="59" t="s">
        <v>68</v>
      </c>
      <c r="F358" s="197">
        <v>14163</v>
      </c>
      <c r="G358" s="118">
        <v>2013</v>
      </c>
      <c r="H358" s="118">
        <v>1876</v>
      </c>
      <c r="I358" s="118">
        <v>2609</v>
      </c>
      <c r="J358" s="118">
        <v>2646</v>
      </c>
      <c r="K358" s="118">
        <v>2770</v>
      </c>
      <c r="L358" s="194">
        <v>2249</v>
      </c>
      <c r="M358" s="118">
        <v>3889</v>
      </c>
      <c r="N358" s="118">
        <v>6498</v>
      </c>
      <c r="O358" s="194">
        <v>7665</v>
      </c>
      <c r="P358" s="118">
        <v>7366</v>
      </c>
      <c r="Q358" s="194">
        <v>6797</v>
      </c>
      <c r="R358" s="118">
        <v>1311</v>
      </c>
      <c r="S358" s="194">
        <v>1298</v>
      </c>
      <c r="T358" s="118">
        <v>4037</v>
      </c>
      <c r="U358" s="194">
        <v>3628</v>
      </c>
      <c r="V358" s="118">
        <v>5348</v>
      </c>
      <c r="W358" s="194">
        <v>4926</v>
      </c>
      <c r="X358" s="118">
        <v>10274</v>
      </c>
      <c r="Y358" s="118">
        <v>2609</v>
      </c>
      <c r="Z358" s="194">
        <v>7665</v>
      </c>
      <c r="AA358" s="39"/>
    </row>
    <row r="359" spans="1:27">
      <c r="A359" s="123">
        <v>8</v>
      </c>
      <c r="B359" s="59">
        <v>2</v>
      </c>
      <c r="C359" s="59">
        <v>4</v>
      </c>
      <c r="D359" s="122">
        <v>962032</v>
      </c>
      <c r="E359" s="59" t="s">
        <v>153</v>
      </c>
      <c r="F359" s="197">
        <v>14472</v>
      </c>
      <c r="G359" s="118">
        <v>2116</v>
      </c>
      <c r="H359" s="118">
        <v>1813</v>
      </c>
      <c r="I359" s="118">
        <v>2572</v>
      </c>
      <c r="J359" s="118">
        <v>2617</v>
      </c>
      <c r="K359" s="118">
        <v>3037</v>
      </c>
      <c r="L359" s="194">
        <v>2317</v>
      </c>
      <c r="M359" s="118">
        <v>3929</v>
      </c>
      <c r="N359" s="118">
        <v>6501</v>
      </c>
      <c r="O359" s="194">
        <v>7971</v>
      </c>
      <c r="P359" s="118">
        <v>7457</v>
      </c>
      <c r="Q359" s="194">
        <v>7015</v>
      </c>
      <c r="R359" s="118">
        <v>1333</v>
      </c>
      <c r="S359" s="194">
        <v>1239</v>
      </c>
      <c r="T359" s="118">
        <v>4129</v>
      </c>
      <c r="U359" s="194">
        <v>3842</v>
      </c>
      <c r="V359" s="118">
        <v>5462</v>
      </c>
      <c r="W359" s="194">
        <v>5081</v>
      </c>
      <c r="X359" s="118">
        <v>10543</v>
      </c>
      <c r="Y359" s="118">
        <v>2572</v>
      </c>
      <c r="Z359" s="194">
        <v>7971</v>
      </c>
      <c r="AA359" s="39"/>
    </row>
    <row r="360" spans="1:27">
      <c r="A360" s="123">
        <v>8</v>
      </c>
      <c r="B360" s="59">
        <v>2</v>
      </c>
      <c r="C360" s="59">
        <v>4</v>
      </c>
      <c r="D360" s="122">
        <v>170024</v>
      </c>
      <c r="E360" s="59" t="s">
        <v>50</v>
      </c>
      <c r="F360" s="197">
        <v>19247</v>
      </c>
      <c r="G360" s="118">
        <v>2682</v>
      </c>
      <c r="H360" s="118">
        <v>2570</v>
      </c>
      <c r="I360" s="118">
        <v>3487</v>
      </c>
      <c r="J360" s="118">
        <v>3560</v>
      </c>
      <c r="K360" s="118">
        <v>3886</v>
      </c>
      <c r="L360" s="194">
        <v>3062</v>
      </c>
      <c r="M360" s="118">
        <v>5252</v>
      </c>
      <c r="N360" s="118">
        <v>8739</v>
      </c>
      <c r="O360" s="194">
        <v>10508</v>
      </c>
      <c r="P360" s="118">
        <v>9982</v>
      </c>
      <c r="Q360" s="194">
        <v>9265</v>
      </c>
      <c r="R360" s="118">
        <v>1812</v>
      </c>
      <c r="S360" s="194">
        <v>1675</v>
      </c>
      <c r="T360" s="118">
        <v>5486</v>
      </c>
      <c r="U360" s="194">
        <v>5022</v>
      </c>
      <c r="V360" s="118">
        <v>7298</v>
      </c>
      <c r="W360" s="194">
        <v>6697</v>
      </c>
      <c r="X360" s="118">
        <v>13995</v>
      </c>
      <c r="Y360" s="118">
        <v>3487</v>
      </c>
      <c r="Z360" s="194">
        <v>10508</v>
      </c>
      <c r="AA360" s="39"/>
    </row>
    <row r="361" spans="1:27">
      <c r="A361" s="123">
        <v>8</v>
      </c>
      <c r="B361" s="59">
        <v>2</v>
      </c>
      <c r="C361" s="59">
        <v>4</v>
      </c>
      <c r="D361" s="122">
        <v>162024</v>
      </c>
      <c r="E361" s="59" t="s">
        <v>44</v>
      </c>
      <c r="F361" s="197">
        <v>32096</v>
      </c>
      <c r="G361" s="118">
        <v>4563</v>
      </c>
      <c r="H361" s="118">
        <v>4410</v>
      </c>
      <c r="I361" s="118">
        <v>5932</v>
      </c>
      <c r="J361" s="118">
        <v>5980</v>
      </c>
      <c r="K361" s="118">
        <v>6395</v>
      </c>
      <c r="L361" s="194">
        <v>4816</v>
      </c>
      <c r="M361" s="118">
        <v>8973</v>
      </c>
      <c r="N361" s="118">
        <v>14905</v>
      </c>
      <c r="O361" s="194">
        <v>17191</v>
      </c>
      <c r="P361" s="118">
        <v>16602</v>
      </c>
      <c r="Q361" s="194">
        <v>15494</v>
      </c>
      <c r="R361" s="118">
        <v>3039</v>
      </c>
      <c r="S361" s="194">
        <v>2893</v>
      </c>
      <c r="T361" s="118">
        <v>8968</v>
      </c>
      <c r="U361" s="194">
        <v>8223</v>
      </c>
      <c r="V361" s="118">
        <v>12007</v>
      </c>
      <c r="W361" s="194">
        <v>11116</v>
      </c>
      <c r="X361" s="118">
        <v>23123</v>
      </c>
      <c r="Y361" s="118">
        <v>5932</v>
      </c>
      <c r="Z361" s="194">
        <v>17191</v>
      </c>
      <c r="AA361" s="39"/>
    </row>
    <row r="362" spans="1:27">
      <c r="A362" s="123">
        <v>8</v>
      </c>
      <c r="B362" s="59">
        <v>2</v>
      </c>
      <c r="C362" s="59">
        <v>4</v>
      </c>
      <c r="D362" s="122">
        <v>774032</v>
      </c>
      <c r="E362" s="59" t="s">
        <v>133</v>
      </c>
      <c r="F362" s="197">
        <v>31118</v>
      </c>
      <c r="G362" s="118">
        <v>4666</v>
      </c>
      <c r="H362" s="118">
        <v>4101</v>
      </c>
      <c r="I362" s="118">
        <v>5354</v>
      </c>
      <c r="J362" s="118">
        <v>5382</v>
      </c>
      <c r="K362" s="118">
        <v>5870</v>
      </c>
      <c r="L362" s="194">
        <v>5745</v>
      </c>
      <c r="M362" s="118">
        <v>8767</v>
      </c>
      <c r="N362" s="118">
        <v>14121</v>
      </c>
      <c r="O362" s="194">
        <v>16997</v>
      </c>
      <c r="P362" s="118">
        <v>16104</v>
      </c>
      <c r="Q362" s="194">
        <v>15014</v>
      </c>
      <c r="R362" s="118">
        <v>2785</v>
      </c>
      <c r="S362" s="194">
        <v>2569</v>
      </c>
      <c r="T362" s="118">
        <v>8905</v>
      </c>
      <c r="U362" s="194">
        <v>8092</v>
      </c>
      <c r="V362" s="118">
        <v>11690</v>
      </c>
      <c r="W362" s="194">
        <v>10661</v>
      </c>
      <c r="X362" s="118">
        <v>22351</v>
      </c>
      <c r="Y362" s="118">
        <v>5354</v>
      </c>
      <c r="Z362" s="194">
        <v>16997</v>
      </c>
      <c r="AA362" s="39"/>
    </row>
    <row r="363" spans="1:27">
      <c r="A363" s="123">
        <v>8</v>
      </c>
      <c r="B363" s="59">
        <v>2</v>
      </c>
      <c r="C363" s="59">
        <v>4</v>
      </c>
      <c r="D363" s="122">
        <v>970040</v>
      </c>
      <c r="E363" s="59" t="s">
        <v>157</v>
      </c>
      <c r="F363" s="197">
        <v>19862</v>
      </c>
      <c r="G363" s="118">
        <v>2863</v>
      </c>
      <c r="H363" s="118">
        <v>2510</v>
      </c>
      <c r="I363" s="118">
        <v>3334</v>
      </c>
      <c r="J363" s="118">
        <v>3323</v>
      </c>
      <c r="K363" s="118">
        <v>3664</v>
      </c>
      <c r="L363" s="194">
        <v>4168</v>
      </c>
      <c r="M363" s="118">
        <v>5373</v>
      </c>
      <c r="N363" s="118">
        <v>8707</v>
      </c>
      <c r="O363" s="194">
        <v>11155</v>
      </c>
      <c r="P363" s="118">
        <v>10060</v>
      </c>
      <c r="Q363" s="194">
        <v>9802</v>
      </c>
      <c r="R363" s="118">
        <v>1695</v>
      </c>
      <c r="S363" s="194">
        <v>1639</v>
      </c>
      <c r="T363" s="118">
        <v>5579</v>
      </c>
      <c r="U363" s="194">
        <v>5576</v>
      </c>
      <c r="V363" s="118">
        <v>7274</v>
      </c>
      <c r="W363" s="194">
        <v>7215</v>
      </c>
      <c r="X363" s="118">
        <v>14489</v>
      </c>
      <c r="Y363" s="118">
        <v>3334</v>
      </c>
      <c r="Z363" s="194">
        <v>11155</v>
      </c>
      <c r="AA363" s="39"/>
    </row>
    <row r="364" spans="1:27">
      <c r="A364" s="123">
        <v>8</v>
      </c>
      <c r="B364" s="59">
        <v>2</v>
      </c>
      <c r="C364" s="59">
        <v>4</v>
      </c>
      <c r="D364" s="122">
        <v>382068</v>
      </c>
      <c r="E364" s="59" t="s">
        <v>94</v>
      </c>
      <c r="F364" s="197">
        <v>15742</v>
      </c>
      <c r="G364" s="118">
        <v>2247</v>
      </c>
      <c r="H364" s="118">
        <v>2158</v>
      </c>
      <c r="I364" s="118">
        <v>2938</v>
      </c>
      <c r="J364" s="118">
        <v>2853</v>
      </c>
      <c r="K364" s="118">
        <v>3133</v>
      </c>
      <c r="L364" s="194">
        <v>2413</v>
      </c>
      <c r="M364" s="118">
        <v>4405</v>
      </c>
      <c r="N364" s="118">
        <v>7343</v>
      </c>
      <c r="O364" s="194">
        <v>8399</v>
      </c>
      <c r="P364" s="118">
        <v>8152</v>
      </c>
      <c r="Q364" s="194">
        <v>7590</v>
      </c>
      <c r="R364" s="118">
        <v>1464</v>
      </c>
      <c r="S364" s="194">
        <v>1474</v>
      </c>
      <c r="T364" s="118">
        <v>4400</v>
      </c>
      <c r="U364" s="194">
        <v>3999</v>
      </c>
      <c r="V364" s="118">
        <v>5864</v>
      </c>
      <c r="W364" s="194">
        <v>5473</v>
      </c>
      <c r="X364" s="118">
        <v>11337</v>
      </c>
      <c r="Y364" s="118">
        <v>2938</v>
      </c>
      <c r="Z364" s="194">
        <v>8399</v>
      </c>
      <c r="AA364" s="39"/>
    </row>
    <row r="365" spans="1:27">
      <c r="A365" s="123">
        <v>8</v>
      </c>
      <c r="B365" s="59">
        <v>2</v>
      </c>
      <c r="C365" s="59">
        <v>4</v>
      </c>
      <c r="D365" s="122">
        <v>978036</v>
      </c>
      <c r="E365" s="59" t="s">
        <v>166</v>
      </c>
      <c r="F365" s="197">
        <v>10376</v>
      </c>
      <c r="G365" s="118">
        <v>1426</v>
      </c>
      <c r="H365" s="118">
        <v>1331</v>
      </c>
      <c r="I365" s="118">
        <v>1856</v>
      </c>
      <c r="J365" s="118">
        <v>1967</v>
      </c>
      <c r="K365" s="118">
        <v>2128</v>
      </c>
      <c r="L365" s="194">
        <v>1668</v>
      </c>
      <c r="M365" s="118">
        <v>2757</v>
      </c>
      <c r="N365" s="118">
        <v>4613</v>
      </c>
      <c r="O365" s="194">
        <v>5763</v>
      </c>
      <c r="P365" s="118">
        <v>5237</v>
      </c>
      <c r="Q365" s="194">
        <v>5139</v>
      </c>
      <c r="R365" s="118">
        <v>925</v>
      </c>
      <c r="S365" s="194">
        <v>931</v>
      </c>
      <c r="T365" s="118">
        <v>2903</v>
      </c>
      <c r="U365" s="194">
        <v>2860</v>
      </c>
      <c r="V365" s="118">
        <v>3828</v>
      </c>
      <c r="W365" s="194">
        <v>3791</v>
      </c>
      <c r="X365" s="118">
        <v>7619</v>
      </c>
      <c r="Y365" s="118">
        <v>1856</v>
      </c>
      <c r="Z365" s="194">
        <v>5763</v>
      </c>
      <c r="AA365" s="39"/>
    </row>
    <row r="366" spans="1:27">
      <c r="A366" s="123">
        <v>8</v>
      </c>
      <c r="B366" s="59">
        <v>2</v>
      </c>
      <c r="C366" s="59">
        <v>4</v>
      </c>
      <c r="D366" s="122">
        <v>166032</v>
      </c>
      <c r="E366" s="59" t="s">
        <v>46</v>
      </c>
      <c r="F366" s="197">
        <v>15276</v>
      </c>
      <c r="G366" s="118">
        <v>2080</v>
      </c>
      <c r="H366" s="118">
        <v>1967</v>
      </c>
      <c r="I366" s="118">
        <v>2752</v>
      </c>
      <c r="J366" s="118">
        <v>2746</v>
      </c>
      <c r="K366" s="118">
        <v>3243</v>
      </c>
      <c r="L366" s="194">
        <v>2488</v>
      </c>
      <c r="M366" s="118">
        <v>4047</v>
      </c>
      <c r="N366" s="118">
        <v>6799</v>
      </c>
      <c r="O366" s="194">
        <v>8477</v>
      </c>
      <c r="P366" s="118">
        <v>7714</v>
      </c>
      <c r="Q366" s="194">
        <v>7562</v>
      </c>
      <c r="R366" s="118">
        <v>1382</v>
      </c>
      <c r="S366" s="194">
        <v>1370</v>
      </c>
      <c r="T366" s="118">
        <v>4301</v>
      </c>
      <c r="U366" s="194">
        <v>4176</v>
      </c>
      <c r="V366" s="118">
        <v>5683</v>
      </c>
      <c r="W366" s="194">
        <v>5546</v>
      </c>
      <c r="X366" s="118">
        <v>11229</v>
      </c>
      <c r="Y366" s="118">
        <v>2752</v>
      </c>
      <c r="Z366" s="194">
        <v>8477</v>
      </c>
      <c r="AA366" s="39"/>
    </row>
    <row r="367" spans="1:27">
      <c r="A367" s="123">
        <v>8</v>
      </c>
      <c r="B367" s="59">
        <v>2</v>
      </c>
      <c r="C367" s="59">
        <v>4</v>
      </c>
      <c r="D367" s="122">
        <v>170048</v>
      </c>
      <c r="E367" s="59" t="s">
        <v>53</v>
      </c>
      <c r="F367" s="197">
        <v>11911</v>
      </c>
      <c r="G367" s="118">
        <v>1579</v>
      </c>
      <c r="H367" s="118">
        <v>1583</v>
      </c>
      <c r="I367" s="118">
        <v>2116</v>
      </c>
      <c r="J367" s="118">
        <v>2253</v>
      </c>
      <c r="K367" s="118">
        <v>2501</v>
      </c>
      <c r="L367" s="194">
        <v>1879</v>
      </c>
      <c r="M367" s="118">
        <v>3162</v>
      </c>
      <c r="N367" s="118">
        <v>5278</v>
      </c>
      <c r="O367" s="194">
        <v>6633</v>
      </c>
      <c r="P367" s="118">
        <v>6117</v>
      </c>
      <c r="Q367" s="194">
        <v>5794</v>
      </c>
      <c r="R367" s="118">
        <v>1069</v>
      </c>
      <c r="S367" s="194">
        <v>1047</v>
      </c>
      <c r="T367" s="118">
        <v>3433</v>
      </c>
      <c r="U367" s="194">
        <v>3200</v>
      </c>
      <c r="V367" s="118">
        <v>4502</v>
      </c>
      <c r="W367" s="194">
        <v>4247</v>
      </c>
      <c r="X367" s="118">
        <v>8749</v>
      </c>
      <c r="Y367" s="118">
        <v>2116</v>
      </c>
      <c r="Z367" s="194">
        <v>6633</v>
      </c>
      <c r="AA367" s="39"/>
    </row>
    <row r="368" spans="1:27">
      <c r="A368" s="123">
        <v>8</v>
      </c>
      <c r="B368" s="59">
        <v>2</v>
      </c>
      <c r="C368" s="59">
        <v>4</v>
      </c>
      <c r="D368" s="122">
        <v>954036</v>
      </c>
      <c r="E368" s="59" t="s">
        <v>146</v>
      </c>
      <c r="F368" s="197">
        <v>17742</v>
      </c>
      <c r="G368" s="118">
        <v>2465</v>
      </c>
      <c r="H368" s="118">
        <v>2379</v>
      </c>
      <c r="I368" s="118">
        <v>3139</v>
      </c>
      <c r="J368" s="118">
        <v>3198</v>
      </c>
      <c r="K368" s="118">
        <v>3496</v>
      </c>
      <c r="L368" s="194">
        <v>3065</v>
      </c>
      <c r="M368" s="118">
        <v>4844</v>
      </c>
      <c r="N368" s="118">
        <v>7983</v>
      </c>
      <c r="O368" s="194">
        <v>9759</v>
      </c>
      <c r="P368" s="118">
        <v>9118</v>
      </c>
      <c r="Q368" s="194">
        <v>8624</v>
      </c>
      <c r="R368" s="118">
        <v>1606</v>
      </c>
      <c r="S368" s="194">
        <v>1533</v>
      </c>
      <c r="T368" s="118">
        <v>5092</v>
      </c>
      <c r="U368" s="194">
        <v>4667</v>
      </c>
      <c r="V368" s="118">
        <v>6698</v>
      </c>
      <c r="W368" s="194">
        <v>6200</v>
      </c>
      <c r="X368" s="118">
        <v>12898</v>
      </c>
      <c r="Y368" s="118">
        <v>3139</v>
      </c>
      <c r="Z368" s="194">
        <v>9759</v>
      </c>
      <c r="AA368" s="39"/>
    </row>
    <row r="369" spans="1:27">
      <c r="A369" s="124"/>
      <c r="B369" s="125"/>
      <c r="C369" s="125"/>
      <c r="D369" s="125"/>
      <c r="E369" s="114" t="s">
        <v>216</v>
      </c>
      <c r="F369" s="193">
        <v>287057</v>
      </c>
      <c r="G369" s="190">
        <v>40108</v>
      </c>
      <c r="H369" s="115">
        <v>37641</v>
      </c>
      <c r="I369" s="115">
        <v>51385</v>
      </c>
      <c r="J369" s="115">
        <v>52383</v>
      </c>
      <c r="K369" s="115">
        <v>57679</v>
      </c>
      <c r="L369" s="193">
        <v>47861</v>
      </c>
      <c r="M369" s="190">
        <v>77749</v>
      </c>
      <c r="N369" s="115">
        <v>129134</v>
      </c>
      <c r="O369" s="193">
        <v>157923</v>
      </c>
      <c r="P369" s="190">
        <v>147939</v>
      </c>
      <c r="Q369" s="193">
        <v>139118</v>
      </c>
      <c r="R369" s="190">
        <v>26351</v>
      </c>
      <c r="S369" s="193">
        <v>25034</v>
      </c>
      <c r="T369" s="190">
        <v>81765</v>
      </c>
      <c r="U369" s="193">
        <v>76158</v>
      </c>
      <c r="V369" s="190">
        <v>108116</v>
      </c>
      <c r="W369" s="193">
        <v>101192</v>
      </c>
      <c r="X369" s="190">
        <v>209308</v>
      </c>
      <c r="Y369" s="117">
        <v>51385</v>
      </c>
      <c r="Z369" s="115">
        <v>157923</v>
      </c>
      <c r="AA369" s="39"/>
    </row>
    <row r="370" spans="1:27">
      <c r="A370" s="123">
        <v>9</v>
      </c>
      <c r="B370" s="59">
        <v>3</v>
      </c>
      <c r="C370" s="59">
        <v>4</v>
      </c>
      <c r="D370" s="122">
        <v>958004</v>
      </c>
      <c r="E370" s="59" t="s">
        <v>147</v>
      </c>
      <c r="F370" s="197">
        <v>14659</v>
      </c>
      <c r="G370" s="118">
        <v>2028</v>
      </c>
      <c r="H370" s="118">
        <v>1817</v>
      </c>
      <c r="I370" s="118">
        <v>2503</v>
      </c>
      <c r="J370" s="118">
        <v>2787</v>
      </c>
      <c r="K370" s="118">
        <v>3107</v>
      </c>
      <c r="L370" s="194">
        <v>2417</v>
      </c>
      <c r="M370" s="118">
        <v>3845</v>
      </c>
      <c r="N370" s="118">
        <v>6348</v>
      </c>
      <c r="O370" s="194">
        <v>8311</v>
      </c>
      <c r="P370" s="118">
        <v>7606</v>
      </c>
      <c r="Q370" s="194">
        <v>7053</v>
      </c>
      <c r="R370" s="118">
        <v>1298</v>
      </c>
      <c r="S370" s="194">
        <v>1205</v>
      </c>
      <c r="T370" s="118">
        <v>4342</v>
      </c>
      <c r="U370" s="194">
        <v>3969</v>
      </c>
      <c r="V370" s="118">
        <v>5640</v>
      </c>
      <c r="W370" s="194">
        <v>5174</v>
      </c>
      <c r="X370" s="118">
        <v>10814</v>
      </c>
      <c r="Y370" s="118">
        <v>2503</v>
      </c>
      <c r="Z370" s="194">
        <v>8311</v>
      </c>
      <c r="AA370" s="39"/>
    </row>
    <row r="371" spans="1:27">
      <c r="A371" s="123">
        <v>9</v>
      </c>
      <c r="B371" s="59">
        <v>3</v>
      </c>
      <c r="C371" s="59">
        <v>4</v>
      </c>
      <c r="D371" s="122">
        <v>378004</v>
      </c>
      <c r="E371" s="59" t="s">
        <v>79</v>
      </c>
      <c r="F371" s="197">
        <v>22101</v>
      </c>
      <c r="G371" s="118">
        <v>2834</v>
      </c>
      <c r="H371" s="118">
        <v>2903</v>
      </c>
      <c r="I371" s="118">
        <v>4010</v>
      </c>
      <c r="J371" s="118">
        <v>4258</v>
      </c>
      <c r="K371" s="118">
        <v>4538</v>
      </c>
      <c r="L371" s="194">
        <v>3558</v>
      </c>
      <c r="M371" s="118">
        <v>5737</v>
      </c>
      <c r="N371" s="118">
        <v>9747</v>
      </c>
      <c r="O371" s="194">
        <v>12354</v>
      </c>
      <c r="P371" s="118">
        <v>11566</v>
      </c>
      <c r="Q371" s="194">
        <v>10535</v>
      </c>
      <c r="R371" s="118">
        <v>2057</v>
      </c>
      <c r="S371" s="194">
        <v>1953</v>
      </c>
      <c r="T371" s="118">
        <v>6538</v>
      </c>
      <c r="U371" s="194">
        <v>5816</v>
      </c>
      <c r="V371" s="118">
        <v>8595</v>
      </c>
      <c r="W371" s="194">
        <v>7769</v>
      </c>
      <c r="X371" s="118">
        <v>16364</v>
      </c>
      <c r="Y371" s="118">
        <v>4010</v>
      </c>
      <c r="Z371" s="194">
        <v>12354</v>
      </c>
      <c r="AA371" s="39"/>
    </row>
    <row r="372" spans="1:27">
      <c r="A372" s="123">
        <v>9</v>
      </c>
      <c r="B372" s="59">
        <v>3</v>
      </c>
      <c r="C372" s="59">
        <v>4</v>
      </c>
      <c r="D372" s="122">
        <v>554008</v>
      </c>
      <c r="E372" s="59" t="s">
        <v>99</v>
      </c>
      <c r="F372" s="197">
        <v>14888</v>
      </c>
      <c r="G372" s="118">
        <v>1909</v>
      </c>
      <c r="H372" s="118">
        <v>1925</v>
      </c>
      <c r="I372" s="118">
        <v>2606</v>
      </c>
      <c r="J372" s="118">
        <v>2742</v>
      </c>
      <c r="K372" s="118">
        <v>3122</v>
      </c>
      <c r="L372" s="194">
        <v>2584</v>
      </c>
      <c r="M372" s="118">
        <v>3834</v>
      </c>
      <c r="N372" s="118">
        <v>6440</v>
      </c>
      <c r="O372" s="194">
        <v>8448</v>
      </c>
      <c r="P372" s="118">
        <v>7722</v>
      </c>
      <c r="Q372" s="194">
        <v>7166</v>
      </c>
      <c r="R372" s="118">
        <v>1311</v>
      </c>
      <c r="S372" s="194">
        <v>1295</v>
      </c>
      <c r="T372" s="118">
        <v>4431</v>
      </c>
      <c r="U372" s="194">
        <v>4017</v>
      </c>
      <c r="V372" s="118">
        <v>5742</v>
      </c>
      <c r="W372" s="194">
        <v>5312</v>
      </c>
      <c r="X372" s="118">
        <v>11054</v>
      </c>
      <c r="Y372" s="118">
        <v>2606</v>
      </c>
      <c r="Z372" s="194">
        <v>8448</v>
      </c>
      <c r="AA372" s="39"/>
    </row>
    <row r="373" spans="1:27">
      <c r="A373" s="123">
        <v>9</v>
      </c>
      <c r="B373" s="59">
        <v>3</v>
      </c>
      <c r="C373" s="59">
        <v>4</v>
      </c>
      <c r="D373" s="122">
        <v>170008</v>
      </c>
      <c r="E373" s="59" t="s">
        <v>48</v>
      </c>
      <c r="F373" s="197">
        <v>12293</v>
      </c>
      <c r="G373" s="118">
        <v>1711</v>
      </c>
      <c r="H373" s="118">
        <v>1615</v>
      </c>
      <c r="I373" s="118">
        <v>2173</v>
      </c>
      <c r="J373" s="118">
        <v>2238</v>
      </c>
      <c r="K373" s="118">
        <v>2513</v>
      </c>
      <c r="L373" s="194">
        <v>2043</v>
      </c>
      <c r="M373" s="118">
        <v>3326</v>
      </c>
      <c r="N373" s="118">
        <v>5499</v>
      </c>
      <c r="O373" s="194">
        <v>6794</v>
      </c>
      <c r="P373" s="118">
        <v>6365</v>
      </c>
      <c r="Q373" s="194">
        <v>5928</v>
      </c>
      <c r="R373" s="118">
        <v>1099</v>
      </c>
      <c r="S373" s="194">
        <v>1074</v>
      </c>
      <c r="T373" s="118">
        <v>3558</v>
      </c>
      <c r="U373" s="194">
        <v>3236</v>
      </c>
      <c r="V373" s="118">
        <v>4657</v>
      </c>
      <c r="W373" s="194">
        <v>4310</v>
      </c>
      <c r="X373" s="118">
        <v>8967</v>
      </c>
      <c r="Y373" s="118">
        <v>2173</v>
      </c>
      <c r="Z373" s="194">
        <v>6794</v>
      </c>
      <c r="AA373" s="39"/>
    </row>
    <row r="374" spans="1:27">
      <c r="A374" s="123">
        <v>9</v>
      </c>
      <c r="B374" s="59">
        <v>3</v>
      </c>
      <c r="C374" s="59">
        <v>4</v>
      </c>
      <c r="D374" s="122">
        <v>162004</v>
      </c>
      <c r="E374" s="59" t="s">
        <v>40</v>
      </c>
      <c r="F374" s="197">
        <v>12588</v>
      </c>
      <c r="G374" s="118">
        <v>1654</v>
      </c>
      <c r="H374" s="118">
        <v>1638</v>
      </c>
      <c r="I374" s="118">
        <v>2223</v>
      </c>
      <c r="J374" s="118">
        <v>2340</v>
      </c>
      <c r="K374" s="118">
        <v>2571</v>
      </c>
      <c r="L374" s="194">
        <v>2162</v>
      </c>
      <c r="M374" s="118">
        <v>3292</v>
      </c>
      <c r="N374" s="118">
        <v>5515</v>
      </c>
      <c r="O374" s="194">
        <v>7073</v>
      </c>
      <c r="P374" s="118">
        <v>6541</v>
      </c>
      <c r="Q374" s="194">
        <v>6047</v>
      </c>
      <c r="R374" s="118">
        <v>1141</v>
      </c>
      <c r="S374" s="194">
        <v>1082</v>
      </c>
      <c r="T374" s="118">
        <v>3670</v>
      </c>
      <c r="U374" s="194">
        <v>3403</v>
      </c>
      <c r="V374" s="118">
        <v>4811</v>
      </c>
      <c r="W374" s="194">
        <v>4485</v>
      </c>
      <c r="X374" s="118">
        <v>9296</v>
      </c>
      <c r="Y374" s="118">
        <v>2223</v>
      </c>
      <c r="Z374" s="194">
        <v>7073</v>
      </c>
      <c r="AA374" s="39"/>
    </row>
    <row r="375" spans="1:27">
      <c r="A375" s="123">
        <v>9</v>
      </c>
      <c r="B375" s="59">
        <v>3</v>
      </c>
      <c r="C375" s="59">
        <v>4</v>
      </c>
      <c r="D375" s="122">
        <v>362024</v>
      </c>
      <c r="E375" s="59" t="s">
        <v>66</v>
      </c>
      <c r="F375" s="197">
        <v>10142</v>
      </c>
      <c r="G375" s="118">
        <v>1501</v>
      </c>
      <c r="H375" s="118">
        <v>1392</v>
      </c>
      <c r="I375" s="118">
        <v>1911</v>
      </c>
      <c r="J375" s="118">
        <v>1845</v>
      </c>
      <c r="K375" s="118">
        <v>2008</v>
      </c>
      <c r="L375" s="194">
        <v>1485</v>
      </c>
      <c r="M375" s="118">
        <v>2893</v>
      </c>
      <c r="N375" s="118">
        <v>4804</v>
      </c>
      <c r="O375" s="194">
        <v>5338</v>
      </c>
      <c r="P375" s="118">
        <v>5312</v>
      </c>
      <c r="Q375" s="194">
        <v>4830</v>
      </c>
      <c r="R375" s="118">
        <v>960</v>
      </c>
      <c r="S375" s="194">
        <v>951</v>
      </c>
      <c r="T375" s="118">
        <v>2795</v>
      </c>
      <c r="U375" s="194">
        <v>2543</v>
      </c>
      <c r="V375" s="118">
        <v>3755</v>
      </c>
      <c r="W375" s="194">
        <v>3494</v>
      </c>
      <c r="X375" s="118">
        <v>7249</v>
      </c>
      <c r="Y375" s="118">
        <v>1911</v>
      </c>
      <c r="Z375" s="194">
        <v>5338</v>
      </c>
      <c r="AA375" s="39"/>
    </row>
    <row r="376" spans="1:27">
      <c r="A376" s="123">
        <v>9</v>
      </c>
      <c r="B376" s="59">
        <v>3</v>
      </c>
      <c r="C376" s="59">
        <v>4</v>
      </c>
      <c r="D376" s="122">
        <v>162008</v>
      </c>
      <c r="E376" s="59" t="s">
        <v>41</v>
      </c>
      <c r="F376" s="197">
        <v>12855</v>
      </c>
      <c r="G376" s="118">
        <v>1778</v>
      </c>
      <c r="H376" s="118">
        <v>1668</v>
      </c>
      <c r="I376" s="118">
        <v>2284</v>
      </c>
      <c r="J376" s="118">
        <v>2375</v>
      </c>
      <c r="K376" s="118">
        <v>2618</v>
      </c>
      <c r="L376" s="194">
        <v>2132</v>
      </c>
      <c r="M376" s="118">
        <v>3446</v>
      </c>
      <c r="N376" s="118">
        <v>5730</v>
      </c>
      <c r="O376" s="194">
        <v>7125</v>
      </c>
      <c r="P376" s="118">
        <v>6724</v>
      </c>
      <c r="Q376" s="194">
        <v>6131</v>
      </c>
      <c r="R376" s="118">
        <v>1168</v>
      </c>
      <c r="S376" s="194">
        <v>1116</v>
      </c>
      <c r="T376" s="118">
        <v>3786</v>
      </c>
      <c r="U376" s="194">
        <v>3339</v>
      </c>
      <c r="V376" s="118">
        <v>4954</v>
      </c>
      <c r="W376" s="194">
        <v>4455</v>
      </c>
      <c r="X376" s="118">
        <v>9409</v>
      </c>
      <c r="Y376" s="118">
        <v>2284</v>
      </c>
      <c r="Z376" s="194">
        <v>7125</v>
      </c>
      <c r="AA376" s="39"/>
    </row>
    <row r="377" spans="1:27">
      <c r="A377" s="123">
        <v>9</v>
      </c>
      <c r="B377" s="59">
        <v>3</v>
      </c>
      <c r="C377" s="59">
        <v>4</v>
      </c>
      <c r="D377" s="122">
        <v>754008</v>
      </c>
      <c r="E377" s="59" t="s">
        <v>122</v>
      </c>
      <c r="F377" s="197">
        <v>20730</v>
      </c>
      <c r="G377" s="118">
        <v>3045</v>
      </c>
      <c r="H377" s="118">
        <v>2809</v>
      </c>
      <c r="I377" s="118">
        <v>3644</v>
      </c>
      <c r="J377" s="118">
        <v>3724</v>
      </c>
      <c r="K377" s="118">
        <v>4178</v>
      </c>
      <c r="L377" s="194">
        <v>3330</v>
      </c>
      <c r="M377" s="118">
        <v>5854</v>
      </c>
      <c r="N377" s="118">
        <v>9498</v>
      </c>
      <c r="O377" s="194">
        <v>11232</v>
      </c>
      <c r="P377" s="118">
        <v>10713</v>
      </c>
      <c r="Q377" s="194">
        <v>10017</v>
      </c>
      <c r="R377" s="118">
        <v>1833</v>
      </c>
      <c r="S377" s="194">
        <v>1811</v>
      </c>
      <c r="T377" s="118">
        <v>5899</v>
      </c>
      <c r="U377" s="194">
        <v>5333</v>
      </c>
      <c r="V377" s="118">
        <v>7732</v>
      </c>
      <c r="W377" s="194">
        <v>7144</v>
      </c>
      <c r="X377" s="118">
        <v>14876</v>
      </c>
      <c r="Y377" s="118">
        <v>3644</v>
      </c>
      <c r="Z377" s="194">
        <v>11232</v>
      </c>
      <c r="AA377" s="39"/>
    </row>
    <row r="378" spans="1:27">
      <c r="A378" s="123">
        <v>9</v>
      </c>
      <c r="B378" s="59">
        <v>3</v>
      </c>
      <c r="C378" s="59">
        <v>4</v>
      </c>
      <c r="D378" s="122">
        <v>954016</v>
      </c>
      <c r="E378" s="59" t="s">
        <v>141</v>
      </c>
      <c r="F378" s="197">
        <v>9753</v>
      </c>
      <c r="G378" s="118">
        <v>1390</v>
      </c>
      <c r="H378" s="118">
        <v>1355</v>
      </c>
      <c r="I378" s="118">
        <v>1719</v>
      </c>
      <c r="J378" s="118">
        <v>1726</v>
      </c>
      <c r="K378" s="118">
        <v>1977</v>
      </c>
      <c r="L378" s="194">
        <v>1586</v>
      </c>
      <c r="M378" s="118">
        <v>2745</v>
      </c>
      <c r="N378" s="118">
        <v>4464</v>
      </c>
      <c r="O378" s="194">
        <v>5289</v>
      </c>
      <c r="P378" s="118">
        <v>5148</v>
      </c>
      <c r="Q378" s="194">
        <v>4605</v>
      </c>
      <c r="R378" s="118">
        <v>875</v>
      </c>
      <c r="S378" s="194">
        <v>844</v>
      </c>
      <c r="T378" s="118">
        <v>2799</v>
      </c>
      <c r="U378" s="194">
        <v>2490</v>
      </c>
      <c r="V378" s="118">
        <v>3674</v>
      </c>
      <c r="W378" s="194">
        <v>3334</v>
      </c>
      <c r="X378" s="118">
        <v>7008</v>
      </c>
      <c r="Y378" s="118">
        <v>1719</v>
      </c>
      <c r="Z378" s="194">
        <v>5289</v>
      </c>
      <c r="AA378" s="39"/>
    </row>
    <row r="379" spans="1:27">
      <c r="A379" s="123">
        <v>9</v>
      </c>
      <c r="B379" s="59">
        <v>3</v>
      </c>
      <c r="C379" s="59">
        <v>4</v>
      </c>
      <c r="D379" s="122">
        <v>158016</v>
      </c>
      <c r="E379" s="59" t="s">
        <v>33</v>
      </c>
      <c r="F379" s="197">
        <v>9891</v>
      </c>
      <c r="G379" s="118">
        <v>1495</v>
      </c>
      <c r="H379" s="118">
        <v>1393</v>
      </c>
      <c r="I379" s="118">
        <v>1701</v>
      </c>
      <c r="J379" s="118">
        <v>1738</v>
      </c>
      <c r="K379" s="118">
        <v>2020</v>
      </c>
      <c r="L379" s="194">
        <v>1544</v>
      </c>
      <c r="M379" s="118">
        <v>2888</v>
      </c>
      <c r="N379" s="118">
        <v>4589</v>
      </c>
      <c r="O379" s="194">
        <v>5302</v>
      </c>
      <c r="P379" s="118">
        <v>5238</v>
      </c>
      <c r="Q379" s="194">
        <v>4653</v>
      </c>
      <c r="R379" s="118">
        <v>908</v>
      </c>
      <c r="S379" s="194">
        <v>793</v>
      </c>
      <c r="T379" s="118">
        <v>2885</v>
      </c>
      <c r="U379" s="194">
        <v>2417</v>
      </c>
      <c r="V379" s="118">
        <v>3793</v>
      </c>
      <c r="W379" s="194">
        <v>3210</v>
      </c>
      <c r="X379" s="118">
        <v>7003</v>
      </c>
      <c r="Y379" s="118">
        <v>1701</v>
      </c>
      <c r="Z379" s="194">
        <v>5302</v>
      </c>
      <c r="AA379" s="39"/>
    </row>
    <row r="380" spans="1:27">
      <c r="A380" s="123">
        <v>9</v>
      </c>
      <c r="B380" s="59">
        <v>3</v>
      </c>
      <c r="C380" s="59">
        <v>4</v>
      </c>
      <c r="D380" s="122">
        <v>362028</v>
      </c>
      <c r="E380" s="59" t="s">
        <v>67</v>
      </c>
      <c r="F380" s="197">
        <v>11963</v>
      </c>
      <c r="G380" s="118">
        <v>1844</v>
      </c>
      <c r="H380" s="118">
        <v>1689</v>
      </c>
      <c r="I380" s="118">
        <v>2203</v>
      </c>
      <c r="J380" s="118">
        <v>2092</v>
      </c>
      <c r="K380" s="118">
        <v>2163</v>
      </c>
      <c r="L380" s="194">
        <v>1972</v>
      </c>
      <c r="M380" s="118">
        <v>3533</v>
      </c>
      <c r="N380" s="118">
        <v>5736</v>
      </c>
      <c r="O380" s="194">
        <v>6227</v>
      </c>
      <c r="P380" s="118">
        <v>6128</v>
      </c>
      <c r="Q380" s="194">
        <v>5835</v>
      </c>
      <c r="R380" s="118">
        <v>1110</v>
      </c>
      <c r="S380" s="194">
        <v>1093</v>
      </c>
      <c r="T380" s="118">
        <v>3255</v>
      </c>
      <c r="U380" s="194">
        <v>2972</v>
      </c>
      <c r="V380" s="118">
        <v>4365</v>
      </c>
      <c r="W380" s="194">
        <v>4065</v>
      </c>
      <c r="X380" s="118">
        <v>8430</v>
      </c>
      <c r="Y380" s="118">
        <v>2203</v>
      </c>
      <c r="Z380" s="194">
        <v>6227</v>
      </c>
      <c r="AA380" s="39"/>
    </row>
    <row r="381" spans="1:27">
      <c r="A381" s="123">
        <v>9</v>
      </c>
      <c r="B381" s="59">
        <v>3</v>
      </c>
      <c r="C381" s="59">
        <v>4</v>
      </c>
      <c r="D381" s="122">
        <v>974028</v>
      </c>
      <c r="E381" s="59" t="s">
        <v>158</v>
      </c>
      <c r="F381" s="197">
        <v>13786</v>
      </c>
      <c r="G381" s="118">
        <v>1978</v>
      </c>
      <c r="H381" s="118">
        <v>1835</v>
      </c>
      <c r="I381" s="118">
        <v>2419</v>
      </c>
      <c r="J381" s="118">
        <v>2564</v>
      </c>
      <c r="K381" s="118">
        <v>2804</v>
      </c>
      <c r="L381" s="194">
        <v>2186</v>
      </c>
      <c r="M381" s="118">
        <v>3813</v>
      </c>
      <c r="N381" s="118">
        <v>6232</v>
      </c>
      <c r="O381" s="194">
        <v>7554</v>
      </c>
      <c r="P381" s="118">
        <v>7320</v>
      </c>
      <c r="Q381" s="194">
        <v>6466</v>
      </c>
      <c r="R381" s="118">
        <v>1278</v>
      </c>
      <c r="S381" s="194">
        <v>1141</v>
      </c>
      <c r="T381" s="118">
        <v>4092</v>
      </c>
      <c r="U381" s="194">
        <v>3462</v>
      </c>
      <c r="V381" s="118">
        <v>5370</v>
      </c>
      <c r="W381" s="194">
        <v>4603</v>
      </c>
      <c r="X381" s="118">
        <v>9973</v>
      </c>
      <c r="Y381" s="118">
        <v>2419</v>
      </c>
      <c r="Z381" s="194">
        <v>7554</v>
      </c>
      <c r="AA381" s="39"/>
    </row>
    <row r="382" spans="1:27">
      <c r="A382" s="123">
        <v>9</v>
      </c>
      <c r="B382" s="59">
        <v>3</v>
      </c>
      <c r="C382" s="59">
        <v>4</v>
      </c>
      <c r="D382" s="122">
        <v>962040</v>
      </c>
      <c r="E382" s="59" t="s">
        <v>154</v>
      </c>
      <c r="F382" s="197">
        <v>10357</v>
      </c>
      <c r="G382" s="118">
        <v>1269</v>
      </c>
      <c r="H382" s="118">
        <v>1265</v>
      </c>
      <c r="I382" s="118">
        <v>1809</v>
      </c>
      <c r="J382" s="118">
        <v>1925</v>
      </c>
      <c r="K382" s="118">
        <v>2265</v>
      </c>
      <c r="L382" s="194">
        <v>1824</v>
      </c>
      <c r="M382" s="118">
        <v>2534</v>
      </c>
      <c r="N382" s="118">
        <v>4343</v>
      </c>
      <c r="O382" s="194">
        <v>6014</v>
      </c>
      <c r="P382" s="118">
        <v>5274</v>
      </c>
      <c r="Q382" s="194">
        <v>5083</v>
      </c>
      <c r="R382" s="118">
        <v>907</v>
      </c>
      <c r="S382" s="194">
        <v>902</v>
      </c>
      <c r="T382" s="118">
        <v>3085</v>
      </c>
      <c r="U382" s="194">
        <v>2929</v>
      </c>
      <c r="V382" s="118">
        <v>3992</v>
      </c>
      <c r="W382" s="194">
        <v>3831</v>
      </c>
      <c r="X382" s="118">
        <v>7823</v>
      </c>
      <c r="Y382" s="118">
        <v>1809</v>
      </c>
      <c r="Z382" s="194">
        <v>6014</v>
      </c>
      <c r="AA382" s="39"/>
    </row>
    <row r="383" spans="1:27">
      <c r="A383" s="123">
        <v>9</v>
      </c>
      <c r="B383" s="59">
        <v>3</v>
      </c>
      <c r="C383" s="59">
        <v>4</v>
      </c>
      <c r="D383" s="122">
        <v>158028</v>
      </c>
      <c r="E383" s="59" t="s">
        <v>37</v>
      </c>
      <c r="F383" s="197">
        <v>16654</v>
      </c>
      <c r="G383" s="118">
        <v>2276</v>
      </c>
      <c r="H383" s="118">
        <v>2181</v>
      </c>
      <c r="I383" s="118">
        <v>3070</v>
      </c>
      <c r="J383" s="118">
        <v>3160</v>
      </c>
      <c r="K383" s="118">
        <v>3484</v>
      </c>
      <c r="L383" s="194">
        <v>2483</v>
      </c>
      <c r="M383" s="118">
        <v>4457</v>
      </c>
      <c r="N383" s="118">
        <v>7527</v>
      </c>
      <c r="O383" s="194">
        <v>9127</v>
      </c>
      <c r="P383" s="118">
        <v>8483</v>
      </c>
      <c r="Q383" s="194">
        <v>8171</v>
      </c>
      <c r="R383" s="118">
        <v>1565</v>
      </c>
      <c r="S383" s="194">
        <v>1505</v>
      </c>
      <c r="T383" s="118">
        <v>4645</v>
      </c>
      <c r="U383" s="194">
        <v>4482</v>
      </c>
      <c r="V383" s="118">
        <v>6210</v>
      </c>
      <c r="W383" s="194">
        <v>5987</v>
      </c>
      <c r="X383" s="118">
        <v>12197</v>
      </c>
      <c r="Y383" s="118">
        <v>3070</v>
      </c>
      <c r="Z383" s="194">
        <v>9127</v>
      </c>
      <c r="AA383" s="39"/>
    </row>
    <row r="384" spans="1:27">
      <c r="A384" s="123">
        <v>9</v>
      </c>
      <c r="B384" s="59">
        <v>3</v>
      </c>
      <c r="C384" s="59">
        <v>4</v>
      </c>
      <c r="D384" s="122">
        <v>566076</v>
      </c>
      <c r="E384" s="59" t="s">
        <v>117</v>
      </c>
      <c r="F384" s="197">
        <v>15955</v>
      </c>
      <c r="G384" s="118">
        <v>2171</v>
      </c>
      <c r="H384" s="118">
        <v>2138</v>
      </c>
      <c r="I384" s="118">
        <v>2789</v>
      </c>
      <c r="J384" s="118">
        <v>2835</v>
      </c>
      <c r="K384" s="118">
        <v>3264</v>
      </c>
      <c r="L384" s="194">
        <v>2758</v>
      </c>
      <c r="M384" s="118">
        <v>4309</v>
      </c>
      <c r="N384" s="118">
        <v>7098</v>
      </c>
      <c r="O384" s="194">
        <v>8857</v>
      </c>
      <c r="P384" s="118">
        <v>8364</v>
      </c>
      <c r="Q384" s="194">
        <v>7591</v>
      </c>
      <c r="R384" s="118">
        <v>1470</v>
      </c>
      <c r="S384" s="194">
        <v>1319</v>
      </c>
      <c r="T384" s="118">
        <v>4679</v>
      </c>
      <c r="U384" s="194">
        <v>4178</v>
      </c>
      <c r="V384" s="118">
        <v>6149</v>
      </c>
      <c r="W384" s="194">
        <v>5497</v>
      </c>
      <c r="X384" s="118">
        <v>11646</v>
      </c>
      <c r="Y384" s="118">
        <v>2789</v>
      </c>
      <c r="Z384" s="194">
        <v>8857</v>
      </c>
      <c r="AA384" s="39"/>
    </row>
    <row r="385" spans="1:27">
      <c r="A385" s="123">
        <v>9</v>
      </c>
      <c r="B385" s="59">
        <v>3</v>
      </c>
      <c r="C385" s="59">
        <v>4</v>
      </c>
      <c r="D385" s="122">
        <v>382056</v>
      </c>
      <c r="E385" s="59" t="s">
        <v>92</v>
      </c>
      <c r="F385" s="197">
        <v>11778</v>
      </c>
      <c r="G385" s="118">
        <v>1696</v>
      </c>
      <c r="H385" s="118">
        <v>1594</v>
      </c>
      <c r="I385" s="118">
        <v>2153</v>
      </c>
      <c r="J385" s="118">
        <v>2101</v>
      </c>
      <c r="K385" s="118">
        <v>2311</v>
      </c>
      <c r="L385" s="194">
        <v>1923</v>
      </c>
      <c r="M385" s="118">
        <v>3290</v>
      </c>
      <c r="N385" s="118">
        <v>5443</v>
      </c>
      <c r="O385" s="194">
        <v>6335</v>
      </c>
      <c r="P385" s="118">
        <v>6221</v>
      </c>
      <c r="Q385" s="194">
        <v>5557</v>
      </c>
      <c r="R385" s="118">
        <v>1148</v>
      </c>
      <c r="S385" s="194">
        <v>1005</v>
      </c>
      <c r="T385" s="118">
        <v>3360</v>
      </c>
      <c r="U385" s="194">
        <v>2975</v>
      </c>
      <c r="V385" s="118">
        <v>4508</v>
      </c>
      <c r="W385" s="194">
        <v>3980</v>
      </c>
      <c r="X385" s="118">
        <v>8488</v>
      </c>
      <c r="Y385" s="118">
        <v>2153</v>
      </c>
      <c r="Z385" s="194">
        <v>6335</v>
      </c>
      <c r="AA385" s="39"/>
    </row>
    <row r="386" spans="1:27">
      <c r="A386" s="123">
        <v>9</v>
      </c>
      <c r="B386" s="59">
        <v>3</v>
      </c>
      <c r="C386" s="59">
        <v>4</v>
      </c>
      <c r="D386" s="122">
        <v>158032</v>
      </c>
      <c r="E386" s="59" t="s">
        <v>38</v>
      </c>
      <c r="F386" s="197">
        <v>16696</v>
      </c>
      <c r="G386" s="118">
        <v>2280</v>
      </c>
      <c r="H386" s="118">
        <v>2117</v>
      </c>
      <c r="I386" s="118">
        <v>2986</v>
      </c>
      <c r="J386" s="118">
        <v>3092</v>
      </c>
      <c r="K386" s="118">
        <v>3444</v>
      </c>
      <c r="L386" s="194">
        <v>2777</v>
      </c>
      <c r="M386" s="118">
        <v>4397</v>
      </c>
      <c r="N386" s="118">
        <v>7383</v>
      </c>
      <c r="O386" s="194">
        <v>9313</v>
      </c>
      <c r="P386" s="118">
        <v>8737</v>
      </c>
      <c r="Q386" s="194">
        <v>7959</v>
      </c>
      <c r="R386" s="118">
        <v>1533</v>
      </c>
      <c r="S386" s="194">
        <v>1453</v>
      </c>
      <c r="T386" s="118">
        <v>4968</v>
      </c>
      <c r="U386" s="194">
        <v>4345</v>
      </c>
      <c r="V386" s="118">
        <v>6501</v>
      </c>
      <c r="W386" s="194">
        <v>5798</v>
      </c>
      <c r="X386" s="118">
        <v>12299</v>
      </c>
      <c r="Y386" s="118">
        <v>2986</v>
      </c>
      <c r="Z386" s="194">
        <v>9313</v>
      </c>
    </row>
    <row r="387" spans="1:27">
      <c r="A387" s="127"/>
      <c r="B387" s="128"/>
      <c r="C387" s="128"/>
      <c r="D387" s="128"/>
      <c r="E387" s="114" t="s">
        <v>219</v>
      </c>
      <c r="F387" s="193">
        <v>237089</v>
      </c>
      <c r="G387" s="190">
        <v>32859</v>
      </c>
      <c r="H387" s="115">
        <v>31334</v>
      </c>
      <c r="I387" s="115">
        <v>42203</v>
      </c>
      <c r="J387" s="115">
        <v>43542</v>
      </c>
      <c r="K387" s="115">
        <v>48387</v>
      </c>
      <c r="L387" s="193">
        <v>38764</v>
      </c>
      <c r="M387" s="190">
        <v>64193</v>
      </c>
      <c r="N387" s="115">
        <v>106396</v>
      </c>
      <c r="O387" s="193">
        <v>130693</v>
      </c>
      <c r="P387" s="190">
        <v>123462</v>
      </c>
      <c r="Q387" s="193">
        <v>113627</v>
      </c>
      <c r="R387" s="190">
        <v>21661</v>
      </c>
      <c r="S387" s="193">
        <v>20542</v>
      </c>
      <c r="T387" s="190">
        <v>68787</v>
      </c>
      <c r="U387" s="193">
        <v>61906</v>
      </c>
      <c r="V387" s="190">
        <v>90448</v>
      </c>
      <c r="W387" s="193">
        <v>82448</v>
      </c>
      <c r="X387" s="190">
        <v>172896</v>
      </c>
      <c r="Y387" s="117">
        <v>42203</v>
      </c>
      <c r="Z387" s="115">
        <v>130693</v>
      </c>
    </row>
    <row r="388" spans="1:27">
      <c r="A388" s="123">
        <v>10</v>
      </c>
      <c r="B388" s="59">
        <v>4</v>
      </c>
      <c r="C388" s="59">
        <v>4</v>
      </c>
      <c r="D388" s="122">
        <v>566028</v>
      </c>
      <c r="E388" s="59" t="s">
        <v>116</v>
      </c>
      <c r="F388" s="197">
        <v>11201</v>
      </c>
      <c r="G388" s="118">
        <v>1501</v>
      </c>
      <c r="H388" s="118">
        <v>1350</v>
      </c>
      <c r="I388" s="118">
        <v>1944</v>
      </c>
      <c r="J388" s="118">
        <v>2143</v>
      </c>
      <c r="K388" s="118">
        <v>2373</v>
      </c>
      <c r="L388" s="194">
        <v>1890</v>
      </c>
      <c r="M388" s="118">
        <v>2851</v>
      </c>
      <c r="N388" s="118">
        <v>4795</v>
      </c>
      <c r="O388" s="194">
        <v>6406</v>
      </c>
      <c r="P388" s="118">
        <v>5863</v>
      </c>
      <c r="Q388" s="194">
        <v>5338</v>
      </c>
      <c r="R388" s="118">
        <v>1006</v>
      </c>
      <c r="S388" s="194">
        <v>938</v>
      </c>
      <c r="T388" s="118">
        <v>3364</v>
      </c>
      <c r="U388" s="194">
        <v>3042</v>
      </c>
      <c r="V388" s="118">
        <v>4370</v>
      </c>
      <c r="W388" s="194">
        <v>3980</v>
      </c>
      <c r="X388" s="118">
        <v>8350</v>
      </c>
      <c r="Y388" s="118">
        <v>1944</v>
      </c>
      <c r="Z388" s="194">
        <v>6406</v>
      </c>
    </row>
    <row r="389" spans="1:27">
      <c r="A389" s="123">
        <v>10</v>
      </c>
      <c r="B389" s="59">
        <v>4</v>
      </c>
      <c r="C389" s="59">
        <v>4</v>
      </c>
      <c r="D389" s="122">
        <v>158020</v>
      </c>
      <c r="E389" s="59" t="s">
        <v>34</v>
      </c>
      <c r="F389" s="197">
        <v>11402</v>
      </c>
      <c r="G389" s="118">
        <v>1571</v>
      </c>
      <c r="H389" s="118">
        <v>1570</v>
      </c>
      <c r="I389" s="118">
        <v>2057</v>
      </c>
      <c r="J389" s="118">
        <v>2091</v>
      </c>
      <c r="K389" s="118">
        <v>2264</v>
      </c>
      <c r="L389" s="194">
        <v>1849</v>
      </c>
      <c r="M389" s="118">
        <v>3141</v>
      </c>
      <c r="N389" s="118">
        <v>5198</v>
      </c>
      <c r="O389" s="194">
        <v>6204</v>
      </c>
      <c r="P389" s="118">
        <v>5771</v>
      </c>
      <c r="Q389" s="194">
        <v>5631</v>
      </c>
      <c r="R389" s="118">
        <v>1025</v>
      </c>
      <c r="S389" s="194">
        <v>1032</v>
      </c>
      <c r="T389" s="118">
        <v>3148</v>
      </c>
      <c r="U389" s="194">
        <v>3056</v>
      </c>
      <c r="V389" s="118">
        <v>4173</v>
      </c>
      <c r="W389" s="194">
        <v>4088</v>
      </c>
      <c r="X389" s="118">
        <v>8261</v>
      </c>
      <c r="Y389" s="118">
        <v>2057</v>
      </c>
      <c r="Z389" s="194">
        <v>6204</v>
      </c>
    </row>
    <row r="390" spans="1:27">
      <c r="A390" s="123">
        <v>10</v>
      </c>
      <c r="B390" s="59">
        <v>4</v>
      </c>
      <c r="C390" s="59">
        <v>4</v>
      </c>
      <c r="D390" s="122">
        <v>162022</v>
      </c>
      <c r="E390" s="59" t="s">
        <v>43</v>
      </c>
      <c r="F390" s="197">
        <v>10853</v>
      </c>
      <c r="G390" s="118">
        <v>1470</v>
      </c>
      <c r="H390" s="118">
        <v>1520</v>
      </c>
      <c r="I390" s="118">
        <v>2058</v>
      </c>
      <c r="J390" s="118">
        <v>2138</v>
      </c>
      <c r="K390" s="118">
        <v>2161</v>
      </c>
      <c r="L390" s="194">
        <v>1506</v>
      </c>
      <c r="M390" s="118">
        <v>2990</v>
      </c>
      <c r="N390" s="118">
        <v>5048</v>
      </c>
      <c r="O390" s="194">
        <v>5805</v>
      </c>
      <c r="P390" s="118">
        <v>5478</v>
      </c>
      <c r="Q390" s="194">
        <v>5375</v>
      </c>
      <c r="R390" s="118">
        <v>1015</v>
      </c>
      <c r="S390" s="194">
        <v>1043</v>
      </c>
      <c r="T390" s="118">
        <v>2958</v>
      </c>
      <c r="U390" s="194">
        <v>2847</v>
      </c>
      <c r="V390" s="118">
        <v>3973</v>
      </c>
      <c r="W390" s="194">
        <v>3890</v>
      </c>
      <c r="X390" s="118">
        <v>7863</v>
      </c>
      <c r="Y390" s="118">
        <v>2058</v>
      </c>
      <c r="Z390" s="194">
        <v>5805</v>
      </c>
    </row>
    <row r="391" spans="1:27">
      <c r="A391" s="123">
        <v>10</v>
      </c>
      <c r="B391" s="59">
        <v>4</v>
      </c>
      <c r="C391" s="59">
        <v>4</v>
      </c>
      <c r="D391" s="122">
        <v>362036</v>
      </c>
      <c r="E391" s="59" t="s">
        <v>69</v>
      </c>
      <c r="F391" s="197">
        <v>10798</v>
      </c>
      <c r="G391" s="118">
        <v>1411</v>
      </c>
      <c r="H391" s="118">
        <v>1432</v>
      </c>
      <c r="I391" s="118">
        <v>1962</v>
      </c>
      <c r="J391" s="118">
        <v>2089</v>
      </c>
      <c r="K391" s="118">
        <v>2211</v>
      </c>
      <c r="L391" s="194">
        <v>1693</v>
      </c>
      <c r="M391" s="118">
        <v>2843</v>
      </c>
      <c r="N391" s="118">
        <v>4805</v>
      </c>
      <c r="O391" s="194">
        <v>5993</v>
      </c>
      <c r="P391" s="118">
        <v>5582</v>
      </c>
      <c r="Q391" s="194">
        <v>5216</v>
      </c>
      <c r="R391" s="118">
        <v>1017</v>
      </c>
      <c r="S391" s="194">
        <v>945</v>
      </c>
      <c r="T391" s="118">
        <v>3104</v>
      </c>
      <c r="U391" s="194">
        <v>2889</v>
      </c>
      <c r="V391" s="118">
        <v>4121</v>
      </c>
      <c r="W391" s="194">
        <v>3834</v>
      </c>
      <c r="X391" s="118">
        <v>7955</v>
      </c>
      <c r="Y391" s="118">
        <v>1962</v>
      </c>
      <c r="Z391" s="194">
        <v>5993</v>
      </c>
    </row>
    <row r="392" spans="1:27">
      <c r="A392" s="123">
        <v>10</v>
      </c>
      <c r="B392" s="59">
        <v>4</v>
      </c>
      <c r="C392" s="59">
        <v>4</v>
      </c>
      <c r="D392" s="122">
        <v>166036</v>
      </c>
      <c r="E392" s="59" t="s">
        <v>47</v>
      </c>
      <c r="F392" s="197">
        <v>10283</v>
      </c>
      <c r="G392" s="118">
        <v>1235</v>
      </c>
      <c r="H392" s="118">
        <v>1275</v>
      </c>
      <c r="I392" s="118">
        <v>1782</v>
      </c>
      <c r="J392" s="118">
        <v>1953</v>
      </c>
      <c r="K392" s="118">
        <v>2255</v>
      </c>
      <c r="L392" s="194">
        <v>1783</v>
      </c>
      <c r="M392" s="118">
        <v>2510</v>
      </c>
      <c r="N392" s="118">
        <v>4292</v>
      </c>
      <c r="O392" s="194">
        <v>5991</v>
      </c>
      <c r="P392" s="118">
        <v>5220</v>
      </c>
      <c r="Q392" s="194">
        <v>5063</v>
      </c>
      <c r="R392" s="118">
        <v>913</v>
      </c>
      <c r="S392" s="194">
        <v>869</v>
      </c>
      <c r="T392" s="118">
        <v>3020</v>
      </c>
      <c r="U392" s="194">
        <v>2971</v>
      </c>
      <c r="V392" s="118">
        <v>3933</v>
      </c>
      <c r="W392" s="194">
        <v>3840</v>
      </c>
      <c r="X392" s="118">
        <v>7773</v>
      </c>
      <c r="Y392" s="118">
        <v>1782</v>
      </c>
      <c r="Z392" s="194">
        <v>5991</v>
      </c>
    </row>
    <row r="393" spans="1:27">
      <c r="A393" s="127"/>
      <c r="B393" s="128"/>
      <c r="C393" s="128"/>
      <c r="D393" s="128"/>
      <c r="E393" s="114" t="s">
        <v>289</v>
      </c>
      <c r="F393" s="193">
        <v>54537</v>
      </c>
      <c r="G393" s="190">
        <v>7188</v>
      </c>
      <c r="H393" s="115">
        <v>7147</v>
      </c>
      <c r="I393" s="115">
        <v>9803</v>
      </c>
      <c r="J393" s="115">
        <v>10414</v>
      </c>
      <c r="K393" s="115">
        <v>11264</v>
      </c>
      <c r="L393" s="193">
        <v>8721</v>
      </c>
      <c r="M393" s="190">
        <v>14335</v>
      </c>
      <c r="N393" s="115">
        <v>24138</v>
      </c>
      <c r="O393" s="193">
        <v>30399</v>
      </c>
      <c r="P393" s="190">
        <v>27914</v>
      </c>
      <c r="Q393" s="193">
        <v>26623</v>
      </c>
      <c r="R393" s="190">
        <v>4976</v>
      </c>
      <c r="S393" s="193">
        <v>4827</v>
      </c>
      <c r="T393" s="190">
        <v>15594</v>
      </c>
      <c r="U393" s="193">
        <v>14805</v>
      </c>
      <c r="V393" s="190">
        <v>20570</v>
      </c>
      <c r="W393" s="193">
        <v>19632</v>
      </c>
      <c r="X393" s="190">
        <v>40202</v>
      </c>
      <c r="Y393" s="117">
        <v>9803</v>
      </c>
      <c r="Z393" s="115">
        <v>30399</v>
      </c>
      <c r="AA393" s="39"/>
    </row>
    <row r="394" spans="1:27">
      <c r="A394" s="59"/>
      <c r="B394" s="59"/>
      <c r="C394" s="59"/>
      <c r="D394" s="59"/>
      <c r="E394" s="45" t="s">
        <v>180</v>
      </c>
      <c r="F394" s="274">
        <v>3591912</v>
      </c>
      <c r="G394" s="275">
        <v>502635</v>
      </c>
      <c r="H394" s="275">
        <v>467864</v>
      </c>
      <c r="I394" s="275">
        <v>635483</v>
      </c>
      <c r="J394" s="275">
        <v>654539</v>
      </c>
      <c r="K394" s="275">
        <v>722589</v>
      </c>
      <c r="L394" s="276">
        <v>608802</v>
      </c>
      <c r="M394" s="275">
        <v>970499</v>
      </c>
      <c r="N394" s="275">
        <v>1605982</v>
      </c>
      <c r="O394" s="276">
        <v>1985930</v>
      </c>
      <c r="P394" s="275">
        <v>1859349</v>
      </c>
      <c r="Q394" s="276">
        <v>1732563</v>
      </c>
      <c r="R394" s="275">
        <v>327374</v>
      </c>
      <c r="S394" s="276">
        <v>308109</v>
      </c>
      <c r="T394" s="275">
        <v>1033087</v>
      </c>
      <c r="U394" s="276">
        <v>952843</v>
      </c>
      <c r="V394" s="275">
        <v>1360461</v>
      </c>
      <c r="W394" s="276">
        <v>1260952</v>
      </c>
      <c r="X394" s="275">
        <v>2621413</v>
      </c>
      <c r="Y394" s="275">
        <v>635483</v>
      </c>
      <c r="Z394" s="276">
        <v>1985930</v>
      </c>
      <c r="AA394" s="39"/>
    </row>
    <row r="395" spans="1:27">
      <c r="A395" s="59"/>
      <c r="B395" s="59"/>
      <c r="C395" s="59"/>
      <c r="D395" s="59"/>
      <c r="E395" s="12" t="s">
        <v>201</v>
      </c>
      <c r="F395" s="274">
        <v>1909653</v>
      </c>
      <c r="G395" s="275">
        <v>274182</v>
      </c>
      <c r="H395" s="275">
        <v>253872</v>
      </c>
      <c r="I395" s="275">
        <v>342098</v>
      </c>
      <c r="J395" s="275">
        <v>346494</v>
      </c>
      <c r="K395" s="275">
        <v>375274</v>
      </c>
      <c r="L395" s="276">
        <v>317733</v>
      </c>
      <c r="M395" s="275">
        <v>528054</v>
      </c>
      <c r="N395" s="275">
        <v>870152</v>
      </c>
      <c r="O395" s="276">
        <v>1039501</v>
      </c>
      <c r="P395" s="275">
        <v>987637</v>
      </c>
      <c r="Q395" s="276">
        <v>922016</v>
      </c>
      <c r="R395" s="275">
        <v>175939</v>
      </c>
      <c r="S395" s="276">
        <v>166159</v>
      </c>
      <c r="T395" s="275">
        <v>540011</v>
      </c>
      <c r="U395" s="276">
        <v>499490</v>
      </c>
      <c r="V395" s="275">
        <v>715950</v>
      </c>
      <c r="W395" s="276">
        <v>665649</v>
      </c>
      <c r="X395" s="275">
        <v>1381599</v>
      </c>
      <c r="Y395" s="275">
        <v>342098</v>
      </c>
      <c r="Z395" s="276">
        <v>1039501</v>
      </c>
      <c r="AA395" s="39"/>
    </row>
    <row r="396" spans="1:27">
      <c r="A396" s="59"/>
      <c r="B396" s="59"/>
      <c r="C396" s="59"/>
      <c r="D396" s="59"/>
      <c r="E396" s="13" t="s">
        <v>202</v>
      </c>
      <c r="F396" s="274">
        <v>1682259</v>
      </c>
      <c r="G396" s="275">
        <v>228453</v>
      </c>
      <c r="H396" s="275">
        <v>213992</v>
      </c>
      <c r="I396" s="275">
        <v>293385</v>
      </c>
      <c r="J396" s="275">
        <v>308045</v>
      </c>
      <c r="K396" s="275">
        <v>347315</v>
      </c>
      <c r="L396" s="276">
        <v>291069</v>
      </c>
      <c r="M396" s="275">
        <v>442445</v>
      </c>
      <c r="N396" s="275">
        <v>735830</v>
      </c>
      <c r="O396" s="276">
        <v>946429</v>
      </c>
      <c r="P396" s="275">
        <v>871712</v>
      </c>
      <c r="Q396" s="276">
        <v>810547</v>
      </c>
      <c r="R396" s="275">
        <v>151435</v>
      </c>
      <c r="S396" s="276">
        <v>141950</v>
      </c>
      <c r="T396" s="275">
        <v>493076</v>
      </c>
      <c r="U396" s="276">
        <v>453353</v>
      </c>
      <c r="V396" s="275">
        <v>644511</v>
      </c>
      <c r="W396" s="276">
        <v>595303</v>
      </c>
      <c r="X396" s="275">
        <v>1239814</v>
      </c>
      <c r="Y396" s="275">
        <v>293385</v>
      </c>
      <c r="Z396" s="276">
        <v>946429</v>
      </c>
      <c r="AA396" s="39"/>
    </row>
    <row r="397" spans="1:27">
      <c r="F397" s="23"/>
      <c r="G397" s="23"/>
      <c r="H397" s="23"/>
      <c r="I397" s="23"/>
      <c r="J397" s="23"/>
      <c r="K397" s="23"/>
      <c r="L397" s="23"/>
      <c r="M397" s="23"/>
      <c r="N397" s="23"/>
      <c r="O397" s="23"/>
      <c r="P397" s="23"/>
      <c r="Q397" s="23"/>
      <c r="R397" s="23"/>
      <c r="S397" s="23"/>
      <c r="T397" s="23"/>
      <c r="U397" s="23"/>
      <c r="V397" s="23"/>
      <c r="W397" s="23"/>
      <c r="X397" s="23"/>
      <c r="Y397" s="23"/>
      <c r="Z397" s="23"/>
    </row>
    <row r="398" spans="1:27">
      <c r="A398" s="175" t="s">
        <v>299</v>
      </c>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7">
      <c r="D399" s="36">
        <v>5111000</v>
      </c>
      <c r="E399" s="36" t="s">
        <v>15</v>
      </c>
      <c r="F399" s="280">
        <v>113843</v>
      </c>
      <c r="G399" s="23">
        <v>19191</v>
      </c>
      <c r="H399" s="23">
        <v>16756</v>
      </c>
      <c r="I399" s="23">
        <v>21758</v>
      </c>
      <c r="J399" s="23">
        <v>19774</v>
      </c>
      <c r="K399" s="23">
        <v>19585</v>
      </c>
      <c r="L399" s="281">
        <v>16779</v>
      </c>
      <c r="M399" s="23">
        <v>35947</v>
      </c>
      <c r="N399" s="23">
        <v>57705</v>
      </c>
      <c r="O399" s="281">
        <v>56138</v>
      </c>
      <c r="P399" s="23">
        <v>58402</v>
      </c>
      <c r="Q399" s="281">
        <v>55441</v>
      </c>
      <c r="R399" s="23">
        <v>11194</v>
      </c>
      <c r="S399" s="281">
        <v>10564</v>
      </c>
      <c r="T399" s="23">
        <v>28792</v>
      </c>
      <c r="U399" s="281">
        <v>27346</v>
      </c>
      <c r="V399" s="23">
        <v>39986</v>
      </c>
      <c r="W399" s="281">
        <v>37910</v>
      </c>
      <c r="X399" s="23">
        <v>77896</v>
      </c>
      <c r="Y399" s="23">
        <v>21758</v>
      </c>
      <c r="Z399" s="281">
        <v>56138</v>
      </c>
    </row>
    <row r="400" spans="1:27">
      <c r="D400" s="36">
        <v>5112000</v>
      </c>
      <c r="E400" s="36" t="s">
        <v>16</v>
      </c>
      <c r="F400" s="198">
        <v>101714</v>
      </c>
      <c r="G400" s="23">
        <v>14918</v>
      </c>
      <c r="H400" s="23">
        <v>13391</v>
      </c>
      <c r="I400" s="23">
        <v>18310</v>
      </c>
      <c r="J400" s="23">
        <v>18223</v>
      </c>
      <c r="K400" s="23">
        <v>19828</v>
      </c>
      <c r="L400" s="199">
        <v>17044</v>
      </c>
      <c r="M400" s="23">
        <v>28309</v>
      </c>
      <c r="N400" s="23">
        <v>46619</v>
      </c>
      <c r="O400" s="199">
        <v>55095</v>
      </c>
      <c r="P400" s="23">
        <v>52870</v>
      </c>
      <c r="Q400" s="199">
        <v>48844</v>
      </c>
      <c r="R400" s="23">
        <v>9419</v>
      </c>
      <c r="S400" s="199">
        <v>8891</v>
      </c>
      <c r="T400" s="23">
        <v>28793</v>
      </c>
      <c r="U400" s="199">
        <v>26302</v>
      </c>
      <c r="V400" s="23">
        <v>38212</v>
      </c>
      <c r="W400" s="199">
        <v>35193</v>
      </c>
      <c r="X400" s="23">
        <v>73405</v>
      </c>
      <c r="Y400" s="23">
        <v>18310</v>
      </c>
      <c r="Z400" s="199">
        <v>55095</v>
      </c>
    </row>
    <row r="401" spans="4:26">
      <c r="D401" s="36">
        <v>5113000</v>
      </c>
      <c r="E401" s="36" t="s">
        <v>17</v>
      </c>
      <c r="F401" s="198">
        <v>109801</v>
      </c>
      <c r="G401" s="23">
        <v>16981</v>
      </c>
      <c r="H401" s="23">
        <v>14987</v>
      </c>
      <c r="I401" s="23">
        <v>19854</v>
      </c>
      <c r="J401" s="23">
        <v>19721</v>
      </c>
      <c r="K401" s="23">
        <v>20594</v>
      </c>
      <c r="L401" s="199">
        <v>17664</v>
      </c>
      <c r="M401" s="23">
        <v>31968</v>
      </c>
      <c r="N401" s="23">
        <v>51822</v>
      </c>
      <c r="O401" s="199">
        <v>57979</v>
      </c>
      <c r="P401" s="23">
        <v>56834</v>
      </c>
      <c r="Q401" s="199">
        <v>52967</v>
      </c>
      <c r="R401" s="23">
        <v>10194</v>
      </c>
      <c r="S401" s="199">
        <v>9660</v>
      </c>
      <c r="T401" s="23">
        <v>30218</v>
      </c>
      <c r="U401" s="199">
        <v>27761</v>
      </c>
      <c r="V401" s="23">
        <v>40412</v>
      </c>
      <c r="W401" s="199">
        <v>37421</v>
      </c>
      <c r="X401" s="23">
        <v>77833</v>
      </c>
      <c r="Y401" s="23">
        <v>19854</v>
      </c>
      <c r="Z401" s="199">
        <v>57979</v>
      </c>
    </row>
    <row r="402" spans="4:26">
      <c r="D402" s="36">
        <v>5114000</v>
      </c>
      <c r="E402" s="36" t="s">
        <v>18</v>
      </c>
      <c r="F402" s="198">
        <v>44700</v>
      </c>
      <c r="G402" s="23">
        <v>6273</v>
      </c>
      <c r="H402" s="23">
        <v>5860</v>
      </c>
      <c r="I402" s="23">
        <v>7972</v>
      </c>
      <c r="J402" s="23">
        <v>8258</v>
      </c>
      <c r="K402" s="23">
        <v>8910</v>
      </c>
      <c r="L402" s="199">
        <v>7427</v>
      </c>
      <c r="M402" s="23">
        <v>12133</v>
      </c>
      <c r="N402" s="23">
        <v>20105</v>
      </c>
      <c r="O402" s="199">
        <v>24595</v>
      </c>
      <c r="P402" s="23">
        <v>23274</v>
      </c>
      <c r="Q402" s="199">
        <v>21426</v>
      </c>
      <c r="R402" s="23">
        <v>4224</v>
      </c>
      <c r="S402" s="199">
        <v>3748</v>
      </c>
      <c r="T402" s="23">
        <v>12822</v>
      </c>
      <c r="U402" s="199">
        <v>11773</v>
      </c>
      <c r="V402" s="23">
        <v>17046</v>
      </c>
      <c r="W402" s="199">
        <v>15521</v>
      </c>
      <c r="X402" s="23">
        <v>32567</v>
      </c>
      <c r="Y402" s="23">
        <v>7972</v>
      </c>
      <c r="Z402" s="199">
        <v>24595</v>
      </c>
    </row>
    <row r="403" spans="4:26">
      <c r="D403" s="36">
        <v>5116000</v>
      </c>
      <c r="E403" s="36" t="s">
        <v>19</v>
      </c>
      <c r="F403" s="198">
        <v>51273</v>
      </c>
      <c r="G403" s="23">
        <v>7362</v>
      </c>
      <c r="H403" s="23">
        <v>6676</v>
      </c>
      <c r="I403" s="23">
        <v>9025</v>
      </c>
      <c r="J403" s="23">
        <v>9325</v>
      </c>
      <c r="K403" s="23">
        <v>10196</v>
      </c>
      <c r="L403" s="199">
        <v>8689</v>
      </c>
      <c r="M403" s="23">
        <v>14038</v>
      </c>
      <c r="N403" s="23">
        <v>23063</v>
      </c>
      <c r="O403" s="199">
        <v>28210</v>
      </c>
      <c r="P403" s="23">
        <v>26409</v>
      </c>
      <c r="Q403" s="199">
        <v>24864</v>
      </c>
      <c r="R403" s="23">
        <v>4671</v>
      </c>
      <c r="S403" s="199">
        <v>4354</v>
      </c>
      <c r="T403" s="23">
        <v>14470</v>
      </c>
      <c r="U403" s="199">
        <v>13740</v>
      </c>
      <c r="V403" s="23">
        <v>19141</v>
      </c>
      <c r="W403" s="199">
        <v>18094</v>
      </c>
      <c r="X403" s="23">
        <v>37235</v>
      </c>
      <c r="Y403" s="23">
        <v>9025</v>
      </c>
      <c r="Z403" s="199">
        <v>28210</v>
      </c>
    </row>
    <row r="404" spans="4:26">
      <c r="D404" s="36">
        <v>5117000</v>
      </c>
      <c r="E404" s="36" t="s">
        <v>20</v>
      </c>
      <c r="F404" s="198">
        <v>31887</v>
      </c>
      <c r="G404" s="23">
        <v>4631</v>
      </c>
      <c r="H404" s="23">
        <v>4476</v>
      </c>
      <c r="I404" s="23">
        <v>5835</v>
      </c>
      <c r="J404" s="23">
        <v>5774</v>
      </c>
      <c r="K404" s="23">
        <v>6164</v>
      </c>
      <c r="L404" s="199">
        <v>5007</v>
      </c>
      <c r="M404" s="23">
        <v>9107</v>
      </c>
      <c r="N404" s="23">
        <v>14942</v>
      </c>
      <c r="O404" s="199">
        <v>16945</v>
      </c>
      <c r="P404" s="23">
        <v>16552</v>
      </c>
      <c r="Q404" s="199">
        <v>15335</v>
      </c>
      <c r="R404" s="23">
        <v>2934</v>
      </c>
      <c r="S404" s="199">
        <v>2901</v>
      </c>
      <c r="T404" s="23">
        <v>8841</v>
      </c>
      <c r="U404" s="199">
        <v>8104</v>
      </c>
      <c r="V404" s="23">
        <v>11775</v>
      </c>
      <c r="W404" s="199">
        <v>11005</v>
      </c>
      <c r="X404" s="23">
        <v>22780</v>
      </c>
      <c r="Y404" s="23">
        <v>5835</v>
      </c>
      <c r="Z404" s="199">
        <v>16945</v>
      </c>
    </row>
    <row r="405" spans="4:26">
      <c r="D405" s="36">
        <v>5119000</v>
      </c>
      <c r="E405" s="36" t="s">
        <v>21</v>
      </c>
      <c r="F405" s="198">
        <v>40082</v>
      </c>
      <c r="G405" s="23">
        <v>5707</v>
      </c>
      <c r="H405" s="23">
        <v>5309</v>
      </c>
      <c r="I405" s="23">
        <v>7128</v>
      </c>
      <c r="J405" s="23">
        <v>7283</v>
      </c>
      <c r="K405" s="23">
        <v>7898</v>
      </c>
      <c r="L405" s="199">
        <v>6757</v>
      </c>
      <c r="M405" s="23">
        <v>11016</v>
      </c>
      <c r="N405" s="23">
        <v>18144</v>
      </c>
      <c r="O405" s="199">
        <v>21938</v>
      </c>
      <c r="P405" s="23">
        <v>20662</v>
      </c>
      <c r="Q405" s="199">
        <v>19420</v>
      </c>
      <c r="R405" s="23">
        <v>3660</v>
      </c>
      <c r="S405" s="199">
        <v>3468</v>
      </c>
      <c r="T405" s="23">
        <v>11333</v>
      </c>
      <c r="U405" s="199">
        <v>10605</v>
      </c>
      <c r="V405" s="23">
        <v>14993</v>
      </c>
      <c r="W405" s="199">
        <v>14073</v>
      </c>
      <c r="X405" s="23">
        <v>29066</v>
      </c>
      <c r="Y405" s="23">
        <v>7128</v>
      </c>
      <c r="Z405" s="199">
        <v>21938</v>
      </c>
    </row>
    <row r="406" spans="4:26">
      <c r="D406" s="36">
        <v>5120000</v>
      </c>
      <c r="E406" s="36" t="s">
        <v>22</v>
      </c>
      <c r="F406" s="198">
        <v>21943</v>
      </c>
      <c r="G406" s="23">
        <v>3078</v>
      </c>
      <c r="H406" s="23">
        <v>2786</v>
      </c>
      <c r="I406" s="23">
        <v>3919</v>
      </c>
      <c r="J406" s="23">
        <v>4102</v>
      </c>
      <c r="K406" s="23">
        <v>4453</v>
      </c>
      <c r="L406" s="199">
        <v>3605</v>
      </c>
      <c r="M406" s="23">
        <v>5864</v>
      </c>
      <c r="N406" s="23">
        <v>9783</v>
      </c>
      <c r="O406" s="199">
        <v>12160</v>
      </c>
      <c r="P406" s="23">
        <v>11269</v>
      </c>
      <c r="Q406" s="199">
        <v>10674</v>
      </c>
      <c r="R406" s="23">
        <v>2016</v>
      </c>
      <c r="S406" s="199">
        <v>1903</v>
      </c>
      <c r="T406" s="23">
        <v>6256</v>
      </c>
      <c r="U406" s="199">
        <v>5904</v>
      </c>
      <c r="V406" s="23">
        <v>8272</v>
      </c>
      <c r="W406" s="199">
        <v>7807</v>
      </c>
      <c r="X406" s="23">
        <v>16079</v>
      </c>
      <c r="Y406" s="23">
        <v>3919</v>
      </c>
      <c r="Z406" s="199">
        <v>12160</v>
      </c>
    </row>
    <row r="407" spans="4:26">
      <c r="D407" s="36">
        <v>5122000</v>
      </c>
      <c r="E407" s="36" t="s">
        <v>23</v>
      </c>
      <c r="F407" s="198">
        <v>32054</v>
      </c>
      <c r="G407" s="23">
        <v>4516</v>
      </c>
      <c r="H407" s="23">
        <v>4112</v>
      </c>
      <c r="I407" s="23">
        <v>5709</v>
      </c>
      <c r="J407" s="23">
        <v>5905</v>
      </c>
      <c r="K407" s="23">
        <v>6547</v>
      </c>
      <c r="L407" s="199">
        <v>5265</v>
      </c>
      <c r="M407" s="23">
        <v>8628</v>
      </c>
      <c r="N407" s="23">
        <v>14337</v>
      </c>
      <c r="O407" s="199">
        <v>17717</v>
      </c>
      <c r="P407" s="23">
        <v>16659</v>
      </c>
      <c r="Q407" s="199">
        <v>15395</v>
      </c>
      <c r="R407" s="23">
        <v>2917</v>
      </c>
      <c r="S407" s="199">
        <v>2792</v>
      </c>
      <c r="T407" s="23">
        <v>9288</v>
      </c>
      <c r="U407" s="199">
        <v>8429</v>
      </c>
      <c r="V407" s="23">
        <v>12205</v>
      </c>
      <c r="W407" s="199">
        <v>11221</v>
      </c>
      <c r="X407" s="23">
        <v>23426</v>
      </c>
      <c r="Y407" s="23">
        <v>5709</v>
      </c>
      <c r="Z407" s="199">
        <v>17717</v>
      </c>
    </row>
    <row r="408" spans="4:26">
      <c r="D408" s="36">
        <v>5124000</v>
      </c>
      <c r="E408" s="36" t="s">
        <v>24</v>
      </c>
      <c r="F408" s="198">
        <v>71210</v>
      </c>
      <c r="G408" s="23">
        <v>10336</v>
      </c>
      <c r="H408" s="23">
        <v>9551</v>
      </c>
      <c r="I408" s="23">
        <v>12712</v>
      </c>
      <c r="J408" s="23">
        <v>13057</v>
      </c>
      <c r="K408" s="23">
        <v>13752</v>
      </c>
      <c r="L408" s="199">
        <v>11802</v>
      </c>
      <c r="M408" s="23">
        <v>19887</v>
      </c>
      <c r="N408" s="23">
        <v>32599</v>
      </c>
      <c r="O408" s="199">
        <v>38611</v>
      </c>
      <c r="P408" s="23">
        <v>36555</v>
      </c>
      <c r="Q408" s="199">
        <v>34655</v>
      </c>
      <c r="R408" s="23">
        <v>6436</v>
      </c>
      <c r="S408" s="199">
        <v>6276</v>
      </c>
      <c r="T408" s="23">
        <v>19854</v>
      </c>
      <c r="U408" s="199">
        <v>18757</v>
      </c>
      <c r="V408" s="23">
        <v>26290</v>
      </c>
      <c r="W408" s="199">
        <v>25033</v>
      </c>
      <c r="X408" s="23">
        <v>51323</v>
      </c>
      <c r="Y408" s="23">
        <v>12712</v>
      </c>
      <c r="Z408" s="199">
        <v>38611</v>
      </c>
    </row>
    <row r="409" spans="4:26">
      <c r="D409" s="36">
        <v>5154000</v>
      </c>
      <c r="E409" s="36" t="s">
        <v>253</v>
      </c>
      <c r="F409" s="198">
        <v>63085</v>
      </c>
      <c r="G409" s="23">
        <v>8239</v>
      </c>
      <c r="H409" s="23">
        <v>8096</v>
      </c>
      <c r="I409" s="23">
        <v>10938</v>
      </c>
      <c r="J409" s="23">
        <v>11810</v>
      </c>
      <c r="K409" s="23">
        <v>13112</v>
      </c>
      <c r="L409" s="199">
        <v>10890</v>
      </c>
      <c r="M409" s="23">
        <v>16335</v>
      </c>
      <c r="N409" s="23">
        <v>27273</v>
      </c>
      <c r="O409" s="199">
        <v>35812</v>
      </c>
      <c r="P409" s="23">
        <v>32691</v>
      </c>
      <c r="Q409" s="199">
        <v>30394</v>
      </c>
      <c r="R409" s="23">
        <v>5679</v>
      </c>
      <c r="S409" s="199">
        <v>5259</v>
      </c>
      <c r="T409" s="23">
        <v>18682</v>
      </c>
      <c r="U409" s="199">
        <v>17130</v>
      </c>
      <c r="V409" s="23">
        <v>24361</v>
      </c>
      <c r="W409" s="199">
        <v>22389</v>
      </c>
      <c r="X409" s="23">
        <v>46750</v>
      </c>
      <c r="Y409" s="23">
        <v>10938</v>
      </c>
      <c r="Z409" s="199">
        <v>35812</v>
      </c>
    </row>
    <row r="410" spans="4:26">
      <c r="D410" s="36">
        <v>5158000</v>
      </c>
      <c r="E410" s="36" t="s">
        <v>333</v>
      </c>
      <c r="F410" s="198">
        <v>94865</v>
      </c>
      <c r="G410" s="23">
        <v>13239</v>
      </c>
      <c r="H410" s="23">
        <v>12654</v>
      </c>
      <c r="I410" s="23">
        <v>17155</v>
      </c>
      <c r="J410" s="23">
        <v>17683</v>
      </c>
      <c r="K410" s="23">
        <v>19226</v>
      </c>
      <c r="L410" s="199">
        <v>14908</v>
      </c>
      <c r="M410" s="23">
        <v>25893</v>
      </c>
      <c r="N410" s="23">
        <v>43048</v>
      </c>
      <c r="O410" s="199">
        <v>51817</v>
      </c>
      <c r="P410" s="23">
        <v>48899</v>
      </c>
      <c r="Q410" s="199">
        <v>45966</v>
      </c>
      <c r="R410" s="23">
        <v>8783</v>
      </c>
      <c r="S410" s="199">
        <v>8372</v>
      </c>
      <c r="T410" s="23">
        <v>26862</v>
      </c>
      <c r="U410" s="199">
        <v>24955</v>
      </c>
      <c r="V410" s="23">
        <v>35645</v>
      </c>
      <c r="W410" s="199">
        <v>33327</v>
      </c>
      <c r="X410" s="23">
        <v>68972</v>
      </c>
      <c r="Y410" s="23">
        <v>17155</v>
      </c>
      <c r="Z410" s="199">
        <v>51817</v>
      </c>
    </row>
    <row r="411" spans="4:26">
      <c r="D411" s="36">
        <v>5162000</v>
      </c>
      <c r="E411" s="36" t="s">
        <v>254</v>
      </c>
      <c r="F411" s="198">
        <v>90419</v>
      </c>
      <c r="G411" s="23">
        <v>12594</v>
      </c>
      <c r="H411" s="23">
        <v>12222</v>
      </c>
      <c r="I411" s="23">
        <v>16545</v>
      </c>
      <c r="J411" s="23">
        <v>16879</v>
      </c>
      <c r="K411" s="23">
        <v>18275</v>
      </c>
      <c r="L411" s="199">
        <v>13904</v>
      </c>
      <c r="M411" s="23">
        <v>24816</v>
      </c>
      <c r="N411" s="23">
        <v>41361</v>
      </c>
      <c r="O411" s="199">
        <v>49058</v>
      </c>
      <c r="P411" s="23">
        <v>46847</v>
      </c>
      <c r="Q411" s="199">
        <v>43572</v>
      </c>
      <c r="R411" s="23">
        <v>8427</v>
      </c>
      <c r="S411" s="199">
        <v>8118</v>
      </c>
      <c r="T411" s="23">
        <v>25640</v>
      </c>
      <c r="U411" s="199">
        <v>23418</v>
      </c>
      <c r="V411" s="23">
        <v>34067</v>
      </c>
      <c r="W411" s="199">
        <v>31536</v>
      </c>
      <c r="X411" s="23">
        <v>65603</v>
      </c>
      <c r="Y411" s="23">
        <v>16545</v>
      </c>
      <c r="Z411" s="199">
        <v>49058</v>
      </c>
    </row>
    <row r="412" spans="4:26">
      <c r="D412" s="36">
        <v>5166000</v>
      </c>
      <c r="E412" s="36" t="s">
        <v>255</v>
      </c>
      <c r="F412" s="198">
        <v>58726</v>
      </c>
      <c r="G412" s="23">
        <v>7485</v>
      </c>
      <c r="H412" s="23">
        <v>7273</v>
      </c>
      <c r="I412" s="23">
        <v>10293</v>
      </c>
      <c r="J412" s="23">
        <v>10974</v>
      </c>
      <c r="K412" s="23">
        <v>12699</v>
      </c>
      <c r="L412" s="199">
        <v>10002</v>
      </c>
      <c r="M412" s="23">
        <v>14758</v>
      </c>
      <c r="N412" s="23">
        <v>25051</v>
      </c>
      <c r="O412" s="199">
        <v>33675</v>
      </c>
      <c r="P412" s="23">
        <v>30093</v>
      </c>
      <c r="Q412" s="199">
        <v>28633</v>
      </c>
      <c r="R412" s="23">
        <v>5231</v>
      </c>
      <c r="S412" s="199">
        <v>5062</v>
      </c>
      <c r="T412" s="23">
        <v>17324</v>
      </c>
      <c r="U412" s="199">
        <v>16351</v>
      </c>
      <c r="V412" s="23">
        <v>22555</v>
      </c>
      <c r="W412" s="199">
        <v>21413</v>
      </c>
      <c r="X412" s="23">
        <v>43968</v>
      </c>
      <c r="Y412" s="23">
        <v>10293</v>
      </c>
      <c r="Z412" s="199">
        <v>33675</v>
      </c>
    </row>
    <row r="413" spans="4:26">
      <c r="D413" s="36">
        <v>5170000</v>
      </c>
      <c r="E413" s="36" t="s">
        <v>257</v>
      </c>
      <c r="F413" s="198">
        <v>87216</v>
      </c>
      <c r="G413" s="23">
        <v>11680</v>
      </c>
      <c r="H413" s="23">
        <v>11200</v>
      </c>
      <c r="I413" s="23">
        <v>15287</v>
      </c>
      <c r="J413" s="23">
        <v>16269</v>
      </c>
      <c r="K413" s="23">
        <v>18239</v>
      </c>
      <c r="L413" s="199">
        <v>14541</v>
      </c>
      <c r="M413" s="23">
        <v>22880</v>
      </c>
      <c r="N413" s="23">
        <v>38167</v>
      </c>
      <c r="O413" s="199">
        <v>49049</v>
      </c>
      <c r="P413" s="23">
        <v>45133</v>
      </c>
      <c r="Q413" s="199">
        <v>42083</v>
      </c>
      <c r="R413" s="23">
        <v>7837</v>
      </c>
      <c r="S413" s="199">
        <v>7450</v>
      </c>
      <c r="T413" s="23">
        <v>25566</v>
      </c>
      <c r="U413" s="199">
        <v>23483</v>
      </c>
      <c r="V413" s="23">
        <v>33403</v>
      </c>
      <c r="W413" s="199">
        <v>30933</v>
      </c>
      <c r="X413" s="23">
        <v>64336</v>
      </c>
      <c r="Y413" s="23">
        <v>15287</v>
      </c>
      <c r="Z413" s="199">
        <v>49049</v>
      </c>
    </row>
    <row r="414" spans="4:26">
      <c r="D414" s="36">
        <v>5314000</v>
      </c>
      <c r="E414" s="36" t="s">
        <v>54</v>
      </c>
      <c r="F414" s="198">
        <v>68044</v>
      </c>
      <c r="G414" s="23">
        <v>10152</v>
      </c>
      <c r="H414" s="23">
        <v>9413</v>
      </c>
      <c r="I414" s="23">
        <v>12253</v>
      </c>
      <c r="J414" s="23">
        <v>12029</v>
      </c>
      <c r="K414" s="23">
        <v>12186</v>
      </c>
      <c r="L414" s="199">
        <v>12011</v>
      </c>
      <c r="M414" s="23">
        <v>19565</v>
      </c>
      <c r="N414" s="23">
        <v>31818</v>
      </c>
      <c r="O414" s="199">
        <v>36226</v>
      </c>
      <c r="P414" s="23">
        <v>34748</v>
      </c>
      <c r="Q414" s="199">
        <v>33296</v>
      </c>
      <c r="R414" s="23">
        <v>6385</v>
      </c>
      <c r="S414" s="199">
        <v>5868</v>
      </c>
      <c r="T414" s="23">
        <v>18372</v>
      </c>
      <c r="U414" s="199">
        <v>17854</v>
      </c>
      <c r="V414" s="23">
        <v>24757</v>
      </c>
      <c r="W414" s="199">
        <v>23722</v>
      </c>
      <c r="X414" s="23">
        <v>48479</v>
      </c>
      <c r="Y414" s="23">
        <v>12253</v>
      </c>
      <c r="Z414" s="199">
        <v>36226</v>
      </c>
    </row>
    <row r="415" spans="4:26">
      <c r="D415" s="36">
        <v>5315000</v>
      </c>
      <c r="E415" s="36" t="s">
        <v>55</v>
      </c>
      <c r="F415" s="198">
        <v>206246</v>
      </c>
      <c r="G415" s="23">
        <v>34043</v>
      </c>
      <c r="H415" s="23">
        <v>29198</v>
      </c>
      <c r="I415" s="23">
        <v>38010</v>
      </c>
      <c r="J415" s="23">
        <v>35492</v>
      </c>
      <c r="K415" s="23">
        <v>36267</v>
      </c>
      <c r="L415" s="199">
        <v>33236</v>
      </c>
      <c r="M415" s="23">
        <v>63241</v>
      </c>
      <c r="N415" s="23">
        <v>101251</v>
      </c>
      <c r="O415" s="199">
        <v>104995</v>
      </c>
      <c r="P415" s="23">
        <v>105494</v>
      </c>
      <c r="Q415" s="199">
        <v>100752</v>
      </c>
      <c r="R415" s="23">
        <v>19574</v>
      </c>
      <c r="S415" s="199">
        <v>18436</v>
      </c>
      <c r="T415" s="23">
        <v>53543</v>
      </c>
      <c r="U415" s="199">
        <v>51452</v>
      </c>
      <c r="V415" s="23">
        <v>73117</v>
      </c>
      <c r="W415" s="199">
        <v>69888</v>
      </c>
      <c r="X415" s="23">
        <v>143005</v>
      </c>
      <c r="Y415" s="23">
        <v>38010</v>
      </c>
      <c r="Z415" s="199">
        <v>104995</v>
      </c>
    </row>
    <row r="416" spans="4:26">
      <c r="D416" s="36">
        <v>5316000</v>
      </c>
      <c r="E416" s="36" t="s">
        <v>56</v>
      </c>
      <c r="F416" s="198">
        <v>32760</v>
      </c>
      <c r="G416" s="23">
        <v>4686</v>
      </c>
      <c r="H416" s="23">
        <v>4504</v>
      </c>
      <c r="I416" s="23">
        <v>5978</v>
      </c>
      <c r="J416" s="23">
        <v>6170</v>
      </c>
      <c r="K416" s="23">
        <v>6346</v>
      </c>
      <c r="L416" s="199">
        <v>5076</v>
      </c>
      <c r="M416" s="23">
        <v>9190</v>
      </c>
      <c r="N416" s="23">
        <v>15168</v>
      </c>
      <c r="O416" s="199">
        <v>17592</v>
      </c>
      <c r="P416" s="23">
        <v>17085</v>
      </c>
      <c r="Q416" s="199">
        <v>15675</v>
      </c>
      <c r="R416" s="23">
        <v>3089</v>
      </c>
      <c r="S416" s="199">
        <v>2889</v>
      </c>
      <c r="T416" s="23">
        <v>9250</v>
      </c>
      <c r="U416" s="199">
        <v>8342</v>
      </c>
      <c r="V416" s="23">
        <v>12339</v>
      </c>
      <c r="W416" s="199">
        <v>11231</v>
      </c>
      <c r="X416" s="23">
        <v>23570</v>
      </c>
      <c r="Y416" s="23">
        <v>5978</v>
      </c>
      <c r="Z416" s="199">
        <v>17592</v>
      </c>
    </row>
    <row r="417" spans="4:26">
      <c r="D417" s="36">
        <v>5334000</v>
      </c>
      <c r="E417" s="36" t="s">
        <v>258</v>
      </c>
      <c r="F417" s="198">
        <v>62716</v>
      </c>
      <c r="G417" s="23">
        <v>8432</v>
      </c>
      <c r="H417" s="23">
        <v>8004</v>
      </c>
      <c r="I417" s="23">
        <v>10886</v>
      </c>
      <c r="J417" s="23">
        <v>11537</v>
      </c>
      <c r="K417" s="23">
        <v>13251</v>
      </c>
      <c r="L417" s="199">
        <v>10606</v>
      </c>
      <c r="M417" s="23">
        <v>16436</v>
      </c>
      <c r="N417" s="23">
        <v>27322</v>
      </c>
      <c r="O417" s="199">
        <v>35394</v>
      </c>
      <c r="P417" s="23">
        <v>32681</v>
      </c>
      <c r="Q417" s="199">
        <v>30035</v>
      </c>
      <c r="R417" s="23">
        <v>5674</v>
      </c>
      <c r="S417" s="199">
        <v>5212</v>
      </c>
      <c r="T417" s="23">
        <v>18448</v>
      </c>
      <c r="U417" s="199">
        <v>16946</v>
      </c>
      <c r="V417" s="23">
        <v>24122</v>
      </c>
      <c r="W417" s="199">
        <v>22158</v>
      </c>
      <c r="X417" s="23">
        <v>46280</v>
      </c>
      <c r="Y417" s="23">
        <v>10886</v>
      </c>
      <c r="Z417" s="199">
        <v>35394</v>
      </c>
    </row>
    <row r="418" spans="4:26">
      <c r="D418" s="36">
        <v>5334002</v>
      </c>
      <c r="E418" s="36" t="s">
        <v>282</v>
      </c>
      <c r="F418" s="198">
        <v>46907</v>
      </c>
      <c r="G418" s="23">
        <v>6351</v>
      </c>
      <c r="H418" s="23">
        <v>5504</v>
      </c>
      <c r="I418" s="23">
        <v>7190</v>
      </c>
      <c r="J418" s="23">
        <v>7326</v>
      </c>
      <c r="K418" s="23">
        <v>7803</v>
      </c>
      <c r="L418" s="199">
        <v>12733</v>
      </c>
      <c r="M418" s="23">
        <v>11855</v>
      </c>
      <c r="N418" s="23">
        <v>19045</v>
      </c>
      <c r="O418" s="199">
        <v>27862</v>
      </c>
      <c r="P418" s="23">
        <v>25247</v>
      </c>
      <c r="Q418" s="199">
        <v>21660</v>
      </c>
      <c r="R418" s="23">
        <v>3678</v>
      </c>
      <c r="S418" s="199">
        <v>3512</v>
      </c>
      <c r="T418" s="23">
        <v>15538</v>
      </c>
      <c r="U418" s="199">
        <v>12324</v>
      </c>
      <c r="V418" s="23">
        <v>19216</v>
      </c>
      <c r="W418" s="199">
        <v>15836</v>
      </c>
      <c r="X418" s="23">
        <v>35052</v>
      </c>
      <c r="Y418" s="23">
        <v>7190</v>
      </c>
      <c r="Z418" s="199">
        <v>27862</v>
      </c>
    </row>
    <row r="419" spans="4:26">
      <c r="D419" s="36">
        <v>5358000</v>
      </c>
      <c r="E419" s="36" t="s">
        <v>259</v>
      </c>
      <c r="F419" s="198">
        <v>53108</v>
      </c>
      <c r="G419" s="23">
        <v>7058</v>
      </c>
      <c r="H419" s="23">
        <v>6578</v>
      </c>
      <c r="I419" s="23">
        <v>9386</v>
      </c>
      <c r="J419" s="23">
        <v>9651</v>
      </c>
      <c r="K419" s="23">
        <v>11110</v>
      </c>
      <c r="L419" s="199">
        <v>9325</v>
      </c>
      <c r="M419" s="23">
        <v>13636</v>
      </c>
      <c r="N419" s="23">
        <v>23022</v>
      </c>
      <c r="O419" s="199">
        <v>30086</v>
      </c>
      <c r="P419" s="23">
        <v>27618</v>
      </c>
      <c r="Q419" s="199">
        <v>25490</v>
      </c>
      <c r="R419" s="23">
        <v>4945</v>
      </c>
      <c r="S419" s="199">
        <v>4441</v>
      </c>
      <c r="T419" s="23">
        <v>15702</v>
      </c>
      <c r="U419" s="199">
        <v>14384</v>
      </c>
      <c r="V419" s="23">
        <v>20647</v>
      </c>
      <c r="W419" s="199">
        <v>18825</v>
      </c>
      <c r="X419" s="23">
        <v>39472</v>
      </c>
      <c r="Y419" s="23">
        <v>9386</v>
      </c>
      <c r="Z419" s="199">
        <v>30086</v>
      </c>
    </row>
    <row r="420" spans="4:26">
      <c r="D420" s="36">
        <v>5362000</v>
      </c>
      <c r="E420" s="36" t="s">
        <v>334</v>
      </c>
      <c r="F420" s="198">
        <v>95191</v>
      </c>
      <c r="G420" s="23">
        <v>13425</v>
      </c>
      <c r="H420" s="23">
        <v>12689</v>
      </c>
      <c r="I420" s="23">
        <v>17229</v>
      </c>
      <c r="J420" s="23">
        <v>17345</v>
      </c>
      <c r="K420" s="23">
        <v>19135</v>
      </c>
      <c r="L420" s="199">
        <v>15368</v>
      </c>
      <c r="M420" s="23">
        <v>26114</v>
      </c>
      <c r="N420" s="23">
        <v>43343</v>
      </c>
      <c r="O420" s="199">
        <v>51848</v>
      </c>
      <c r="P420" s="23">
        <v>49300</v>
      </c>
      <c r="Q420" s="199">
        <v>45891</v>
      </c>
      <c r="R420" s="23">
        <v>8742</v>
      </c>
      <c r="S420" s="199">
        <v>8487</v>
      </c>
      <c r="T420" s="23">
        <v>26995</v>
      </c>
      <c r="U420" s="199">
        <v>24853</v>
      </c>
      <c r="V420" s="23">
        <v>35737</v>
      </c>
      <c r="W420" s="199">
        <v>33340</v>
      </c>
      <c r="X420" s="23">
        <v>69077</v>
      </c>
      <c r="Y420" s="23">
        <v>17229</v>
      </c>
      <c r="Z420" s="199">
        <v>51848</v>
      </c>
    </row>
    <row r="421" spans="4:26">
      <c r="D421" s="36">
        <v>5366000</v>
      </c>
      <c r="E421" s="36" t="s">
        <v>260</v>
      </c>
      <c r="F421" s="198">
        <v>38630</v>
      </c>
      <c r="G421" s="23">
        <v>5050</v>
      </c>
      <c r="H421" s="23">
        <v>4852</v>
      </c>
      <c r="I421" s="23">
        <v>6707</v>
      </c>
      <c r="J421" s="23">
        <v>7253</v>
      </c>
      <c r="K421" s="23">
        <v>8306</v>
      </c>
      <c r="L421" s="199">
        <v>6462</v>
      </c>
      <c r="M421" s="23">
        <v>9902</v>
      </c>
      <c r="N421" s="23">
        <v>16609</v>
      </c>
      <c r="O421" s="199">
        <v>22021</v>
      </c>
      <c r="P421" s="23">
        <v>19957</v>
      </c>
      <c r="Q421" s="199">
        <v>18673</v>
      </c>
      <c r="R421" s="23">
        <v>3438</v>
      </c>
      <c r="S421" s="199">
        <v>3269</v>
      </c>
      <c r="T421" s="23">
        <v>11427</v>
      </c>
      <c r="U421" s="199">
        <v>10594</v>
      </c>
      <c r="V421" s="23">
        <v>14865</v>
      </c>
      <c r="W421" s="199">
        <v>13863</v>
      </c>
      <c r="X421" s="23">
        <v>28728</v>
      </c>
      <c r="Y421" s="23">
        <v>6707</v>
      </c>
      <c r="Z421" s="199">
        <v>22021</v>
      </c>
    </row>
    <row r="422" spans="4:26">
      <c r="D422" s="36">
        <v>5370000</v>
      </c>
      <c r="E422" s="36" t="s">
        <v>261</v>
      </c>
      <c r="F422" s="198">
        <v>51805</v>
      </c>
      <c r="G422" s="23">
        <v>6764</v>
      </c>
      <c r="H422" s="23">
        <v>6486</v>
      </c>
      <c r="I422" s="23">
        <v>8905</v>
      </c>
      <c r="J422" s="23">
        <v>9612</v>
      </c>
      <c r="K422" s="23">
        <v>10901</v>
      </c>
      <c r="L422" s="199">
        <v>9137</v>
      </c>
      <c r="M422" s="23">
        <v>13250</v>
      </c>
      <c r="N422" s="23">
        <v>22155</v>
      </c>
      <c r="O422" s="199">
        <v>29650</v>
      </c>
      <c r="P422" s="23">
        <v>26985</v>
      </c>
      <c r="Q422" s="199">
        <v>24820</v>
      </c>
      <c r="R422" s="23">
        <v>4644</v>
      </c>
      <c r="S422" s="199">
        <v>4261</v>
      </c>
      <c r="T422" s="23">
        <v>15602</v>
      </c>
      <c r="U422" s="199">
        <v>14048</v>
      </c>
      <c r="V422" s="23">
        <v>20246</v>
      </c>
      <c r="W422" s="199">
        <v>18309</v>
      </c>
      <c r="X422" s="23">
        <v>38555</v>
      </c>
      <c r="Y422" s="23">
        <v>8905</v>
      </c>
      <c r="Z422" s="199">
        <v>29650</v>
      </c>
    </row>
    <row r="423" spans="4:26">
      <c r="D423" s="36">
        <v>5374000</v>
      </c>
      <c r="E423" s="36" t="s">
        <v>262</v>
      </c>
      <c r="F423" s="198">
        <v>57759</v>
      </c>
      <c r="G423" s="23">
        <v>7617</v>
      </c>
      <c r="H423" s="23">
        <v>7394</v>
      </c>
      <c r="I423" s="23">
        <v>10099</v>
      </c>
      <c r="J423" s="23">
        <v>10680</v>
      </c>
      <c r="K423" s="23">
        <v>12328</v>
      </c>
      <c r="L423" s="199">
        <v>9641</v>
      </c>
      <c r="M423" s="23">
        <v>15011</v>
      </c>
      <c r="N423" s="23">
        <v>25110</v>
      </c>
      <c r="O423" s="199">
        <v>32649</v>
      </c>
      <c r="P423" s="23">
        <v>29641</v>
      </c>
      <c r="Q423" s="199">
        <v>28118</v>
      </c>
      <c r="R423" s="23">
        <v>5083</v>
      </c>
      <c r="S423" s="199">
        <v>5016</v>
      </c>
      <c r="T423" s="23">
        <v>16846</v>
      </c>
      <c r="U423" s="199">
        <v>15803</v>
      </c>
      <c r="V423" s="23">
        <v>21929</v>
      </c>
      <c r="W423" s="199">
        <v>20819</v>
      </c>
      <c r="X423" s="23">
        <v>42748</v>
      </c>
      <c r="Y423" s="23">
        <v>10099</v>
      </c>
      <c r="Z423" s="199">
        <v>32649</v>
      </c>
    </row>
    <row r="424" spans="4:26">
      <c r="D424" s="36">
        <v>5378000</v>
      </c>
      <c r="E424" s="36" t="s">
        <v>263</v>
      </c>
      <c r="F424" s="198">
        <v>57279</v>
      </c>
      <c r="G424" s="23">
        <v>7442</v>
      </c>
      <c r="H424" s="23">
        <v>7357</v>
      </c>
      <c r="I424" s="23">
        <v>10219</v>
      </c>
      <c r="J424" s="23">
        <v>10795</v>
      </c>
      <c r="K424" s="23">
        <v>12102</v>
      </c>
      <c r="L424" s="199">
        <v>9364</v>
      </c>
      <c r="M424" s="23">
        <v>14799</v>
      </c>
      <c r="N424" s="23">
        <v>25018</v>
      </c>
      <c r="O424" s="199">
        <v>32261</v>
      </c>
      <c r="P424" s="23">
        <v>29831</v>
      </c>
      <c r="Q424" s="199">
        <v>27448</v>
      </c>
      <c r="R424" s="23">
        <v>5265</v>
      </c>
      <c r="S424" s="199">
        <v>4954</v>
      </c>
      <c r="T424" s="23">
        <v>16914</v>
      </c>
      <c r="U424" s="199">
        <v>15347</v>
      </c>
      <c r="V424" s="23">
        <v>22179</v>
      </c>
      <c r="W424" s="199">
        <v>20301</v>
      </c>
      <c r="X424" s="23">
        <v>42480</v>
      </c>
      <c r="Y424" s="23">
        <v>10219</v>
      </c>
      <c r="Z424" s="199">
        <v>32261</v>
      </c>
    </row>
    <row r="425" spans="4:26">
      <c r="D425" s="36">
        <v>5382000</v>
      </c>
      <c r="E425" s="36" t="s">
        <v>264</v>
      </c>
      <c r="F425" s="198">
        <v>126390</v>
      </c>
      <c r="G425" s="23">
        <v>16932</v>
      </c>
      <c r="H425" s="23">
        <v>16544</v>
      </c>
      <c r="I425" s="23">
        <v>22796</v>
      </c>
      <c r="J425" s="23">
        <v>23567</v>
      </c>
      <c r="K425" s="23">
        <v>26061</v>
      </c>
      <c r="L425" s="199">
        <v>20490</v>
      </c>
      <c r="M425" s="23">
        <v>33476</v>
      </c>
      <c r="N425" s="23">
        <v>56272</v>
      </c>
      <c r="O425" s="199">
        <v>70118</v>
      </c>
      <c r="P425" s="23">
        <v>65901</v>
      </c>
      <c r="Q425" s="199">
        <v>60489</v>
      </c>
      <c r="R425" s="23">
        <v>11800</v>
      </c>
      <c r="S425" s="199">
        <v>10996</v>
      </c>
      <c r="T425" s="23">
        <v>36633</v>
      </c>
      <c r="U425" s="199">
        <v>33485</v>
      </c>
      <c r="V425" s="23">
        <v>48433</v>
      </c>
      <c r="W425" s="199">
        <v>44481</v>
      </c>
      <c r="X425" s="23">
        <v>92914</v>
      </c>
      <c r="Y425" s="23">
        <v>22796</v>
      </c>
      <c r="Z425" s="199">
        <v>70118</v>
      </c>
    </row>
    <row r="426" spans="4:26">
      <c r="D426" s="36">
        <v>5512000</v>
      </c>
      <c r="E426" s="36" t="s">
        <v>95</v>
      </c>
      <c r="F426" s="198">
        <v>22156</v>
      </c>
      <c r="G426" s="23">
        <v>2988</v>
      </c>
      <c r="H426" s="23">
        <v>2763</v>
      </c>
      <c r="I426" s="23">
        <v>3871</v>
      </c>
      <c r="J426" s="23">
        <v>4014</v>
      </c>
      <c r="K426" s="23">
        <v>4656</v>
      </c>
      <c r="L426" s="199">
        <v>3864</v>
      </c>
      <c r="M426" s="23">
        <v>5751</v>
      </c>
      <c r="N426" s="23">
        <v>9622</v>
      </c>
      <c r="O426" s="199">
        <v>12534</v>
      </c>
      <c r="P426" s="23">
        <v>11517</v>
      </c>
      <c r="Q426" s="199">
        <v>10639</v>
      </c>
      <c r="R426" s="23">
        <v>1964</v>
      </c>
      <c r="S426" s="199">
        <v>1907</v>
      </c>
      <c r="T426" s="23">
        <v>6568</v>
      </c>
      <c r="U426" s="199">
        <v>5966</v>
      </c>
      <c r="V426" s="23">
        <v>8532</v>
      </c>
      <c r="W426" s="199">
        <v>7873</v>
      </c>
      <c r="X426" s="23">
        <v>16405</v>
      </c>
      <c r="Y426" s="23">
        <v>3871</v>
      </c>
      <c r="Z426" s="199">
        <v>12534</v>
      </c>
    </row>
    <row r="427" spans="4:26">
      <c r="D427" s="36">
        <v>5513000</v>
      </c>
      <c r="E427" s="36" t="s">
        <v>96</v>
      </c>
      <c r="F427" s="198">
        <v>53968</v>
      </c>
      <c r="G427" s="23">
        <v>7749</v>
      </c>
      <c r="H427" s="23">
        <v>6993</v>
      </c>
      <c r="I427" s="23">
        <v>9797</v>
      </c>
      <c r="J427" s="23">
        <v>9730</v>
      </c>
      <c r="K427" s="23">
        <v>10784</v>
      </c>
      <c r="L427" s="199">
        <v>8915</v>
      </c>
      <c r="M427" s="23">
        <v>14742</v>
      </c>
      <c r="N427" s="23">
        <v>24539</v>
      </c>
      <c r="O427" s="199">
        <v>29429</v>
      </c>
      <c r="P427" s="23">
        <v>28358</v>
      </c>
      <c r="Q427" s="199">
        <v>25610</v>
      </c>
      <c r="R427" s="23">
        <v>5110</v>
      </c>
      <c r="S427" s="199">
        <v>4687</v>
      </c>
      <c r="T427" s="23">
        <v>15628</v>
      </c>
      <c r="U427" s="199">
        <v>13801</v>
      </c>
      <c r="V427" s="23">
        <v>20738</v>
      </c>
      <c r="W427" s="199">
        <v>18488</v>
      </c>
      <c r="X427" s="23">
        <v>39226</v>
      </c>
      <c r="Y427" s="23">
        <v>9797</v>
      </c>
      <c r="Z427" s="199">
        <v>29429</v>
      </c>
    </row>
    <row r="428" spans="4:26">
      <c r="D428" s="36">
        <v>5515000</v>
      </c>
      <c r="E428" s="36" t="s">
        <v>97</v>
      </c>
      <c r="F428" s="198">
        <v>60215</v>
      </c>
      <c r="G428" s="23">
        <v>8935</v>
      </c>
      <c r="H428" s="23">
        <v>7737</v>
      </c>
      <c r="I428" s="23">
        <v>10126</v>
      </c>
      <c r="J428" s="23">
        <v>9779</v>
      </c>
      <c r="K428" s="23">
        <v>10299</v>
      </c>
      <c r="L428" s="199">
        <v>13339</v>
      </c>
      <c r="M428" s="23">
        <v>16672</v>
      </c>
      <c r="N428" s="23">
        <v>26798</v>
      </c>
      <c r="O428" s="199">
        <v>33417</v>
      </c>
      <c r="P428" s="23">
        <v>30234</v>
      </c>
      <c r="Q428" s="199">
        <v>29981</v>
      </c>
      <c r="R428" s="23">
        <v>5238</v>
      </c>
      <c r="S428" s="199">
        <v>4888</v>
      </c>
      <c r="T428" s="23">
        <v>16367</v>
      </c>
      <c r="U428" s="199">
        <v>17050</v>
      </c>
      <c r="V428" s="23">
        <v>21605</v>
      </c>
      <c r="W428" s="199">
        <v>21938</v>
      </c>
      <c r="X428" s="23">
        <v>43543</v>
      </c>
      <c r="Y428" s="23">
        <v>10126</v>
      </c>
      <c r="Z428" s="199">
        <v>33417</v>
      </c>
    </row>
    <row r="429" spans="4:26">
      <c r="D429" s="36">
        <v>5554000</v>
      </c>
      <c r="E429" s="36" t="s">
        <v>265</v>
      </c>
      <c r="F429" s="198">
        <v>82944</v>
      </c>
      <c r="G429" s="23">
        <v>10753</v>
      </c>
      <c r="H429" s="23">
        <v>10376</v>
      </c>
      <c r="I429" s="23">
        <v>14615</v>
      </c>
      <c r="J429" s="23">
        <v>15432</v>
      </c>
      <c r="K429" s="23">
        <v>17779</v>
      </c>
      <c r="L429" s="199">
        <v>13989</v>
      </c>
      <c r="M429" s="23">
        <v>21129</v>
      </c>
      <c r="N429" s="23">
        <v>35744</v>
      </c>
      <c r="O429" s="199">
        <v>47200</v>
      </c>
      <c r="P429" s="23">
        <v>42890</v>
      </c>
      <c r="Q429" s="199">
        <v>40054</v>
      </c>
      <c r="R429" s="23">
        <v>7476</v>
      </c>
      <c r="S429" s="199">
        <v>7139</v>
      </c>
      <c r="T429" s="23">
        <v>24680</v>
      </c>
      <c r="U429" s="199">
        <v>22520</v>
      </c>
      <c r="V429" s="23">
        <v>32156</v>
      </c>
      <c r="W429" s="199">
        <v>29659</v>
      </c>
      <c r="X429" s="23">
        <v>61815</v>
      </c>
      <c r="Y429" s="23">
        <v>14615</v>
      </c>
      <c r="Z429" s="199">
        <v>47200</v>
      </c>
    </row>
    <row r="430" spans="4:26">
      <c r="D430" s="36">
        <v>5558000</v>
      </c>
      <c r="E430" s="36" t="s">
        <v>266</v>
      </c>
      <c r="F430" s="198">
        <v>46947</v>
      </c>
      <c r="G430" s="23">
        <v>6130</v>
      </c>
      <c r="H430" s="23">
        <v>5711</v>
      </c>
      <c r="I430" s="23">
        <v>7907</v>
      </c>
      <c r="J430" s="23">
        <v>8530</v>
      </c>
      <c r="K430" s="23">
        <v>10418</v>
      </c>
      <c r="L430" s="199">
        <v>8251</v>
      </c>
      <c r="M430" s="23">
        <v>11841</v>
      </c>
      <c r="N430" s="23">
        <v>19748</v>
      </c>
      <c r="O430" s="199">
        <v>27199</v>
      </c>
      <c r="P430" s="23">
        <v>24299</v>
      </c>
      <c r="Q430" s="199">
        <v>22648</v>
      </c>
      <c r="R430" s="23">
        <v>4077</v>
      </c>
      <c r="S430" s="199">
        <v>3830</v>
      </c>
      <c r="T430" s="23">
        <v>14153</v>
      </c>
      <c r="U430" s="199">
        <v>13046</v>
      </c>
      <c r="V430" s="23">
        <v>18230</v>
      </c>
      <c r="W430" s="199">
        <v>16876</v>
      </c>
      <c r="X430" s="23">
        <v>35106</v>
      </c>
      <c r="Y430" s="23">
        <v>7907</v>
      </c>
      <c r="Z430" s="199">
        <v>27199</v>
      </c>
    </row>
    <row r="431" spans="4:26">
      <c r="D431" s="36">
        <v>5562000</v>
      </c>
      <c r="E431" s="36" t="s">
        <v>335</v>
      </c>
      <c r="F431" s="198">
        <v>118187</v>
      </c>
      <c r="G431" s="23">
        <v>16021</v>
      </c>
      <c r="H431" s="23">
        <v>15185</v>
      </c>
      <c r="I431" s="23">
        <v>20688</v>
      </c>
      <c r="J431" s="23">
        <v>21693</v>
      </c>
      <c r="K431" s="23">
        <v>24676</v>
      </c>
      <c r="L431" s="199">
        <v>19924</v>
      </c>
      <c r="M431" s="23">
        <v>31206</v>
      </c>
      <c r="N431" s="23">
        <v>51894</v>
      </c>
      <c r="O431" s="199">
        <v>66293</v>
      </c>
      <c r="P431" s="23">
        <v>61403</v>
      </c>
      <c r="Q431" s="199">
        <v>56784</v>
      </c>
      <c r="R431" s="23">
        <v>10669</v>
      </c>
      <c r="S431" s="199">
        <v>10019</v>
      </c>
      <c r="T431" s="23">
        <v>34617</v>
      </c>
      <c r="U431" s="199">
        <v>31676</v>
      </c>
      <c r="V431" s="23">
        <v>45286</v>
      </c>
      <c r="W431" s="199">
        <v>41695</v>
      </c>
      <c r="X431" s="23">
        <v>86981</v>
      </c>
      <c r="Y431" s="23">
        <v>20688</v>
      </c>
      <c r="Z431" s="199">
        <v>66293</v>
      </c>
    </row>
    <row r="432" spans="4:26">
      <c r="D432" s="36">
        <v>5566000</v>
      </c>
      <c r="E432" s="36" t="s">
        <v>267</v>
      </c>
      <c r="F432" s="198">
        <v>98288</v>
      </c>
      <c r="G432" s="23">
        <v>12751</v>
      </c>
      <c r="H432" s="23">
        <v>12259</v>
      </c>
      <c r="I432" s="23">
        <v>16916</v>
      </c>
      <c r="J432" s="23">
        <v>18272</v>
      </c>
      <c r="K432" s="23">
        <v>21175</v>
      </c>
      <c r="L432" s="199">
        <v>16915</v>
      </c>
      <c r="M432" s="23">
        <v>25010</v>
      </c>
      <c r="N432" s="23">
        <v>41926</v>
      </c>
      <c r="O432" s="199">
        <v>56362</v>
      </c>
      <c r="P432" s="23">
        <v>51216</v>
      </c>
      <c r="Q432" s="199">
        <v>47072</v>
      </c>
      <c r="R432" s="23">
        <v>8779</v>
      </c>
      <c r="S432" s="199">
        <v>8137</v>
      </c>
      <c r="T432" s="23">
        <v>29502</v>
      </c>
      <c r="U432" s="199">
        <v>26860</v>
      </c>
      <c r="V432" s="23">
        <v>38281</v>
      </c>
      <c r="W432" s="199">
        <v>34997</v>
      </c>
      <c r="X432" s="23">
        <v>73278</v>
      </c>
      <c r="Y432" s="23">
        <v>16916</v>
      </c>
      <c r="Z432" s="199">
        <v>56362</v>
      </c>
    </row>
    <row r="433" spans="4:26">
      <c r="D433" s="36">
        <v>5570000</v>
      </c>
      <c r="E433" s="36" t="s">
        <v>268</v>
      </c>
      <c r="F433" s="198">
        <v>60128</v>
      </c>
      <c r="G433" s="23">
        <v>7689</v>
      </c>
      <c r="H433" s="23">
        <v>7427</v>
      </c>
      <c r="I433" s="23">
        <v>10359</v>
      </c>
      <c r="J433" s="23">
        <v>11479</v>
      </c>
      <c r="K433" s="23">
        <v>13129</v>
      </c>
      <c r="L433" s="199">
        <v>10045</v>
      </c>
      <c r="M433" s="23">
        <v>15116</v>
      </c>
      <c r="N433" s="23">
        <v>25475</v>
      </c>
      <c r="O433" s="199">
        <v>34653</v>
      </c>
      <c r="P433" s="23">
        <v>31154</v>
      </c>
      <c r="Q433" s="199">
        <v>28974</v>
      </c>
      <c r="R433" s="23">
        <v>5350</v>
      </c>
      <c r="S433" s="199">
        <v>5009</v>
      </c>
      <c r="T433" s="23">
        <v>18040</v>
      </c>
      <c r="U433" s="199">
        <v>16613</v>
      </c>
      <c r="V433" s="23">
        <v>23390</v>
      </c>
      <c r="W433" s="199">
        <v>21622</v>
      </c>
      <c r="X433" s="23">
        <v>45012</v>
      </c>
      <c r="Y433" s="23">
        <v>10359</v>
      </c>
      <c r="Z433" s="199">
        <v>34653</v>
      </c>
    </row>
    <row r="434" spans="4:26">
      <c r="D434" s="36">
        <v>5711000</v>
      </c>
      <c r="E434" s="36" t="s">
        <v>121</v>
      </c>
      <c r="F434" s="198">
        <v>69257</v>
      </c>
      <c r="G434" s="23">
        <v>9797</v>
      </c>
      <c r="H434" s="23">
        <v>9102</v>
      </c>
      <c r="I434" s="23">
        <v>12196</v>
      </c>
      <c r="J434" s="23">
        <v>12406</v>
      </c>
      <c r="K434" s="23">
        <v>13387</v>
      </c>
      <c r="L434" s="199">
        <v>12369</v>
      </c>
      <c r="M434" s="23">
        <v>18899</v>
      </c>
      <c r="N434" s="23">
        <v>31095</v>
      </c>
      <c r="O434" s="199">
        <v>38162</v>
      </c>
      <c r="P434" s="23">
        <v>35438</v>
      </c>
      <c r="Q434" s="199">
        <v>33819</v>
      </c>
      <c r="R434" s="23">
        <v>6322</v>
      </c>
      <c r="S434" s="199">
        <v>5874</v>
      </c>
      <c r="T434" s="23">
        <v>19459</v>
      </c>
      <c r="U434" s="199">
        <v>18703</v>
      </c>
      <c r="V434" s="23">
        <v>25781</v>
      </c>
      <c r="W434" s="199">
        <v>24577</v>
      </c>
      <c r="X434" s="23">
        <v>50358</v>
      </c>
      <c r="Y434" s="23">
        <v>12196</v>
      </c>
      <c r="Z434" s="199">
        <v>38162</v>
      </c>
    </row>
    <row r="435" spans="4:26">
      <c r="D435" s="36">
        <v>5754000</v>
      </c>
      <c r="E435" s="36" t="s">
        <v>269</v>
      </c>
      <c r="F435" s="198">
        <v>78848</v>
      </c>
      <c r="G435" s="23">
        <v>10559</v>
      </c>
      <c r="H435" s="23">
        <v>10001</v>
      </c>
      <c r="I435" s="23">
        <v>13783</v>
      </c>
      <c r="J435" s="23">
        <v>14710</v>
      </c>
      <c r="K435" s="23">
        <v>16556</v>
      </c>
      <c r="L435" s="199">
        <v>13239</v>
      </c>
      <c r="M435" s="23">
        <v>20560</v>
      </c>
      <c r="N435" s="23">
        <v>34343</v>
      </c>
      <c r="O435" s="199">
        <v>44505</v>
      </c>
      <c r="P435" s="23">
        <v>40856</v>
      </c>
      <c r="Q435" s="199">
        <v>37992</v>
      </c>
      <c r="R435" s="23">
        <v>7059</v>
      </c>
      <c r="S435" s="199">
        <v>6724</v>
      </c>
      <c r="T435" s="23">
        <v>23260</v>
      </c>
      <c r="U435" s="199">
        <v>21245</v>
      </c>
      <c r="V435" s="23">
        <v>30319</v>
      </c>
      <c r="W435" s="199">
        <v>27969</v>
      </c>
      <c r="X435" s="23">
        <v>58288</v>
      </c>
      <c r="Y435" s="23">
        <v>13783</v>
      </c>
      <c r="Z435" s="199">
        <v>44505</v>
      </c>
    </row>
    <row r="436" spans="4:26">
      <c r="D436" s="36">
        <v>5758000</v>
      </c>
      <c r="E436" s="36" t="s">
        <v>271</v>
      </c>
      <c r="F436" s="198">
        <v>51385</v>
      </c>
      <c r="G436" s="23">
        <v>6903</v>
      </c>
      <c r="H436" s="23">
        <v>6478</v>
      </c>
      <c r="I436" s="23">
        <v>9159</v>
      </c>
      <c r="J436" s="23">
        <v>9550</v>
      </c>
      <c r="K436" s="23">
        <v>10687</v>
      </c>
      <c r="L436" s="199">
        <v>8608</v>
      </c>
      <c r="M436" s="23">
        <v>13381</v>
      </c>
      <c r="N436" s="23">
        <v>22540</v>
      </c>
      <c r="O436" s="199">
        <v>28845</v>
      </c>
      <c r="P436" s="23">
        <v>26614</v>
      </c>
      <c r="Q436" s="199">
        <v>24771</v>
      </c>
      <c r="R436" s="23">
        <v>4736</v>
      </c>
      <c r="S436" s="199">
        <v>4423</v>
      </c>
      <c r="T436" s="23">
        <v>14983</v>
      </c>
      <c r="U436" s="199">
        <v>13862</v>
      </c>
      <c r="V436" s="23">
        <v>19719</v>
      </c>
      <c r="W436" s="199">
        <v>18285</v>
      </c>
      <c r="X436" s="23">
        <v>38004</v>
      </c>
      <c r="Y436" s="23">
        <v>9159</v>
      </c>
      <c r="Z436" s="199">
        <v>28845</v>
      </c>
    </row>
    <row r="437" spans="4:26">
      <c r="D437" s="36">
        <v>5762000</v>
      </c>
      <c r="E437" s="36" t="s">
        <v>272</v>
      </c>
      <c r="F437" s="198">
        <v>29110</v>
      </c>
      <c r="G437" s="23">
        <v>3573</v>
      </c>
      <c r="H437" s="23">
        <v>3435</v>
      </c>
      <c r="I437" s="23">
        <v>5011</v>
      </c>
      <c r="J437" s="23">
        <v>5518</v>
      </c>
      <c r="K437" s="23">
        <v>6445</v>
      </c>
      <c r="L437" s="199">
        <v>5128</v>
      </c>
      <c r="M437" s="23">
        <v>7008</v>
      </c>
      <c r="N437" s="23">
        <v>12019</v>
      </c>
      <c r="O437" s="199">
        <v>17091</v>
      </c>
      <c r="P437" s="23">
        <v>15058</v>
      </c>
      <c r="Q437" s="199">
        <v>14052</v>
      </c>
      <c r="R437" s="23">
        <v>2548</v>
      </c>
      <c r="S437" s="199">
        <v>2463</v>
      </c>
      <c r="T437" s="23">
        <v>8892</v>
      </c>
      <c r="U437" s="199">
        <v>8199</v>
      </c>
      <c r="V437" s="23">
        <v>11440</v>
      </c>
      <c r="W437" s="199">
        <v>10662</v>
      </c>
      <c r="X437" s="23">
        <v>22102</v>
      </c>
      <c r="Y437" s="23">
        <v>5011</v>
      </c>
      <c r="Z437" s="199">
        <v>17091</v>
      </c>
    </row>
    <row r="438" spans="4:26">
      <c r="D438" s="36">
        <v>5766000</v>
      </c>
      <c r="E438" s="36" t="s">
        <v>273</v>
      </c>
      <c r="F438" s="198">
        <v>74464</v>
      </c>
      <c r="G438" s="23">
        <v>9845</v>
      </c>
      <c r="H438" s="23">
        <v>9681</v>
      </c>
      <c r="I438" s="23">
        <v>13408</v>
      </c>
      <c r="J438" s="23">
        <v>13872</v>
      </c>
      <c r="K438" s="23">
        <v>15400</v>
      </c>
      <c r="L438" s="199">
        <v>12258</v>
      </c>
      <c r="M438" s="23">
        <v>19526</v>
      </c>
      <c r="N438" s="23">
        <v>32934</v>
      </c>
      <c r="O438" s="199">
        <v>41530</v>
      </c>
      <c r="P438" s="23">
        <v>38551</v>
      </c>
      <c r="Q438" s="199">
        <v>35913</v>
      </c>
      <c r="R438" s="23">
        <v>6884</v>
      </c>
      <c r="S438" s="199">
        <v>6524</v>
      </c>
      <c r="T438" s="23">
        <v>21555</v>
      </c>
      <c r="U438" s="199">
        <v>19975</v>
      </c>
      <c r="V438" s="23">
        <v>28439</v>
      </c>
      <c r="W438" s="199">
        <v>26499</v>
      </c>
      <c r="X438" s="23">
        <v>54938</v>
      </c>
      <c r="Y438" s="23">
        <v>13408</v>
      </c>
      <c r="Z438" s="199">
        <v>41530</v>
      </c>
    </row>
    <row r="439" spans="4:26">
      <c r="D439" s="36">
        <v>5770000</v>
      </c>
      <c r="E439" s="36" t="s">
        <v>274</v>
      </c>
      <c r="F439" s="198">
        <v>65777</v>
      </c>
      <c r="G439" s="23">
        <v>8831</v>
      </c>
      <c r="H439" s="23">
        <v>8275</v>
      </c>
      <c r="I439" s="23">
        <v>11576</v>
      </c>
      <c r="J439" s="23">
        <v>12430</v>
      </c>
      <c r="K439" s="23">
        <v>13770</v>
      </c>
      <c r="L439" s="199">
        <v>10895</v>
      </c>
      <c r="M439" s="23">
        <v>17106</v>
      </c>
      <c r="N439" s="23">
        <v>28682</v>
      </c>
      <c r="O439" s="199">
        <v>37095</v>
      </c>
      <c r="P439" s="23">
        <v>34153</v>
      </c>
      <c r="Q439" s="199">
        <v>31624</v>
      </c>
      <c r="R439" s="23">
        <v>5953</v>
      </c>
      <c r="S439" s="199">
        <v>5623</v>
      </c>
      <c r="T439" s="23">
        <v>19415</v>
      </c>
      <c r="U439" s="199">
        <v>17680</v>
      </c>
      <c r="V439" s="23">
        <v>25368</v>
      </c>
      <c r="W439" s="199">
        <v>23303</v>
      </c>
      <c r="X439" s="23">
        <v>48671</v>
      </c>
      <c r="Y439" s="23">
        <v>11576</v>
      </c>
      <c r="Z439" s="199">
        <v>37095</v>
      </c>
    </row>
    <row r="440" spans="4:26">
      <c r="D440" s="36">
        <v>5774000</v>
      </c>
      <c r="E440" s="36" t="s">
        <v>275</v>
      </c>
      <c r="F440" s="198">
        <v>66610</v>
      </c>
      <c r="G440" s="23">
        <v>9379</v>
      </c>
      <c r="H440" s="23">
        <v>8640</v>
      </c>
      <c r="I440" s="23">
        <v>11630</v>
      </c>
      <c r="J440" s="23">
        <v>11988</v>
      </c>
      <c r="K440" s="23">
        <v>13340</v>
      </c>
      <c r="L440" s="199">
        <v>11633</v>
      </c>
      <c r="M440" s="23">
        <v>18019</v>
      </c>
      <c r="N440" s="23">
        <v>29649</v>
      </c>
      <c r="O440" s="199">
        <v>36961</v>
      </c>
      <c r="P440" s="23">
        <v>34636</v>
      </c>
      <c r="Q440" s="199">
        <v>31974</v>
      </c>
      <c r="R440" s="23">
        <v>6024</v>
      </c>
      <c r="S440" s="199">
        <v>5606</v>
      </c>
      <c r="T440" s="23">
        <v>19455</v>
      </c>
      <c r="U440" s="199">
        <v>17506</v>
      </c>
      <c r="V440" s="23">
        <v>25479</v>
      </c>
      <c r="W440" s="199">
        <v>23112</v>
      </c>
      <c r="X440" s="23">
        <v>48591</v>
      </c>
      <c r="Y440" s="23">
        <v>11630</v>
      </c>
      <c r="Z440" s="199">
        <v>36961</v>
      </c>
    </row>
    <row r="441" spans="4:26">
      <c r="D441" s="36">
        <v>5954000</v>
      </c>
      <c r="E441" s="36" t="s">
        <v>336</v>
      </c>
      <c r="F441" s="198">
        <v>59798</v>
      </c>
      <c r="G441" s="23">
        <v>8280</v>
      </c>
      <c r="H441" s="23">
        <v>7826</v>
      </c>
      <c r="I441" s="23">
        <v>10431</v>
      </c>
      <c r="J441" s="23">
        <v>10899</v>
      </c>
      <c r="K441" s="23">
        <v>12303</v>
      </c>
      <c r="L441" s="199">
        <v>10059</v>
      </c>
      <c r="M441" s="23">
        <v>16106</v>
      </c>
      <c r="N441" s="23">
        <v>26537</v>
      </c>
      <c r="O441" s="199">
        <v>33261</v>
      </c>
      <c r="P441" s="23">
        <v>30987</v>
      </c>
      <c r="Q441" s="199">
        <v>28811</v>
      </c>
      <c r="R441" s="23">
        <v>5365</v>
      </c>
      <c r="S441" s="199">
        <v>5066</v>
      </c>
      <c r="T441" s="23">
        <v>17433</v>
      </c>
      <c r="U441" s="199">
        <v>15828</v>
      </c>
      <c r="V441" s="23">
        <v>22798</v>
      </c>
      <c r="W441" s="199">
        <v>20894</v>
      </c>
      <c r="X441" s="23">
        <v>43692</v>
      </c>
      <c r="Y441" s="23">
        <v>10431</v>
      </c>
      <c r="Z441" s="199">
        <v>33261</v>
      </c>
    </row>
    <row r="442" spans="4:26">
      <c r="D442" s="36">
        <v>5911000</v>
      </c>
      <c r="E442" s="36" t="s">
        <v>134</v>
      </c>
      <c r="F442" s="198">
        <v>64991</v>
      </c>
      <c r="G442" s="23">
        <v>9366</v>
      </c>
      <c r="H442" s="23">
        <v>8457</v>
      </c>
      <c r="I442" s="23">
        <v>11214</v>
      </c>
      <c r="J442" s="23">
        <v>11431</v>
      </c>
      <c r="K442" s="23">
        <v>12616</v>
      </c>
      <c r="L442" s="199">
        <v>11907</v>
      </c>
      <c r="M442" s="23">
        <v>17823</v>
      </c>
      <c r="N442" s="23">
        <v>29037</v>
      </c>
      <c r="O442" s="199">
        <v>35954</v>
      </c>
      <c r="P442" s="23">
        <v>33798</v>
      </c>
      <c r="Q442" s="199">
        <v>31193</v>
      </c>
      <c r="R442" s="23">
        <v>5894</v>
      </c>
      <c r="S442" s="199">
        <v>5320</v>
      </c>
      <c r="T442" s="23">
        <v>18755</v>
      </c>
      <c r="U442" s="199">
        <v>17199</v>
      </c>
      <c r="V442" s="23">
        <v>24649</v>
      </c>
      <c r="W442" s="199">
        <v>22519</v>
      </c>
      <c r="X442" s="23">
        <v>47168</v>
      </c>
      <c r="Y442" s="23">
        <v>11214</v>
      </c>
      <c r="Z442" s="199">
        <v>35954</v>
      </c>
    </row>
    <row r="443" spans="4:26">
      <c r="D443" s="36">
        <v>5913000</v>
      </c>
      <c r="E443" s="36" t="s">
        <v>135</v>
      </c>
      <c r="F443" s="198">
        <v>113779</v>
      </c>
      <c r="G443" s="23">
        <v>16900</v>
      </c>
      <c r="H443" s="23">
        <v>15086</v>
      </c>
      <c r="I443" s="23">
        <v>20115</v>
      </c>
      <c r="J443" s="23">
        <v>20152</v>
      </c>
      <c r="K443" s="23">
        <v>21794</v>
      </c>
      <c r="L443" s="199">
        <v>19732</v>
      </c>
      <c r="M443" s="23">
        <v>31986</v>
      </c>
      <c r="N443" s="23">
        <v>52101</v>
      </c>
      <c r="O443" s="199">
        <v>61678</v>
      </c>
      <c r="P443" s="23">
        <v>58806</v>
      </c>
      <c r="Q443" s="199">
        <v>54973</v>
      </c>
      <c r="R443" s="23">
        <v>10197</v>
      </c>
      <c r="S443" s="199">
        <v>9918</v>
      </c>
      <c r="T443" s="23">
        <v>32381</v>
      </c>
      <c r="U443" s="199">
        <v>29297</v>
      </c>
      <c r="V443" s="23">
        <v>42578</v>
      </c>
      <c r="W443" s="199">
        <v>39215</v>
      </c>
      <c r="X443" s="23">
        <v>81793</v>
      </c>
      <c r="Y443" s="23">
        <v>20115</v>
      </c>
      <c r="Z443" s="199">
        <v>61678</v>
      </c>
    </row>
    <row r="444" spans="4:26">
      <c r="D444" s="36">
        <v>5914000</v>
      </c>
      <c r="E444" s="36" t="s">
        <v>136</v>
      </c>
      <c r="F444" s="198">
        <v>38048</v>
      </c>
      <c r="G444" s="23">
        <v>5375</v>
      </c>
      <c r="H444" s="23">
        <v>4939</v>
      </c>
      <c r="I444" s="23">
        <v>6737</v>
      </c>
      <c r="J444" s="23">
        <v>7042</v>
      </c>
      <c r="K444" s="23">
        <v>7702</v>
      </c>
      <c r="L444" s="199">
        <v>6253</v>
      </c>
      <c r="M444" s="23">
        <v>10314</v>
      </c>
      <c r="N444" s="23">
        <v>17051</v>
      </c>
      <c r="O444" s="199">
        <v>20997</v>
      </c>
      <c r="P444" s="23">
        <v>19541</v>
      </c>
      <c r="Q444" s="199">
        <v>18507</v>
      </c>
      <c r="R444" s="23">
        <v>3415</v>
      </c>
      <c r="S444" s="199">
        <v>3322</v>
      </c>
      <c r="T444" s="23">
        <v>10808</v>
      </c>
      <c r="U444" s="199">
        <v>10189</v>
      </c>
      <c r="V444" s="23">
        <v>14223</v>
      </c>
      <c r="W444" s="199">
        <v>13511</v>
      </c>
      <c r="X444" s="23">
        <v>27734</v>
      </c>
      <c r="Y444" s="23">
        <v>6737</v>
      </c>
      <c r="Z444" s="199">
        <v>20997</v>
      </c>
    </row>
    <row r="445" spans="4:26">
      <c r="D445" s="36">
        <v>5915000</v>
      </c>
      <c r="E445" s="36" t="s">
        <v>137</v>
      </c>
      <c r="F445" s="198">
        <v>38321</v>
      </c>
      <c r="G445" s="23">
        <v>5157</v>
      </c>
      <c r="H445" s="23">
        <v>4858</v>
      </c>
      <c r="I445" s="23">
        <v>6809</v>
      </c>
      <c r="J445" s="23">
        <v>6967</v>
      </c>
      <c r="K445" s="23">
        <v>7886</v>
      </c>
      <c r="L445" s="199">
        <v>6644</v>
      </c>
      <c r="M445" s="23">
        <v>10015</v>
      </c>
      <c r="N445" s="23">
        <v>16824</v>
      </c>
      <c r="O445" s="199">
        <v>21497</v>
      </c>
      <c r="P445" s="23">
        <v>19755</v>
      </c>
      <c r="Q445" s="199">
        <v>18566</v>
      </c>
      <c r="R445" s="23">
        <v>3527</v>
      </c>
      <c r="S445" s="199">
        <v>3282</v>
      </c>
      <c r="T445" s="23">
        <v>11159</v>
      </c>
      <c r="U445" s="199">
        <v>10338</v>
      </c>
      <c r="V445" s="23">
        <v>14686</v>
      </c>
      <c r="W445" s="199">
        <v>13620</v>
      </c>
      <c r="X445" s="23">
        <v>28306</v>
      </c>
      <c r="Y445" s="23">
        <v>6809</v>
      </c>
      <c r="Z445" s="199">
        <v>21497</v>
      </c>
    </row>
    <row r="446" spans="4:26">
      <c r="D446" s="36">
        <v>5916000</v>
      </c>
      <c r="E446" s="36" t="s">
        <v>138</v>
      </c>
      <c r="F446" s="198">
        <v>30466</v>
      </c>
      <c r="G446" s="23">
        <v>4156</v>
      </c>
      <c r="H446" s="23">
        <v>4005</v>
      </c>
      <c r="I446" s="23">
        <v>5170</v>
      </c>
      <c r="J446" s="23">
        <v>5363</v>
      </c>
      <c r="K446" s="23">
        <v>6355</v>
      </c>
      <c r="L446" s="199">
        <v>5417</v>
      </c>
      <c r="M446" s="23">
        <v>8161</v>
      </c>
      <c r="N446" s="23">
        <v>13331</v>
      </c>
      <c r="O446" s="199">
        <v>17135</v>
      </c>
      <c r="P446" s="23">
        <v>15704</v>
      </c>
      <c r="Q446" s="199">
        <v>14762</v>
      </c>
      <c r="R446" s="23">
        <v>2633</v>
      </c>
      <c r="S446" s="199">
        <v>2537</v>
      </c>
      <c r="T446" s="23">
        <v>8858</v>
      </c>
      <c r="U446" s="199">
        <v>8277</v>
      </c>
      <c r="V446" s="23">
        <v>11491</v>
      </c>
      <c r="W446" s="199">
        <v>10814</v>
      </c>
      <c r="X446" s="23">
        <v>22305</v>
      </c>
      <c r="Y446" s="23">
        <v>5170</v>
      </c>
      <c r="Z446" s="199">
        <v>17135</v>
      </c>
    </row>
    <row r="447" spans="4:26">
      <c r="D447" s="36">
        <v>5958000</v>
      </c>
      <c r="E447" s="36" t="s">
        <v>276</v>
      </c>
      <c r="F447" s="198">
        <v>52876</v>
      </c>
      <c r="G447" s="23">
        <v>6642</v>
      </c>
      <c r="H447" s="23">
        <v>6275</v>
      </c>
      <c r="I447" s="23">
        <v>8960</v>
      </c>
      <c r="J447" s="23">
        <v>10222</v>
      </c>
      <c r="K447" s="23">
        <v>11722</v>
      </c>
      <c r="L447" s="199">
        <v>9055</v>
      </c>
      <c r="M447" s="23">
        <v>12917</v>
      </c>
      <c r="N447" s="23">
        <v>21877</v>
      </c>
      <c r="O447" s="199">
        <v>30999</v>
      </c>
      <c r="P447" s="23">
        <v>27651</v>
      </c>
      <c r="Q447" s="199">
        <v>25225</v>
      </c>
      <c r="R447" s="23">
        <v>4650</v>
      </c>
      <c r="S447" s="199">
        <v>4310</v>
      </c>
      <c r="T447" s="23">
        <v>16440</v>
      </c>
      <c r="U447" s="199">
        <v>14559</v>
      </c>
      <c r="V447" s="23">
        <v>21090</v>
      </c>
      <c r="W447" s="199">
        <v>18869</v>
      </c>
      <c r="X447" s="23">
        <v>39959</v>
      </c>
      <c r="Y447" s="23">
        <v>8960</v>
      </c>
      <c r="Z447" s="199">
        <v>30999</v>
      </c>
    </row>
    <row r="448" spans="4:26">
      <c r="D448" s="36">
        <v>5962000</v>
      </c>
      <c r="E448" s="36" t="s">
        <v>277</v>
      </c>
      <c r="F448" s="198">
        <v>83427</v>
      </c>
      <c r="G448" s="23">
        <v>11102</v>
      </c>
      <c r="H448" s="23">
        <v>10490</v>
      </c>
      <c r="I448" s="23">
        <v>14601</v>
      </c>
      <c r="J448" s="23">
        <v>15590</v>
      </c>
      <c r="K448" s="23">
        <v>17758</v>
      </c>
      <c r="L448" s="199">
        <v>13886</v>
      </c>
      <c r="M448" s="23">
        <v>21592</v>
      </c>
      <c r="N448" s="23">
        <v>36193</v>
      </c>
      <c r="O448" s="199">
        <v>47234</v>
      </c>
      <c r="P448" s="23">
        <v>43295</v>
      </c>
      <c r="Q448" s="199">
        <v>40132</v>
      </c>
      <c r="R448" s="23">
        <v>7587</v>
      </c>
      <c r="S448" s="199">
        <v>7014</v>
      </c>
      <c r="T448" s="23">
        <v>24583</v>
      </c>
      <c r="U448" s="199">
        <v>22651</v>
      </c>
      <c r="V448" s="23">
        <v>32170</v>
      </c>
      <c r="W448" s="199">
        <v>29665</v>
      </c>
      <c r="X448" s="23">
        <v>61835</v>
      </c>
      <c r="Y448" s="23">
        <v>14601</v>
      </c>
      <c r="Z448" s="199">
        <v>47234</v>
      </c>
    </row>
    <row r="449" spans="1:26">
      <c r="D449" s="36">
        <v>5966000</v>
      </c>
      <c r="E449" s="36" t="s">
        <v>278</v>
      </c>
      <c r="F449" s="198">
        <v>28374</v>
      </c>
      <c r="G449" s="23">
        <v>3754</v>
      </c>
      <c r="H449" s="23">
        <v>3568</v>
      </c>
      <c r="I449" s="23">
        <v>4781</v>
      </c>
      <c r="J449" s="23">
        <v>5372</v>
      </c>
      <c r="K449" s="23">
        <v>6164</v>
      </c>
      <c r="L449" s="199">
        <v>4735</v>
      </c>
      <c r="M449" s="23">
        <v>7322</v>
      </c>
      <c r="N449" s="23">
        <v>12103</v>
      </c>
      <c r="O449" s="199">
        <v>16271</v>
      </c>
      <c r="P449" s="23">
        <v>14926</v>
      </c>
      <c r="Q449" s="199">
        <v>13448</v>
      </c>
      <c r="R449" s="23">
        <v>2558</v>
      </c>
      <c r="S449" s="199">
        <v>2223</v>
      </c>
      <c r="T449" s="23">
        <v>8568</v>
      </c>
      <c r="U449" s="199">
        <v>7703</v>
      </c>
      <c r="V449" s="23">
        <v>11126</v>
      </c>
      <c r="W449" s="199">
        <v>9926</v>
      </c>
      <c r="X449" s="23">
        <v>21052</v>
      </c>
      <c r="Y449" s="23">
        <v>4781</v>
      </c>
      <c r="Z449" s="199">
        <v>16271</v>
      </c>
    </row>
    <row r="450" spans="1:26">
      <c r="D450" s="36">
        <v>5970000</v>
      </c>
      <c r="E450" s="36" t="s">
        <v>279</v>
      </c>
      <c r="F450" s="198">
        <v>54993</v>
      </c>
      <c r="G450" s="23">
        <v>7546</v>
      </c>
      <c r="H450" s="23">
        <v>7003</v>
      </c>
      <c r="I450" s="23">
        <v>9375</v>
      </c>
      <c r="J450" s="23">
        <v>9829</v>
      </c>
      <c r="K450" s="23">
        <v>11053</v>
      </c>
      <c r="L450" s="199">
        <v>10187</v>
      </c>
      <c r="M450" s="23">
        <v>14549</v>
      </c>
      <c r="N450" s="23">
        <v>23924</v>
      </c>
      <c r="O450" s="199">
        <v>31069</v>
      </c>
      <c r="P450" s="23">
        <v>28472</v>
      </c>
      <c r="Q450" s="199">
        <v>26521</v>
      </c>
      <c r="R450" s="23">
        <v>4898</v>
      </c>
      <c r="S450" s="199">
        <v>4477</v>
      </c>
      <c r="T450" s="23">
        <v>16053</v>
      </c>
      <c r="U450" s="199">
        <v>15016</v>
      </c>
      <c r="V450" s="23">
        <v>20951</v>
      </c>
      <c r="W450" s="199">
        <v>19493</v>
      </c>
      <c r="X450" s="23">
        <v>40444</v>
      </c>
      <c r="Y450" s="23">
        <v>9375</v>
      </c>
      <c r="Z450" s="199">
        <v>31069</v>
      </c>
    </row>
    <row r="451" spans="1:26">
      <c r="D451" s="36">
        <v>5974000</v>
      </c>
      <c r="E451" s="36" t="s">
        <v>280</v>
      </c>
      <c r="F451" s="198">
        <v>62439</v>
      </c>
      <c r="G451" s="23">
        <v>8159</v>
      </c>
      <c r="H451" s="23">
        <v>7861</v>
      </c>
      <c r="I451" s="23">
        <v>10812</v>
      </c>
      <c r="J451" s="23">
        <v>11707</v>
      </c>
      <c r="K451" s="23">
        <v>13254</v>
      </c>
      <c r="L451" s="199">
        <v>10646</v>
      </c>
      <c r="M451" s="23">
        <v>16020</v>
      </c>
      <c r="N451" s="23">
        <v>26832</v>
      </c>
      <c r="O451" s="199">
        <v>35607</v>
      </c>
      <c r="P451" s="23">
        <v>32871</v>
      </c>
      <c r="Q451" s="199">
        <v>29568</v>
      </c>
      <c r="R451" s="23">
        <v>5619</v>
      </c>
      <c r="S451" s="199">
        <v>5193</v>
      </c>
      <c r="T451" s="23">
        <v>18917</v>
      </c>
      <c r="U451" s="199">
        <v>16690</v>
      </c>
      <c r="V451" s="23">
        <v>24536</v>
      </c>
      <c r="W451" s="199">
        <v>21883</v>
      </c>
      <c r="X451" s="23">
        <v>46419</v>
      </c>
      <c r="Y451" s="23">
        <v>10812</v>
      </c>
      <c r="Z451" s="199">
        <v>35607</v>
      </c>
    </row>
    <row r="452" spans="1:26">
      <c r="A452" s="78"/>
      <c r="B452" s="78"/>
      <c r="C452" s="78"/>
      <c r="D452" s="78">
        <v>5978000</v>
      </c>
      <c r="E452" s="78" t="s">
        <v>281</v>
      </c>
      <c r="F452" s="282">
        <v>76463</v>
      </c>
      <c r="G452" s="283">
        <v>10113</v>
      </c>
      <c r="H452" s="283">
        <v>9561</v>
      </c>
      <c r="I452" s="283">
        <v>13338</v>
      </c>
      <c r="J452" s="283">
        <v>14068</v>
      </c>
      <c r="K452" s="283">
        <v>16207</v>
      </c>
      <c r="L452" s="284">
        <v>13176</v>
      </c>
      <c r="M452" s="283">
        <v>19674</v>
      </c>
      <c r="N452" s="283">
        <v>33012</v>
      </c>
      <c r="O452" s="284">
        <v>43451</v>
      </c>
      <c r="P452" s="283">
        <v>39529</v>
      </c>
      <c r="Q452" s="284">
        <v>36934</v>
      </c>
      <c r="R452" s="283">
        <v>6903</v>
      </c>
      <c r="S452" s="284">
        <v>6435</v>
      </c>
      <c r="T452" s="283">
        <v>22547</v>
      </c>
      <c r="U452" s="284">
        <v>20904</v>
      </c>
      <c r="V452" s="283">
        <v>29450</v>
      </c>
      <c r="W452" s="284">
        <v>27339</v>
      </c>
      <c r="X452" s="283">
        <v>56789</v>
      </c>
      <c r="Y452" s="283">
        <v>13338</v>
      </c>
      <c r="Z452" s="284">
        <v>43451</v>
      </c>
    </row>
    <row r="453" spans="1:26">
      <c r="E453" s="8" t="s">
        <v>180</v>
      </c>
      <c r="F453" s="268">
        <v>3591912</v>
      </c>
      <c r="G453" s="285">
        <v>502635</v>
      </c>
      <c r="H453" s="285">
        <v>467864</v>
      </c>
      <c r="I453" s="285">
        <v>635483</v>
      </c>
      <c r="J453" s="285">
        <v>654539</v>
      </c>
      <c r="K453" s="285">
        <v>722589</v>
      </c>
      <c r="L453" s="109">
        <v>608802</v>
      </c>
      <c r="M453" s="285">
        <v>970499</v>
      </c>
      <c r="N453" s="285">
        <v>1605982</v>
      </c>
      <c r="O453" s="109">
        <v>1985930</v>
      </c>
      <c r="P453" s="285">
        <v>1859349</v>
      </c>
      <c r="Q453" s="109">
        <v>1732563</v>
      </c>
      <c r="R453" s="285">
        <v>327374</v>
      </c>
      <c r="S453" s="109">
        <v>308109</v>
      </c>
      <c r="T453" s="285">
        <v>1033087</v>
      </c>
      <c r="U453" s="109">
        <v>952843</v>
      </c>
      <c r="V453" s="285">
        <v>1360461</v>
      </c>
      <c r="W453" s="109">
        <v>1260952</v>
      </c>
      <c r="X453" s="285">
        <v>2621413</v>
      </c>
      <c r="Y453" s="285">
        <v>635483</v>
      </c>
      <c r="Z453" s="109">
        <v>1985930</v>
      </c>
    </row>
    <row r="454" spans="1:26">
      <c r="E454" s="12" t="s">
        <v>201</v>
      </c>
      <c r="F454" s="107">
        <v>1909653</v>
      </c>
      <c r="G454" s="285">
        <v>274182</v>
      </c>
      <c r="H454" s="285">
        <v>253872</v>
      </c>
      <c r="I454" s="285">
        <v>342098</v>
      </c>
      <c r="J454" s="285">
        <v>346494</v>
      </c>
      <c r="K454" s="285">
        <v>375274</v>
      </c>
      <c r="L454" s="109">
        <v>317733</v>
      </c>
      <c r="M454" s="285">
        <v>528054</v>
      </c>
      <c r="N454" s="285">
        <v>870152</v>
      </c>
      <c r="O454" s="109">
        <v>1039501</v>
      </c>
      <c r="P454" s="285">
        <v>987637</v>
      </c>
      <c r="Q454" s="109">
        <v>922016</v>
      </c>
      <c r="R454" s="285">
        <v>175939</v>
      </c>
      <c r="S454" s="109">
        <v>166159</v>
      </c>
      <c r="T454" s="285">
        <v>540011</v>
      </c>
      <c r="U454" s="109">
        <v>499490</v>
      </c>
      <c r="V454" s="285">
        <v>715950</v>
      </c>
      <c r="W454" s="109">
        <v>665649</v>
      </c>
      <c r="X454" s="285">
        <v>1381599</v>
      </c>
      <c r="Y454" s="285">
        <v>342098</v>
      </c>
      <c r="Z454" s="109">
        <v>1039501</v>
      </c>
    </row>
    <row r="455" spans="1:26">
      <c r="E455" s="13" t="s">
        <v>202</v>
      </c>
      <c r="F455" s="107">
        <v>1682259</v>
      </c>
      <c r="G455" s="285">
        <v>228453</v>
      </c>
      <c r="H455" s="285">
        <v>213992</v>
      </c>
      <c r="I455" s="285">
        <v>293385</v>
      </c>
      <c r="J455" s="285">
        <v>308045</v>
      </c>
      <c r="K455" s="285">
        <v>347315</v>
      </c>
      <c r="L455" s="109">
        <v>291069</v>
      </c>
      <c r="M455" s="285">
        <v>442445</v>
      </c>
      <c r="N455" s="285">
        <v>735830</v>
      </c>
      <c r="O455" s="109">
        <v>946429</v>
      </c>
      <c r="P455" s="285">
        <v>871712</v>
      </c>
      <c r="Q455" s="109">
        <v>810547</v>
      </c>
      <c r="R455" s="285">
        <v>151435</v>
      </c>
      <c r="S455" s="109">
        <v>141950</v>
      </c>
      <c r="T455" s="285">
        <v>493076</v>
      </c>
      <c r="U455" s="109">
        <v>453353</v>
      </c>
      <c r="V455" s="285">
        <v>644511</v>
      </c>
      <c r="W455" s="109">
        <v>595303</v>
      </c>
      <c r="X455" s="285">
        <v>1239814</v>
      </c>
      <c r="Y455" s="285">
        <v>293385</v>
      </c>
      <c r="Z455" s="109">
        <v>946429</v>
      </c>
    </row>
    <row r="456" spans="1:26">
      <c r="A456" s="51" t="s">
        <v>391</v>
      </c>
    </row>
    <row r="457" spans="1:26">
      <c r="F457" s="23"/>
      <c r="G457" s="23"/>
      <c r="H457" s="23"/>
      <c r="I457" s="23"/>
      <c r="J457" s="23"/>
      <c r="K457" s="23"/>
      <c r="L457" s="23"/>
      <c r="M457" s="23"/>
      <c r="N457" s="23"/>
      <c r="O457" s="23"/>
      <c r="P457" s="23"/>
      <c r="Q457" s="23"/>
      <c r="R457" s="23"/>
      <c r="S457" s="23"/>
      <c r="T457" s="23"/>
      <c r="U457" s="23"/>
      <c r="V457" s="23"/>
      <c r="W457" s="23"/>
      <c r="X457" s="23"/>
      <c r="Y457" s="23"/>
      <c r="Z457" s="23"/>
    </row>
    <row r="458" spans="1:26">
      <c r="F458" s="23"/>
      <c r="G458" s="23"/>
      <c r="H458" s="23"/>
      <c r="I458" s="23"/>
      <c r="J458" s="23"/>
      <c r="K458" s="23"/>
      <c r="L458" s="23"/>
      <c r="M458" s="23"/>
      <c r="N458" s="23"/>
      <c r="O458" s="23"/>
      <c r="P458" s="23"/>
      <c r="Q458" s="23"/>
      <c r="R458" s="23"/>
      <c r="S458" s="23"/>
      <c r="T458" s="23"/>
      <c r="U458" s="23"/>
      <c r="V458" s="23"/>
      <c r="W458" s="23"/>
      <c r="X458" s="23"/>
      <c r="Y458" s="23"/>
      <c r="Z458" s="23"/>
    </row>
    <row r="459" spans="1:26">
      <c r="A459" s="8" t="s">
        <v>389</v>
      </c>
      <c r="B459" s="8"/>
      <c r="C459" s="8"/>
      <c r="F459" s="23"/>
      <c r="G459" s="23"/>
      <c r="H459" s="23"/>
      <c r="I459" s="23"/>
      <c r="J459" s="23"/>
      <c r="K459" s="23"/>
      <c r="L459" s="23"/>
      <c r="M459" s="23"/>
      <c r="N459" s="23"/>
      <c r="O459" s="23"/>
      <c r="P459" s="23"/>
      <c r="Q459" s="23"/>
      <c r="R459" s="23"/>
      <c r="S459" s="23"/>
      <c r="T459" s="23"/>
      <c r="U459" s="23"/>
      <c r="V459" s="23"/>
      <c r="W459" s="23"/>
      <c r="X459" s="23"/>
      <c r="Y459" s="23"/>
      <c r="Z459" s="23"/>
    </row>
    <row r="461" spans="1:26" ht="14.4">
      <c r="A461" s="288" t="s">
        <v>388</v>
      </c>
      <c r="B461" s="286"/>
      <c r="C461" s="286"/>
    </row>
    <row r="462" spans="1:26" ht="14.4">
      <c r="A462" s="287"/>
      <c r="B462" s="286"/>
      <c r="C462" s="286"/>
    </row>
    <row r="463" spans="1:26" ht="12.75" customHeight="1">
      <c r="A463" s="358" t="s">
        <v>399</v>
      </c>
      <c r="B463" s="358"/>
      <c r="C463" s="358"/>
      <c r="D463" s="358"/>
      <c r="E463" s="358"/>
      <c r="F463" s="358"/>
      <c r="G463" s="358"/>
      <c r="H463" s="358"/>
      <c r="I463" s="358"/>
      <c r="J463" s="358"/>
      <c r="K463" s="358"/>
      <c r="L463" s="358"/>
      <c r="M463" s="358"/>
      <c r="N463" s="358"/>
      <c r="O463" s="358"/>
      <c r="P463" s="358"/>
      <c r="Q463" s="358"/>
      <c r="R463" s="358"/>
      <c r="S463" s="358"/>
      <c r="T463" s="358"/>
      <c r="U463" s="358"/>
      <c r="V463" s="358"/>
      <c r="W463" s="358"/>
      <c r="X463" s="358"/>
      <c r="Y463" s="358"/>
      <c r="Z463" s="358"/>
    </row>
    <row r="464" spans="1:26">
      <c r="A464" s="358"/>
      <c r="B464" s="358"/>
      <c r="C464" s="358"/>
      <c r="D464" s="358"/>
      <c r="E464" s="358"/>
      <c r="F464" s="358"/>
      <c r="G464" s="358"/>
      <c r="H464" s="358"/>
      <c r="I464" s="358"/>
      <c r="J464" s="358"/>
      <c r="K464" s="358"/>
      <c r="L464" s="358"/>
      <c r="M464" s="358"/>
      <c r="N464" s="358"/>
      <c r="O464" s="358"/>
      <c r="P464" s="358"/>
      <c r="Q464" s="358"/>
      <c r="R464" s="358"/>
      <c r="S464" s="358"/>
      <c r="T464" s="358"/>
      <c r="U464" s="358"/>
      <c r="V464" s="358"/>
      <c r="W464" s="358"/>
      <c r="X464" s="358"/>
      <c r="Y464" s="358"/>
      <c r="Z464" s="358"/>
    </row>
    <row r="465" spans="1:26">
      <c r="A465" s="358"/>
      <c r="B465" s="358"/>
      <c r="C465" s="358"/>
      <c r="D465" s="358"/>
      <c r="E465" s="358"/>
      <c r="F465" s="358"/>
      <c r="G465" s="358"/>
      <c r="H465" s="358"/>
      <c r="I465" s="358"/>
      <c r="J465" s="358"/>
      <c r="K465" s="358"/>
      <c r="L465" s="358"/>
      <c r="M465" s="358"/>
      <c r="N465" s="358"/>
      <c r="O465" s="358"/>
      <c r="P465" s="358"/>
      <c r="Q465" s="358"/>
      <c r="R465" s="358"/>
      <c r="S465" s="358"/>
      <c r="T465" s="358"/>
      <c r="U465" s="358"/>
      <c r="V465" s="358"/>
      <c r="W465" s="358"/>
      <c r="X465" s="358"/>
      <c r="Y465" s="358"/>
      <c r="Z465" s="358"/>
    </row>
    <row r="466" spans="1:26" ht="12.75" customHeight="1">
      <c r="A466" s="358" t="s">
        <v>400</v>
      </c>
      <c r="B466" s="358"/>
      <c r="C466" s="358"/>
      <c r="D466" s="358"/>
      <c r="E466" s="358"/>
      <c r="F466" s="358"/>
      <c r="G466" s="358"/>
      <c r="H466" s="358"/>
      <c r="I466" s="358"/>
      <c r="J466" s="358"/>
      <c r="K466" s="358"/>
      <c r="L466" s="358"/>
      <c r="M466" s="358"/>
      <c r="N466" s="358"/>
      <c r="O466" s="358"/>
      <c r="P466" s="358"/>
      <c r="Q466" s="358"/>
      <c r="R466" s="358"/>
      <c r="S466" s="358"/>
      <c r="T466" s="358"/>
      <c r="U466" s="358"/>
      <c r="V466" s="358"/>
      <c r="W466" s="358"/>
      <c r="X466" s="358"/>
      <c r="Y466" s="358"/>
      <c r="Z466" s="358"/>
    </row>
    <row r="467" spans="1:26">
      <c r="A467" s="358"/>
      <c r="B467" s="358"/>
      <c r="C467" s="358"/>
      <c r="D467" s="358"/>
      <c r="E467" s="358"/>
      <c r="F467" s="358"/>
      <c r="G467" s="358"/>
      <c r="H467" s="358"/>
      <c r="I467" s="358"/>
      <c r="J467" s="358"/>
      <c r="K467" s="358"/>
      <c r="L467" s="358"/>
      <c r="M467" s="358"/>
      <c r="N467" s="358"/>
      <c r="O467" s="358"/>
      <c r="P467" s="358"/>
      <c r="Q467" s="358"/>
      <c r="R467" s="358"/>
      <c r="S467" s="358"/>
      <c r="T467" s="358"/>
      <c r="U467" s="358"/>
      <c r="V467" s="358"/>
      <c r="W467" s="358"/>
      <c r="X467" s="358"/>
      <c r="Y467" s="358"/>
      <c r="Z467" s="358"/>
    </row>
    <row r="468" spans="1:26">
      <c r="A468" s="289"/>
      <c r="B468" s="289"/>
      <c r="C468" s="289"/>
      <c r="D468" s="289"/>
      <c r="E468" s="289"/>
      <c r="F468" s="289"/>
      <c r="G468" s="289"/>
      <c r="H468" s="289"/>
      <c r="I468" s="289"/>
      <c r="J468" s="289"/>
      <c r="K468" s="289"/>
      <c r="L468" s="289"/>
      <c r="M468" s="289"/>
      <c r="N468" s="289"/>
      <c r="O468" s="289"/>
      <c r="P468" s="289"/>
      <c r="Q468" s="289"/>
      <c r="R468" s="289"/>
      <c r="S468" s="289"/>
      <c r="T468" s="289"/>
      <c r="U468" s="289"/>
      <c r="V468" s="289"/>
      <c r="W468" s="289"/>
      <c r="X468" s="289"/>
      <c r="Y468" s="289"/>
      <c r="Z468" s="289"/>
    </row>
  </sheetData>
  <sortState ref="A223:AD249">
    <sortCondition ref="E223:E249"/>
  </sortState>
  <mergeCells count="12">
    <mergeCell ref="A466:Z467"/>
    <mergeCell ref="A463:Z465"/>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zoomScale="80" zoomScaleNormal="80" workbookViewId="0">
      <pane ySplit="4" topLeftCell="A5" activePane="bottomLeft" state="frozen"/>
      <selection activeCell="G44" sqref="G44"/>
      <selection pane="bottomLeft" activeCell="A62" sqref="A62"/>
    </sheetView>
  </sheetViews>
  <sheetFormatPr baseColWidth="10" defaultColWidth="11.44140625" defaultRowHeight="10.199999999999999"/>
  <cols>
    <col min="1" max="1" width="13" style="24" customWidth="1"/>
    <col min="2" max="2" width="29.44140625" style="24" customWidth="1"/>
    <col min="3" max="3" width="11.44140625" style="24"/>
    <col min="4" max="4" width="12" style="27" customWidth="1"/>
    <col min="5" max="5" width="11" style="37" customWidth="1"/>
    <col min="6" max="6" width="11.44140625" style="24" customWidth="1"/>
    <col min="7" max="10" width="11.44140625" style="24"/>
    <col min="11" max="12" width="11.44140625" style="37"/>
    <col min="13" max="13" width="11.44140625" style="24"/>
    <col min="14" max="14" width="12.88671875" style="24" customWidth="1"/>
    <col min="15" max="16384" width="11.44140625" style="24"/>
  </cols>
  <sheetData>
    <row r="1" spans="1:23" ht="18.75" customHeight="1">
      <c r="A1" s="52" t="s">
        <v>372</v>
      </c>
      <c r="E1" s="89"/>
      <c r="F1" s="28"/>
    </row>
    <row r="2" spans="1:23" ht="12.75" customHeight="1">
      <c r="A2" s="6"/>
      <c r="E2" s="89"/>
      <c r="F2" s="28"/>
      <c r="G2" s="6"/>
    </row>
    <row r="3" spans="1:23" ht="26.25" customHeight="1">
      <c r="A3" s="376" t="s">
        <v>220</v>
      </c>
      <c r="B3" s="378" t="s">
        <v>0</v>
      </c>
      <c r="C3" s="376" t="s">
        <v>183</v>
      </c>
      <c r="D3" s="376"/>
      <c r="E3" s="376"/>
      <c r="F3" s="377" t="s">
        <v>305</v>
      </c>
      <c r="G3" s="377"/>
      <c r="H3" s="377"/>
    </row>
    <row r="4" spans="1:23" s="26" customFormat="1" ht="141.75" customHeight="1">
      <c r="A4" s="378"/>
      <c r="B4" s="378"/>
      <c r="C4" s="290" t="s">
        <v>306</v>
      </c>
      <c r="D4" s="290" t="s">
        <v>307</v>
      </c>
      <c r="E4" s="290" t="s">
        <v>244</v>
      </c>
      <c r="F4" s="291" t="s">
        <v>306</v>
      </c>
      <c r="G4" s="291" t="s">
        <v>307</v>
      </c>
      <c r="H4" s="291" t="s">
        <v>244</v>
      </c>
      <c r="I4" s="36"/>
      <c r="J4" s="36"/>
      <c r="K4" s="36"/>
      <c r="L4" s="36"/>
      <c r="M4" s="36"/>
      <c r="N4" s="36"/>
      <c r="O4" s="36"/>
    </row>
    <row r="5" spans="1:23" s="36" customFormat="1" ht="13.2">
      <c r="A5" s="81">
        <v>5334000</v>
      </c>
      <c r="B5" s="177" t="s">
        <v>258</v>
      </c>
      <c r="C5" s="178">
        <v>5046</v>
      </c>
      <c r="D5" s="178">
        <v>5810</v>
      </c>
      <c r="E5" s="179">
        <v>2013</v>
      </c>
      <c r="F5" s="184">
        <v>804.57937400000003</v>
      </c>
      <c r="G5" s="184">
        <v>926.39836700000001</v>
      </c>
      <c r="H5" s="184">
        <v>320.97072500000002</v>
      </c>
      <c r="I5" s="182"/>
      <c r="J5" s="203"/>
      <c r="K5" s="66"/>
      <c r="L5" s="66"/>
      <c r="M5" s="66"/>
      <c r="N5" s="66"/>
      <c r="O5" s="66"/>
      <c r="P5" s="47"/>
      <c r="Q5" s="47"/>
      <c r="R5" s="47"/>
      <c r="S5" s="47"/>
      <c r="T5" s="47"/>
      <c r="U5" s="47"/>
      <c r="V5" s="47"/>
      <c r="W5" s="39"/>
    </row>
    <row r="6" spans="1:23" s="36" customFormat="1" ht="13.2">
      <c r="A6" s="81">
        <v>5334002</v>
      </c>
      <c r="B6" s="58" t="s">
        <v>250</v>
      </c>
      <c r="C6" s="178">
        <v>3881</v>
      </c>
      <c r="D6" s="178">
        <v>4339</v>
      </c>
      <c r="E6" s="179">
        <v>2088</v>
      </c>
      <c r="F6" s="184">
        <v>827.38184100000001</v>
      </c>
      <c r="G6" s="184">
        <v>925.02185199999997</v>
      </c>
      <c r="H6" s="184">
        <v>445.13612000000001</v>
      </c>
      <c r="I6" s="66"/>
      <c r="J6" s="203"/>
      <c r="K6" s="66"/>
      <c r="L6" s="66"/>
      <c r="M6" s="66"/>
      <c r="N6" s="66"/>
      <c r="O6" s="66"/>
      <c r="P6" s="47"/>
      <c r="Q6" s="47"/>
      <c r="R6" s="47"/>
      <c r="S6" s="47"/>
      <c r="T6" s="47"/>
      <c r="U6" s="47"/>
      <c r="V6" s="47"/>
      <c r="W6" s="39"/>
    </row>
    <row r="7" spans="1:23" s="36" customFormat="1" ht="13.2">
      <c r="A7" s="81">
        <v>5711000</v>
      </c>
      <c r="B7" s="177" t="s">
        <v>121</v>
      </c>
      <c r="C7" s="178">
        <v>5530</v>
      </c>
      <c r="D7" s="178">
        <v>5933</v>
      </c>
      <c r="E7" s="179">
        <v>2606</v>
      </c>
      <c r="F7" s="184">
        <v>798.47524399999998</v>
      </c>
      <c r="G7" s="184">
        <v>856.66430800000001</v>
      </c>
      <c r="H7" s="184">
        <v>376.27965399999999</v>
      </c>
      <c r="I7" s="66"/>
      <c r="J7" s="203"/>
      <c r="K7" s="66"/>
      <c r="L7" s="66"/>
      <c r="M7" s="66"/>
      <c r="N7" s="66"/>
      <c r="O7" s="66"/>
      <c r="P7" s="47"/>
      <c r="Q7" s="47"/>
      <c r="R7" s="47"/>
      <c r="S7" s="47"/>
      <c r="T7" s="47"/>
      <c r="U7" s="47"/>
      <c r="V7" s="47"/>
      <c r="W7" s="39"/>
    </row>
    <row r="8" spans="1:23" s="36" customFormat="1" ht="13.2">
      <c r="A8" s="81">
        <v>5911000</v>
      </c>
      <c r="B8" s="177" t="s">
        <v>134</v>
      </c>
      <c r="C8" s="178">
        <v>4544</v>
      </c>
      <c r="D8" s="178">
        <v>5992</v>
      </c>
      <c r="E8" s="179">
        <v>2093</v>
      </c>
      <c r="F8" s="184">
        <v>699.17373199999997</v>
      </c>
      <c r="G8" s="184">
        <v>921.97381199999995</v>
      </c>
      <c r="H8" s="184">
        <v>322.04459100000003</v>
      </c>
      <c r="I8" s="66"/>
      <c r="J8" s="203"/>
      <c r="K8" s="66"/>
      <c r="L8" s="66"/>
      <c r="M8" s="66"/>
      <c r="N8" s="66"/>
      <c r="O8" s="66"/>
      <c r="P8" s="47"/>
      <c r="Q8" s="47"/>
      <c r="R8" s="47"/>
      <c r="S8" s="47"/>
      <c r="T8" s="47"/>
      <c r="U8" s="47"/>
      <c r="V8" s="47"/>
      <c r="W8" s="39"/>
    </row>
    <row r="9" spans="1:23" s="36" customFormat="1" ht="13.2">
      <c r="A9" s="81">
        <v>5314000</v>
      </c>
      <c r="B9" s="177" t="s">
        <v>54</v>
      </c>
      <c r="C9" s="178">
        <v>3946</v>
      </c>
      <c r="D9" s="178">
        <v>4396</v>
      </c>
      <c r="E9" s="179">
        <v>1883</v>
      </c>
      <c r="F9" s="184">
        <v>579.91887599999995</v>
      </c>
      <c r="G9" s="184">
        <v>646.05255399999999</v>
      </c>
      <c r="H9" s="184">
        <v>276.73270200000002</v>
      </c>
      <c r="I9" s="66"/>
      <c r="J9" s="203"/>
      <c r="K9" s="66"/>
      <c r="L9" s="66"/>
      <c r="M9" s="66"/>
      <c r="N9" s="66"/>
      <c r="O9" s="66"/>
      <c r="P9" s="47"/>
      <c r="Q9" s="47"/>
      <c r="R9" s="47"/>
      <c r="S9" s="47"/>
      <c r="T9" s="47"/>
      <c r="U9" s="47"/>
      <c r="V9" s="47"/>
      <c r="W9" s="39"/>
    </row>
    <row r="10" spans="1:23" s="36" customFormat="1" ht="13.2">
      <c r="A10" s="81">
        <v>5554000</v>
      </c>
      <c r="B10" s="177" t="s">
        <v>265</v>
      </c>
      <c r="C10" s="178">
        <v>5603</v>
      </c>
      <c r="D10" s="178">
        <v>6275</v>
      </c>
      <c r="E10" s="179">
        <v>3315</v>
      </c>
      <c r="F10" s="184">
        <v>675.51601100000005</v>
      </c>
      <c r="G10" s="184">
        <v>756.53452900000002</v>
      </c>
      <c r="H10" s="184">
        <v>399.66724499999998</v>
      </c>
      <c r="I10" s="66"/>
      <c r="J10" s="203"/>
      <c r="K10" s="66"/>
      <c r="L10" s="66"/>
      <c r="M10" s="66"/>
      <c r="N10" s="66"/>
      <c r="O10" s="66"/>
      <c r="P10" s="47"/>
      <c r="Q10" s="47"/>
      <c r="R10" s="47"/>
      <c r="S10" s="47"/>
      <c r="T10" s="47"/>
      <c r="U10" s="47"/>
      <c r="V10" s="47"/>
      <c r="W10" s="39"/>
    </row>
    <row r="11" spans="1:23" s="36" customFormat="1" ht="13.2">
      <c r="A11" s="81">
        <v>5512000</v>
      </c>
      <c r="B11" s="177" t="s">
        <v>95</v>
      </c>
      <c r="C11" s="178">
        <v>1562</v>
      </c>
      <c r="D11" s="178">
        <v>1571</v>
      </c>
      <c r="E11" s="81">
        <v>617</v>
      </c>
      <c r="F11" s="184">
        <v>705.00090299999999</v>
      </c>
      <c r="G11" s="184">
        <v>709.06300799999997</v>
      </c>
      <c r="H11" s="184">
        <v>278.47987000000001</v>
      </c>
      <c r="I11" s="66"/>
      <c r="J11" s="203"/>
      <c r="K11" s="66"/>
      <c r="L11" s="66"/>
      <c r="M11" s="66"/>
      <c r="N11" s="66"/>
      <c r="O11" s="66"/>
      <c r="P11" s="47"/>
      <c r="Q11" s="47"/>
      <c r="R11" s="47"/>
      <c r="S11" s="47"/>
      <c r="T11" s="47"/>
      <c r="U11" s="47"/>
      <c r="V11" s="47"/>
      <c r="W11" s="39"/>
    </row>
    <row r="12" spans="1:23" s="36" customFormat="1" ht="13.2">
      <c r="A12" s="81">
        <v>5558000</v>
      </c>
      <c r="B12" s="177" t="s">
        <v>266</v>
      </c>
      <c r="C12" s="178">
        <v>2369</v>
      </c>
      <c r="D12" s="178">
        <v>2775</v>
      </c>
      <c r="E12" s="179">
        <v>1030</v>
      </c>
      <c r="F12" s="184">
        <v>504.611583</v>
      </c>
      <c r="G12" s="184">
        <v>591.092083</v>
      </c>
      <c r="H12" s="184">
        <v>219.39634100000001</v>
      </c>
      <c r="I12" s="66"/>
      <c r="J12" s="203"/>
      <c r="K12" s="66"/>
      <c r="L12" s="66"/>
      <c r="M12" s="66"/>
      <c r="N12" s="66"/>
      <c r="O12" s="66"/>
      <c r="P12" s="47"/>
      <c r="Q12" s="47"/>
      <c r="R12" s="47"/>
      <c r="S12" s="47"/>
      <c r="T12" s="47"/>
      <c r="U12" s="47"/>
      <c r="V12" s="47"/>
      <c r="W12" s="39"/>
    </row>
    <row r="13" spans="1:23" s="36" customFormat="1" ht="13.2">
      <c r="A13" s="81">
        <v>5913000</v>
      </c>
      <c r="B13" s="177" t="s">
        <v>135</v>
      </c>
      <c r="C13" s="178">
        <v>9755</v>
      </c>
      <c r="D13" s="178">
        <v>10748</v>
      </c>
      <c r="E13" s="179">
        <v>4220</v>
      </c>
      <c r="F13" s="184">
        <v>857.36383699999999</v>
      </c>
      <c r="G13" s="184">
        <v>944.63828999999998</v>
      </c>
      <c r="H13" s="184">
        <v>370.894453</v>
      </c>
      <c r="I13" s="66"/>
      <c r="J13" s="203"/>
      <c r="K13" s="66"/>
      <c r="L13" s="66"/>
      <c r="M13" s="66"/>
      <c r="N13" s="66"/>
      <c r="O13" s="66"/>
      <c r="P13" s="47"/>
      <c r="Q13" s="47"/>
      <c r="R13" s="47"/>
      <c r="S13" s="47"/>
      <c r="T13" s="47"/>
      <c r="U13" s="47"/>
      <c r="V13" s="47"/>
      <c r="W13" s="39"/>
    </row>
    <row r="14" spans="1:23" s="36" customFormat="1" ht="13.2">
      <c r="A14" s="81">
        <v>5112000</v>
      </c>
      <c r="B14" s="177" t="s">
        <v>16</v>
      </c>
      <c r="C14" s="178">
        <v>8204</v>
      </c>
      <c r="D14" s="178">
        <v>9841</v>
      </c>
      <c r="E14" s="179">
        <v>2073</v>
      </c>
      <c r="F14" s="184">
        <v>806.57529899999997</v>
      </c>
      <c r="G14" s="184">
        <v>967.51676299999997</v>
      </c>
      <c r="H14" s="184">
        <v>203.80675199999999</v>
      </c>
      <c r="I14" s="66"/>
      <c r="J14" s="203"/>
      <c r="K14" s="66"/>
      <c r="L14" s="66"/>
      <c r="M14" s="66"/>
      <c r="N14" s="66"/>
      <c r="O14" s="66"/>
      <c r="P14" s="47"/>
      <c r="Q14" s="47"/>
      <c r="R14" s="47"/>
      <c r="S14" s="47"/>
      <c r="T14" s="47"/>
      <c r="U14" s="47"/>
      <c r="V14" s="47"/>
      <c r="W14" s="39"/>
    </row>
    <row r="15" spans="1:23" s="36" customFormat="1" ht="13.2">
      <c r="A15" s="81">
        <v>5358000</v>
      </c>
      <c r="B15" s="177" t="s">
        <v>259</v>
      </c>
      <c r="C15" s="178">
        <v>3843</v>
      </c>
      <c r="D15" s="178">
        <v>4385</v>
      </c>
      <c r="E15" s="179">
        <v>2033</v>
      </c>
      <c r="F15" s="184">
        <v>723.61979399999996</v>
      </c>
      <c r="G15" s="184">
        <v>825.67598099999998</v>
      </c>
      <c r="H15" s="184">
        <v>382.80484999999999</v>
      </c>
      <c r="I15" s="66"/>
      <c r="J15" s="203"/>
      <c r="K15" s="66"/>
      <c r="L15" s="66"/>
      <c r="M15" s="66"/>
      <c r="N15" s="66"/>
      <c r="O15" s="66"/>
      <c r="P15" s="47"/>
      <c r="Q15" s="47"/>
      <c r="R15" s="47"/>
      <c r="S15" s="47"/>
      <c r="T15" s="47"/>
      <c r="U15" s="47"/>
      <c r="V15" s="47"/>
      <c r="W15" s="39"/>
    </row>
    <row r="16" spans="1:23" s="36" customFormat="1" ht="13.2">
      <c r="A16" s="81">
        <v>5111000</v>
      </c>
      <c r="B16" s="177" t="s">
        <v>15</v>
      </c>
      <c r="C16" s="178">
        <v>9443</v>
      </c>
      <c r="D16" s="178">
        <v>10947</v>
      </c>
      <c r="E16" s="179">
        <v>6143</v>
      </c>
      <c r="F16" s="184">
        <v>829.47568100000001</v>
      </c>
      <c r="G16" s="184">
        <v>961.58744899999999</v>
      </c>
      <c r="H16" s="184">
        <v>539.60278600000004</v>
      </c>
      <c r="I16" s="66"/>
      <c r="J16" s="203"/>
      <c r="K16" s="66"/>
      <c r="L16" s="66"/>
      <c r="M16" s="66"/>
      <c r="N16" s="66"/>
      <c r="O16" s="66"/>
      <c r="P16" s="47"/>
      <c r="Q16" s="47"/>
      <c r="R16" s="47"/>
      <c r="S16" s="47"/>
      <c r="T16" s="47"/>
      <c r="U16" s="47"/>
      <c r="V16" s="47"/>
      <c r="W16" s="39"/>
    </row>
    <row r="17" spans="1:23" s="36" customFormat="1" ht="13.2">
      <c r="A17" s="81">
        <v>5954000</v>
      </c>
      <c r="B17" s="177" t="s">
        <v>336</v>
      </c>
      <c r="C17" s="178">
        <v>4623</v>
      </c>
      <c r="D17" s="178">
        <v>5291</v>
      </c>
      <c r="E17" s="179">
        <v>1772</v>
      </c>
      <c r="F17" s="184">
        <v>773.10277900000006</v>
      </c>
      <c r="G17" s="184">
        <v>884.81220099999996</v>
      </c>
      <c r="H17" s="184">
        <v>296.33098100000001</v>
      </c>
      <c r="I17" s="66"/>
      <c r="J17" s="203"/>
      <c r="K17" s="66"/>
      <c r="L17" s="66"/>
      <c r="M17" s="66"/>
      <c r="N17" s="66"/>
      <c r="O17" s="66"/>
      <c r="P17" s="47"/>
      <c r="Q17" s="47"/>
      <c r="R17" s="47"/>
      <c r="S17" s="47"/>
      <c r="T17" s="47"/>
      <c r="U17" s="47"/>
      <c r="V17" s="47"/>
      <c r="W17" s="39"/>
    </row>
    <row r="18" spans="1:23" s="36" customFormat="1" ht="13.2">
      <c r="A18" s="81">
        <v>5113000</v>
      </c>
      <c r="B18" s="177" t="s">
        <v>17</v>
      </c>
      <c r="C18" s="178">
        <v>7427</v>
      </c>
      <c r="D18" s="178">
        <v>9020</v>
      </c>
      <c r="E18" s="179">
        <v>3534</v>
      </c>
      <c r="F18" s="184">
        <v>676.40549699999997</v>
      </c>
      <c r="G18" s="184">
        <v>821.48614299999997</v>
      </c>
      <c r="H18" s="184">
        <v>321.85499199999998</v>
      </c>
      <c r="I18" s="66"/>
      <c r="J18" s="203"/>
      <c r="K18" s="66"/>
      <c r="L18" s="66"/>
      <c r="M18" s="66"/>
      <c r="N18" s="66"/>
      <c r="O18" s="66"/>
      <c r="P18" s="47"/>
      <c r="Q18" s="47"/>
      <c r="R18" s="47"/>
      <c r="S18" s="47"/>
      <c r="T18" s="47"/>
      <c r="U18" s="47"/>
      <c r="V18" s="47"/>
      <c r="W18" s="39"/>
    </row>
    <row r="19" spans="1:23" s="36" customFormat="1" ht="13.2">
      <c r="A19" s="81">
        <v>5366000</v>
      </c>
      <c r="B19" s="177" t="s">
        <v>260</v>
      </c>
      <c r="C19" s="178">
        <v>2279</v>
      </c>
      <c r="D19" s="178">
        <v>2664</v>
      </c>
      <c r="E19" s="179">
        <v>959</v>
      </c>
      <c r="F19" s="184">
        <v>589.95599300000003</v>
      </c>
      <c r="G19" s="184">
        <v>689.61946699999999</v>
      </c>
      <c r="H19" s="184">
        <v>248.25265300000001</v>
      </c>
      <c r="I19" s="66"/>
      <c r="J19" s="203"/>
      <c r="K19" s="66"/>
      <c r="L19" s="66"/>
      <c r="M19" s="66"/>
      <c r="N19" s="66"/>
      <c r="O19" s="66"/>
      <c r="P19" s="47"/>
      <c r="Q19" s="47"/>
      <c r="R19" s="47"/>
      <c r="S19" s="47"/>
      <c r="T19" s="47"/>
      <c r="U19" s="47"/>
      <c r="V19" s="47"/>
      <c r="W19" s="39"/>
    </row>
    <row r="20" spans="1:23" s="36" customFormat="1" ht="13.2">
      <c r="A20" s="81">
        <v>5513000</v>
      </c>
      <c r="B20" s="177" t="s">
        <v>96</v>
      </c>
      <c r="C20" s="178">
        <v>2831</v>
      </c>
      <c r="D20" s="178">
        <v>3176</v>
      </c>
      <c r="E20" s="179">
        <v>1625</v>
      </c>
      <c r="F20" s="184">
        <v>524.57011599999998</v>
      </c>
      <c r="G20" s="184">
        <v>588.49688700000002</v>
      </c>
      <c r="H20" s="184">
        <v>301.10435799999999</v>
      </c>
      <c r="I20" s="66"/>
      <c r="J20" s="203"/>
      <c r="K20" s="66"/>
      <c r="L20" s="66"/>
      <c r="M20" s="66"/>
      <c r="N20" s="66"/>
      <c r="O20" s="66"/>
      <c r="P20" s="47"/>
      <c r="Q20" s="47"/>
      <c r="R20" s="47"/>
      <c r="S20" s="47"/>
      <c r="T20" s="47"/>
      <c r="U20" s="47"/>
      <c r="V20" s="47"/>
      <c r="W20" s="39"/>
    </row>
    <row r="21" spans="1:23" s="36" customFormat="1" ht="13.2">
      <c r="A21" s="81">
        <v>5754000</v>
      </c>
      <c r="B21" s="177" t="s">
        <v>269</v>
      </c>
      <c r="C21" s="178">
        <v>5306</v>
      </c>
      <c r="D21" s="178">
        <v>6230</v>
      </c>
      <c r="E21" s="179">
        <v>2541</v>
      </c>
      <c r="F21" s="184">
        <v>672.94034099999999</v>
      </c>
      <c r="G21" s="184">
        <v>790.12784099999999</v>
      </c>
      <c r="H21" s="184">
        <v>322.265625</v>
      </c>
      <c r="I21" s="66"/>
      <c r="J21" s="203"/>
      <c r="K21" s="66"/>
      <c r="L21" s="66"/>
      <c r="M21" s="66"/>
      <c r="N21" s="66"/>
      <c r="O21" s="66"/>
      <c r="P21" s="47"/>
      <c r="Q21" s="47"/>
      <c r="R21" s="47"/>
      <c r="S21" s="47"/>
      <c r="T21" s="47"/>
      <c r="U21" s="47"/>
      <c r="V21" s="47"/>
      <c r="W21" s="39"/>
    </row>
    <row r="22" spans="1:23" s="36" customFormat="1" ht="13.2">
      <c r="A22" s="81">
        <v>5914000</v>
      </c>
      <c r="B22" s="177" t="s">
        <v>136</v>
      </c>
      <c r="C22" s="178">
        <v>2675</v>
      </c>
      <c r="D22" s="178">
        <v>2683</v>
      </c>
      <c r="E22" s="179">
        <v>1018</v>
      </c>
      <c r="F22" s="184">
        <v>703.05929400000002</v>
      </c>
      <c r="G22" s="184">
        <v>705.16190099999994</v>
      </c>
      <c r="H22" s="184">
        <v>267.55676999999997</v>
      </c>
      <c r="I22" s="66"/>
      <c r="J22" s="203"/>
      <c r="K22" s="66"/>
      <c r="L22" s="66"/>
      <c r="M22" s="66"/>
      <c r="N22" s="66"/>
      <c r="O22" s="66"/>
      <c r="P22" s="47"/>
      <c r="Q22" s="47"/>
      <c r="R22" s="47"/>
      <c r="S22" s="47"/>
      <c r="T22" s="47"/>
      <c r="U22" s="47"/>
      <c r="V22" s="47"/>
      <c r="W22" s="39"/>
    </row>
    <row r="23" spans="1:23" s="36" customFormat="1" ht="13.2">
      <c r="A23" s="81">
        <v>5915000</v>
      </c>
      <c r="B23" s="177" t="s">
        <v>137</v>
      </c>
      <c r="C23" s="178">
        <v>3120</v>
      </c>
      <c r="D23" s="178">
        <v>3684</v>
      </c>
      <c r="E23" s="179">
        <v>1474</v>
      </c>
      <c r="F23" s="184">
        <v>814.17499499999997</v>
      </c>
      <c r="G23" s="184">
        <v>961.35278300000004</v>
      </c>
      <c r="H23" s="184">
        <v>384.64549499999998</v>
      </c>
      <c r="I23" s="66"/>
      <c r="J23" s="203"/>
      <c r="K23" s="66"/>
      <c r="L23" s="66"/>
      <c r="M23" s="66"/>
      <c r="N23" s="66"/>
      <c r="O23" s="66"/>
      <c r="P23" s="47"/>
      <c r="Q23" s="47"/>
      <c r="R23" s="47"/>
      <c r="S23" s="47"/>
      <c r="T23" s="47"/>
      <c r="U23" s="47"/>
      <c r="V23" s="47"/>
      <c r="W23" s="39"/>
    </row>
    <row r="24" spans="1:23" s="36" customFormat="1" ht="13.2">
      <c r="A24" s="81">
        <v>5370000</v>
      </c>
      <c r="B24" s="177" t="s">
        <v>261</v>
      </c>
      <c r="C24" s="178">
        <v>3061</v>
      </c>
      <c r="D24" s="178">
        <v>3795</v>
      </c>
      <c r="E24" s="179">
        <v>1153</v>
      </c>
      <c r="F24" s="184">
        <v>590.86960699999997</v>
      </c>
      <c r="G24" s="184">
        <v>732.55477299999995</v>
      </c>
      <c r="H24" s="184">
        <v>222.56538900000001</v>
      </c>
      <c r="I24" s="66"/>
      <c r="J24" s="203"/>
      <c r="K24" s="66"/>
      <c r="L24" s="66"/>
      <c r="M24" s="66"/>
      <c r="N24" s="66"/>
      <c r="O24" s="66"/>
      <c r="P24" s="47"/>
      <c r="Q24" s="47"/>
      <c r="R24" s="47"/>
      <c r="S24" s="47"/>
      <c r="T24" s="47"/>
      <c r="U24" s="47"/>
      <c r="V24" s="47"/>
      <c r="W24" s="39"/>
    </row>
    <row r="25" spans="1:23" s="36" customFormat="1" ht="13.2">
      <c r="A25" s="81">
        <v>5758000</v>
      </c>
      <c r="B25" s="177" t="s">
        <v>271</v>
      </c>
      <c r="C25" s="178">
        <v>2280</v>
      </c>
      <c r="D25" s="178">
        <v>2663</v>
      </c>
      <c r="E25" s="81">
        <v>974</v>
      </c>
      <c r="F25" s="184">
        <v>443.70925399999999</v>
      </c>
      <c r="G25" s="184">
        <v>518.24462400000004</v>
      </c>
      <c r="H25" s="184">
        <v>189.54947899999999</v>
      </c>
      <c r="I25" s="66"/>
      <c r="J25" s="203"/>
      <c r="K25" s="66"/>
      <c r="L25" s="66"/>
      <c r="M25" s="66"/>
      <c r="N25" s="66"/>
      <c r="O25" s="66"/>
      <c r="P25" s="47"/>
      <c r="Q25" s="47"/>
      <c r="R25" s="47"/>
      <c r="S25" s="47"/>
      <c r="T25" s="47"/>
      <c r="U25" s="47"/>
      <c r="V25" s="47"/>
      <c r="W25" s="39"/>
    </row>
    <row r="26" spans="1:23" s="36" customFormat="1" ht="13.2">
      <c r="A26" s="81">
        <v>5916000</v>
      </c>
      <c r="B26" s="177" t="s">
        <v>138</v>
      </c>
      <c r="C26" s="178">
        <v>2143</v>
      </c>
      <c r="D26" s="178">
        <v>2648</v>
      </c>
      <c r="E26" s="81">
        <v>967</v>
      </c>
      <c r="F26" s="184">
        <v>703.40707699999996</v>
      </c>
      <c r="G26" s="184">
        <v>869.16562699999997</v>
      </c>
      <c r="H26" s="184">
        <v>317.403007</v>
      </c>
      <c r="I26" s="66"/>
      <c r="J26" s="203"/>
      <c r="K26" s="66"/>
      <c r="L26" s="66"/>
      <c r="M26" s="66"/>
      <c r="N26" s="66"/>
      <c r="O26" s="66"/>
      <c r="P26" s="47"/>
      <c r="Q26" s="47"/>
      <c r="R26" s="47"/>
      <c r="S26" s="47"/>
      <c r="T26" s="47"/>
      <c r="U26" s="47"/>
      <c r="V26" s="47"/>
      <c r="W26" s="39"/>
    </row>
    <row r="27" spans="1:23" s="36" customFormat="1" ht="13.2">
      <c r="A27" s="81">
        <v>5958000</v>
      </c>
      <c r="B27" s="177" t="s">
        <v>276</v>
      </c>
      <c r="C27" s="178">
        <v>2549</v>
      </c>
      <c r="D27" s="178">
        <v>2915</v>
      </c>
      <c r="E27" s="179">
        <v>1540</v>
      </c>
      <c r="F27" s="184">
        <v>482.07126099999999</v>
      </c>
      <c r="G27" s="184">
        <v>551.28980999999999</v>
      </c>
      <c r="H27" s="184">
        <v>291.24744700000002</v>
      </c>
      <c r="I27" s="66"/>
      <c r="J27" s="203"/>
      <c r="K27" s="66"/>
      <c r="L27" s="66"/>
      <c r="M27" s="66"/>
      <c r="N27" s="66"/>
      <c r="O27" s="66"/>
      <c r="P27" s="47"/>
      <c r="Q27" s="47"/>
      <c r="R27" s="47"/>
      <c r="S27" s="47"/>
      <c r="T27" s="47"/>
      <c r="U27" s="47"/>
      <c r="V27" s="47"/>
      <c r="W27" s="39"/>
    </row>
    <row r="28" spans="1:23" s="36" customFormat="1" ht="13.2">
      <c r="A28" s="81">
        <v>5762000</v>
      </c>
      <c r="B28" s="177" t="s">
        <v>272</v>
      </c>
      <c r="C28" s="177">
        <v>949</v>
      </c>
      <c r="D28" s="178">
        <v>1053</v>
      </c>
      <c r="E28" s="81">
        <v>446</v>
      </c>
      <c r="F28" s="184">
        <v>326.00480900000002</v>
      </c>
      <c r="G28" s="184">
        <v>361.73136399999999</v>
      </c>
      <c r="H28" s="184">
        <v>153.21195499999999</v>
      </c>
      <c r="I28" s="66"/>
      <c r="J28" s="203"/>
      <c r="K28" s="66"/>
      <c r="L28" s="66"/>
      <c r="M28" s="66"/>
      <c r="N28" s="66"/>
      <c r="O28" s="66"/>
      <c r="P28" s="47"/>
      <c r="Q28" s="47"/>
      <c r="R28" s="47"/>
      <c r="S28" s="47"/>
      <c r="T28" s="47"/>
      <c r="U28" s="47"/>
      <c r="V28" s="47"/>
      <c r="W28" s="39"/>
    </row>
    <row r="29" spans="1:23" s="36" customFormat="1" ht="13.2">
      <c r="A29" s="81">
        <v>5154000</v>
      </c>
      <c r="B29" s="177" t="s">
        <v>253</v>
      </c>
      <c r="C29" s="178">
        <v>4336</v>
      </c>
      <c r="D29" s="178">
        <v>4435</v>
      </c>
      <c r="E29" s="179">
        <v>1930</v>
      </c>
      <c r="F29" s="184">
        <v>687.32662300000004</v>
      </c>
      <c r="G29" s="184">
        <v>703.01973499999997</v>
      </c>
      <c r="H29" s="184">
        <v>305.93643500000002</v>
      </c>
      <c r="I29" s="66"/>
      <c r="J29" s="203"/>
      <c r="K29" s="66"/>
      <c r="L29" s="66"/>
      <c r="M29" s="66"/>
      <c r="N29" s="66"/>
      <c r="O29" s="66"/>
      <c r="P29" s="47"/>
      <c r="Q29" s="47"/>
      <c r="R29" s="47"/>
      <c r="S29" s="47"/>
      <c r="T29" s="47"/>
      <c r="U29" s="47"/>
      <c r="V29" s="47"/>
      <c r="W29" s="39"/>
    </row>
    <row r="30" spans="1:23" s="36" customFormat="1" ht="13.2">
      <c r="A30" s="81">
        <v>5315000</v>
      </c>
      <c r="B30" s="177" t="s">
        <v>55</v>
      </c>
      <c r="C30" s="178">
        <v>10526</v>
      </c>
      <c r="D30" s="178">
        <v>12079</v>
      </c>
      <c r="E30" s="179">
        <v>6107</v>
      </c>
      <c r="F30" s="184">
        <v>510.36141300000003</v>
      </c>
      <c r="G30" s="184">
        <v>585.65984300000002</v>
      </c>
      <c r="H30" s="184">
        <v>296.102712</v>
      </c>
      <c r="I30" s="66"/>
      <c r="J30" s="203"/>
      <c r="K30" s="66"/>
      <c r="L30" s="66"/>
      <c r="M30" s="66"/>
      <c r="N30" s="66"/>
      <c r="O30" s="66"/>
      <c r="P30" s="47"/>
      <c r="Q30" s="47"/>
      <c r="R30" s="47"/>
      <c r="S30" s="47"/>
      <c r="T30" s="47"/>
      <c r="U30" s="47"/>
      <c r="V30" s="47"/>
      <c r="W30" s="39"/>
    </row>
    <row r="31" spans="1:23" s="36" customFormat="1" ht="13.2">
      <c r="A31" s="81">
        <v>5114000</v>
      </c>
      <c r="B31" s="177" t="s">
        <v>18</v>
      </c>
      <c r="C31" s="178">
        <v>3643</v>
      </c>
      <c r="D31" s="178">
        <v>4087</v>
      </c>
      <c r="E31" s="179">
        <v>2256</v>
      </c>
      <c r="F31" s="184">
        <v>814.98881400000005</v>
      </c>
      <c r="G31" s="184">
        <v>914.31767300000001</v>
      </c>
      <c r="H31" s="184">
        <v>504.69798700000001</v>
      </c>
      <c r="I31" s="66"/>
      <c r="J31" s="203"/>
      <c r="K31" s="66"/>
      <c r="L31" s="66"/>
      <c r="M31" s="66"/>
      <c r="N31" s="66"/>
      <c r="O31" s="66"/>
      <c r="P31" s="47"/>
      <c r="Q31" s="47"/>
      <c r="R31" s="47"/>
      <c r="S31" s="47"/>
      <c r="T31" s="47"/>
      <c r="U31" s="47"/>
      <c r="V31" s="47"/>
      <c r="W31" s="39"/>
    </row>
    <row r="32" spans="1:23" s="36" customFormat="1" ht="13.2">
      <c r="A32" s="81">
        <v>5316000</v>
      </c>
      <c r="B32" s="177" t="s">
        <v>56</v>
      </c>
      <c r="C32" s="178">
        <v>2064</v>
      </c>
      <c r="D32" s="178">
        <v>2069</v>
      </c>
      <c r="E32" s="179">
        <v>1023</v>
      </c>
      <c r="F32" s="184">
        <v>630.03662999999995</v>
      </c>
      <c r="G32" s="184">
        <v>631.56288199999995</v>
      </c>
      <c r="H32" s="184">
        <v>312.27106199999997</v>
      </c>
      <c r="I32" s="66"/>
      <c r="J32" s="203"/>
      <c r="K32" s="66"/>
      <c r="L32" s="66"/>
      <c r="M32" s="66"/>
      <c r="N32" s="66"/>
      <c r="O32" s="66"/>
      <c r="P32" s="47"/>
      <c r="Q32" s="47"/>
      <c r="R32" s="47"/>
      <c r="S32" s="47"/>
      <c r="T32" s="47"/>
      <c r="U32" s="47"/>
      <c r="V32" s="47"/>
      <c r="W32" s="39"/>
    </row>
    <row r="33" spans="1:23" s="36" customFormat="1" ht="13.2">
      <c r="A33" s="81">
        <v>5766000</v>
      </c>
      <c r="B33" s="177" t="s">
        <v>273</v>
      </c>
      <c r="C33" s="178">
        <v>3901</v>
      </c>
      <c r="D33" s="178">
        <v>5025</v>
      </c>
      <c r="E33" s="179">
        <v>1419</v>
      </c>
      <c r="F33" s="184">
        <v>523.87730999999997</v>
      </c>
      <c r="G33" s="184">
        <v>674.82273299999997</v>
      </c>
      <c r="H33" s="184">
        <v>190.561882</v>
      </c>
      <c r="I33" s="66"/>
      <c r="J33" s="203"/>
      <c r="K33" s="66"/>
      <c r="L33" s="66"/>
      <c r="M33" s="66"/>
      <c r="N33" s="66"/>
      <c r="O33" s="66"/>
      <c r="P33" s="47"/>
      <c r="Q33" s="47"/>
      <c r="R33" s="47"/>
      <c r="S33" s="47"/>
      <c r="T33" s="47"/>
      <c r="U33" s="47"/>
      <c r="V33" s="47"/>
      <c r="W33" s="39"/>
    </row>
    <row r="34" spans="1:23" s="36" customFormat="1" ht="13.2">
      <c r="A34" s="81">
        <v>5962000</v>
      </c>
      <c r="B34" s="177" t="s">
        <v>277</v>
      </c>
      <c r="C34" s="178">
        <v>5823</v>
      </c>
      <c r="D34" s="178">
        <v>6501</v>
      </c>
      <c r="E34" s="179">
        <v>3437</v>
      </c>
      <c r="F34" s="184">
        <v>697.97547599999996</v>
      </c>
      <c r="G34" s="184">
        <v>779.24413000000004</v>
      </c>
      <c r="H34" s="184">
        <v>411.97693800000002</v>
      </c>
      <c r="I34" s="66"/>
      <c r="J34" s="203"/>
      <c r="K34" s="66"/>
      <c r="L34" s="66"/>
      <c r="M34" s="66"/>
      <c r="N34" s="66"/>
      <c r="O34" s="66"/>
      <c r="P34" s="47"/>
      <c r="Q34" s="47"/>
      <c r="R34" s="47"/>
      <c r="S34" s="47"/>
      <c r="T34" s="47"/>
      <c r="U34" s="47"/>
      <c r="V34" s="47"/>
      <c r="W34" s="39"/>
    </row>
    <row r="35" spans="1:23" s="36" customFormat="1" ht="13.2">
      <c r="A35" s="81">
        <v>5158000</v>
      </c>
      <c r="B35" s="177" t="s">
        <v>333</v>
      </c>
      <c r="C35" s="178">
        <v>6904</v>
      </c>
      <c r="D35" s="178">
        <v>7436</v>
      </c>
      <c r="E35" s="179">
        <v>3925</v>
      </c>
      <c r="F35" s="184">
        <v>727.77104299999996</v>
      </c>
      <c r="G35" s="184">
        <v>783.85073499999999</v>
      </c>
      <c r="H35" s="184">
        <v>413.74584900000002</v>
      </c>
      <c r="I35" s="66"/>
      <c r="J35" s="203"/>
      <c r="K35" s="66"/>
      <c r="L35" s="66"/>
      <c r="M35" s="66"/>
      <c r="N35" s="66"/>
      <c r="O35" s="66"/>
      <c r="P35" s="47"/>
      <c r="Q35" s="47"/>
      <c r="R35" s="47"/>
      <c r="S35" s="47"/>
      <c r="T35" s="47"/>
      <c r="U35" s="47"/>
      <c r="V35" s="47"/>
      <c r="W35" s="39"/>
    </row>
    <row r="36" spans="1:23" s="36" customFormat="1" ht="13.2">
      <c r="A36" s="81">
        <v>5770000</v>
      </c>
      <c r="B36" s="177" t="s">
        <v>274</v>
      </c>
      <c r="C36" s="178">
        <v>3572</v>
      </c>
      <c r="D36" s="178">
        <v>4418</v>
      </c>
      <c r="E36" s="179">
        <v>1280</v>
      </c>
      <c r="F36" s="184">
        <v>543.04696200000001</v>
      </c>
      <c r="G36" s="184">
        <v>671.66334700000004</v>
      </c>
      <c r="H36" s="184">
        <v>194.59689599999999</v>
      </c>
      <c r="I36" s="66"/>
      <c r="J36" s="203"/>
      <c r="K36" s="66"/>
      <c r="L36" s="66"/>
      <c r="M36" s="66"/>
      <c r="N36" s="66"/>
      <c r="O36" s="66"/>
      <c r="P36" s="47"/>
      <c r="Q36" s="47"/>
      <c r="R36" s="47"/>
      <c r="S36" s="47"/>
      <c r="T36" s="47"/>
      <c r="U36" s="47"/>
      <c r="V36" s="47"/>
      <c r="W36" s="39"/>
    </row>
    <row r="37" spans="1:23" s="36" customFormat="1" ht="13.2">
      <c r="A37" s="81">
        <v>5116000</v>
      </c>
      <c r="B37" s="177" t="s">
        <v>19</v>
      </c>
      <c r="C37" s="178">
        <v>4278</v>
      </c>
      <c r="D37" s="178">
        <v>5172</v>
      </c>
      <c r="E37" s="179">
        <v>1554</v>
      </c>
      <c r="F37" s="184">
        <v>834.35726399999999</v>
      </c>
      <c r="G37" s="184">
        <v>1008.71804</v>
      </c>
      <c r="H37" s="184">
        <v>303.08349399999997</v>
      </c>
      <c r="I37" s="66"/>
      <c r="J37" s="203"/>
      <c r="K37" s="66"/>
      <c r="L37" s="66"/>
      <c r="M37" s="66"/>
      <c r="N37" s="66"/>
      <c r="O37" s="66"/>
      <c r="P37" s="47"/>
      <c r="Q37" s="47"/>
      <c r="R37" s="47"/>
      <c r="S37" s="47"/>
      <c r="T37" s="47"/>
      <c r="U37" s="47"/>
      <c r="V37" s="47"/>
      <c r="W37" s="39"/>
    </row>
    <row r="38" spans="1:23" s="36" customFormat="1" ht="13.2">
      <c r="A38" s="81">
        <v>5117000</v>
      </c>
      <c r="B38" s="177" t="s">
        <v>20</v>
      </c>
      <c r="C38" s="178">
        <v>1448</v>
      </c>
      <c r="D38" s="178">
        <v>1623</v>
      </c>
      <c r="E38" s="179">
        <v>535</v>
      </c>
      <c r="F38" s="184">
        <v>454.10355299999998</v>
      </c>
      <c r="G38" s="184">
        <v>508.98485299999999</v>
      </c>
      <c r="H38" s="184">
        <v>167.77997300000001</v>
      </c>
      <c r="I38" s="66"/>
      <c r="J38" s="203"/>
      <c r="K38" s="66"/>
      <c r="L38" s="66"/>
      <c r="M38" s="66"/>
      <c r="N38" s="66"/>
      <c r="O38" s="66"/>
      <c r="P38" s="47"/>
      <c r="Q38" s="47"/>
      <c r="R38" s="47"/>
      <c r="S38" s="47"/>
      <c r="T38" s="47"/>
      <c r="U38" s="47"/>
      <c r="V38" s="47"/>
      <c r="W38" s="39"/>
    </row>
    <row r="39" spans="1:23" s="36" customFormat="1" ht="13.2">
      <c r="A39" s="81">
        <v>5515000</v>
      </c>
      <c r="B39" s="177" t="s">
        <v>97</v>
      </c>
      <c r="C39" s="178">
        <v>2806</v>
      </c>
      <c r="D39" s="178">
        <v>3462</v>
      </c>
      <c r="E39" s="179">
        <v>1152</v>
      </c>
      <c r="F39" s="184">
        <v>465.99684500000001</v>
      </c>
      <c r="G39" s="184">
        <v>574.93979899999999</v>
      </c>
      <c r="H39" s="184">
        <v>191.314457</v>
      </c>
      <c r="I39" s="66"/>
      <c r="J39" s="203"/>
      <c r="K39" s="66"/>
      <c r="L39" s="66"/>
      <c r="M39" s="66"/>
      <c r="N39" s="66"/>
      <c r="O39" s="66"/>
      <c r="P39" s="47"/>
      <c r="Q39" s="47"/>
      <c r="R39" s="47"/>
      <c r="S39" s="47"/>
      <c r="T39" s="47"/>
      <c r="U39" s="47"/>
      <c r="V39" s="47"/>
      <c r="W39" s="39"/>
    </row>
    <row r="40" spans="1:23" s="36" customFormat="1" ht="13.2">
      <c r="A40" s="81">
        <v>5162000</v>
      </c>
      <c r="B40" s="177" t="s">
        <v>254</v>
      </c>
      <c r="C40" s="178">
        <v>5262</v>
      </c>
      <c r="D40" s="178">
        <v>6076</v>
      </c>
      <c r="E40" s="179">
        <v>2825</v>
      </c>
      <c r="F40" s="184">
        <v>581.95733199999995</v>
      </c>
      <c r="G40" s="184">
        <v>671.98265900000001</v>
      </c>
      <c r="H40" s="184">
        <v>312.43433299999998</v>
      </c>
      <c r="I40" s="66"/>
      <c r="J40" s="203"/>
      <c r="K40" s="66"/>
      <c r="L40" s="66"/>
      <c r="M40" s="66"/>
      <c r="N40" s="66"/>
      <c r="O40" s="66"/>
      <c r="P40" s="47"/>
      <c r="Q40" s="47"/>
      <c r="R40" s="47"/>
      <c r="S40" s="47"/>
      <c r="T40" s="47"/>
      <c r="U40" s="47"/>
      <c r="V40" s="47"/>
      <c r="W40" s="39"/>
    </row>
    <row r="41" spans="1:23" s="36" customFormat="1" ht="13.2">
      <c r="A41" s="81">
        <v>5374000</v>
      </c>
      <c r="B41" s="177" t="s">
        <v>262</v>
      </c>
      <c r="C41" s="178">
        <v>4558</v>
      </c>
      <c r="D41" s="178">
        <v>5098</v>
      </c>
      <c r="E41" s="179">
        <v>2251</v>
      </c>
      <c r="F41" s="184">
        <v>789.14108599999997</v>
      </c>
      <c r="G41" s="184">
        <v>882.63301000000001</v>
      </c>
      <c r="H41" s="184">
        <v>389.72281400000003</v>
      </c>
      <c r="I41" s="66"/>
      <c r="J41" s="203"/>
      <c r="K41" s="66"/>
      <c r="L41" s="66"/>
      <c r="M41" s="66"/>
      <c r="N41" s="66"/>
      <c r="O41" s="66"/>
      <c r="P41" s="47"/>
      <c r="Q41" s="47"/>
      <c r="R41" s="47"/>
      <c r="S41" s="47"/>
      <c r="T41" s="47"/>
      <c r="U41" s="47"/>
      <c r="V41" s="47"/>
      <c r="W41" s="39"/>
    </row>
    <row r="42" spans="1:23" s="36" customFormat="1" ht="13.2">
      <c r="A42" s="81">
        <v>5119000</v>
      </c>
      <c r="B42" s="177" t="s">
        <v>21</v>
      </c>
      <c r="C42" s="178">
        <v>4158</v>
      </c>
      <c r="D42" s="178">
        <v>5490</v>
      </c>
      <c r="E42" s="179">
        <v>1566</v>
      </c>
      <c r="F42" s="184">
        <v>1037.37338</v>
      </c>
      <c r="G42" s="184">
        <v>1369.6921299999999</v>
      </c>
      <c r="H42" s="184">
        <v>390.69906700000001</v>
      </c>
      <c r="I42" s="66"/>
      <c r="J42" s="203"/>
      <c r="K42" s="66"/>
      <c r="L42" s="66"/>
      <c r="M42" s="66"/>
      <c r="N42" s="66"/>
      <c r="O42" s="66"/>
      <c r="P42" s="47"/>
      <c r="Q42" s="47"/>
      <c r="R42" s="47"/>
      <c r="S42" s="47"/>
      <c r="T42" s="47"/>
      <c r="U42" s="47"/>
      <c r="V42" s="47"/>
      <c r="W42" s="39"/>
    </row>
    <row r="43" spans="1:23" s="36" customFormat="1" ht="13.2">
      <c r="A43" s="81">
        <v>5966000</v>
      </c>
      <c r="B43" s="177" t="s">
        <v>278</v>
      </c>
      <c r="C43" s="178">
        <v>1761</v>
      </c>
      <c r="D43" s="178">
        <v>1975</v>
      </c>
      <c r="E43" s="179">
        <v>1023</v>
      </c>
      <c r="F43" s="184">
        <v>620.63861299999996</v>
      </c>
      <c r="G43" s="184">
        <v>696.05977299999995</v>
      </c>
      <c r="H43" s="184">
        <v>360.54134099999999</v>
      </c>
      <c r="I43" s="66"/>
      <c r="J43" s="203"/>
      <c r="K43" s="66"/>
      <c r="L43" s="66"/>
      <c r="M43" s="66"/>
      <c r="N43" s="66"/>
      <c r="O43" s="66"/>
      <c r="P43" s="47"/>
      <c r="Q43" s="47"/>
      <c r="R43" s="47"/>
      <c r="S43" s="47"/>
      <c r="T43" s="47"/>
      <c r="U43" s="47"/>
      <c r="V43" s="47"/>
      <c r="W43" s="39"/>
    </row>
    <row r="44" spans="1:23" s="36" customFormat="1" ht="13.2">
      <c r="A44" s="81">
        <v>5774000</v>
      </c>
      <c r="B44" s="177" t="s">
        <v>275</v>
      </c>
      <c r="C44" s="178">
        <v>4144</v>
      </c>
      <c r="D44" s="178">
        <v>4469</v>
      </c>
      <c r="E44" s="179">
        <v>1650</v>
      </c>
      <c r="F44" s="184">
        <v>622.12880900000005</v>
      </c>
      <c r="G44" s="184">
        <v>670.92028200000004</v>
      </c>
      <c r="H44" s="184">
        <v>247.710554</v>
      </c>
      <c r="I44" s="66"/>
      <c r="J44" s="203"/>
      <c r="K44" s="66"/>
      <c r="L44" s="66"/>
      <c r="M44" s="66"/>
      <c r="N44" s="66"/>
      <c r="O44" s="66"/>
      <c r="P44" s="47"/>
      <c r="Q44" s="47"/>
      <c r="R44" s="47"/>
      <c r="S44" s="47"/>
      <c r="T44" s="47"/>
      <c r="U44" s="47"/>
      <c r="V44" s="47"/>
      <c r="W44" s="39"/>
    </row>
    <row r="45" spans="1:23" s="36" customFormat="1" ht="13.2">
      <c r="A45" s="81">
        <v>5562000</v>
      </c>
      <c r="B45" s="177" t="s">
        <v>335</v>
      </c>
      <c r="C45" s="178">
        <v>11145</v>
      </c>
      <c r="D45" s="178">
        <v>12130</v>
      </c>
      <c r="E45" s="179">
        <v>5532</v>
      </c>
      <c r="F45" s="184">
        <v>942.99711500000001</v>
      </c>
      <c r="G45" s="184">
        <v>1026.33961</v>
      </c>
      <c r="H45" s="184">
        <v>468.07178499999998</v>
      </c>
      <c r="I45" s="66"/>
      <c r="J45" s="203"/>
      <c r="K45" s="66"/>
      <c r="L45" s="66"/>
      <c r="M45" s="66"/>
      <c r="N45" s="66"/>
      <c r="O45" s="66"/>
      <c r="P45" s="47"/>
      <c r="Q45" s="47"/>
      <c r="R45" s="47"/>
      <c r="S45" s="47"/>
      <c r="T45" s="47"/>
      <c r="U45" s="47"/>
      <c r="V45" s="47"/>
      <c r="W45" s="39"/>
    </row>
    <row r="46" spans="1:23" s="36" customFormat="1" ht="13.2">
      <c r="A46" s="81">
        <v>5120000</v>
      </c>
      <c r="B46" s="177" t="s">
        <v>22</v>
      </c>
      <c r="C46" s="178">
        <v>1079</v>
      </c>
      <c r="D46" s="178">
        <v>1399</v>
      </c>
      <c r="E46" s="179">
        <v>320</v>
      </c>
      <c r="F46" s="184">
        <v>491.72856899999999</v>
      </c>
      <c r="G46" s="184">
        <v>637.56095300000004</v>
      </c>
      <c r="H46" s="184">
        <v>145.83238399999999</v>
      </c>
      <c r="I46" s="66"/>
      <c r="J46" s="203"/>
      <c r="K46" s="66"/>
      <c r="L46" s="66"/>
      <c r="M46" s="66"/>
      <c r="N46" s="66"/>
      <c r="O46" s="66"/>
      <c r="P46" s="47"/>
      <c r="Q46" s="47"/>
      <c r="R46" s="47"/>
      <c r="S46" s="47"/>
      <c r="T46" s="47"/>
      <c r="U46" s="47"/>
      <c r="V46" s="47"/>
      <c r="W46" s="39"/>
    </row>
    <row r="47" spans="1:23" s="36" customFormat="1" ht="13.2">
      <c r="A47" s="81">
        <v>5362000</v>
      </c>
      <c r="B47" s="177" t="s">
        <v>334</v>
      </c>
      <c r="C47" s="178">
        <v>6726</v>
      </c>
      <c r="D47" s="178">
        <v>7663</v>
      </c>
      <c r="E47" s="179">
        <v>3475</v>
      </c>
      <c r="F47" s="184">
        <v>706.57940399999995</v>
      </c>
      <c r="G47" s="184">
        <v>805.01307899999995</v>
      </c>
      <c r="H47" s="184">
        <v>365.05552</v>
      </c>
      <c r="I47" s="66"/>
      <c r="J47" s="203"/>
      <c r="K47" s="66"/>
      <c r="L47" s="66"/>
      <c r="M47" s="66"/>
      <c r="N47" s="66"/>
      <c r="O47" s="66"/>
      <c r="P47" s="47"/>
      <c r="Q47" s="47"/>
      <c r="R47" s="47"/>
      <c r="S47" s="47"/>
      <c r="T47" s="47"/>
      <c r="U47" s="47"/>
      <c r="V47" s="47"/>
      <c r="W47" s="39"/>
    </row>
    <row r="48" spans="1:23" s="36" customFormat="1" ht="13.2">
      <c r="A48" s="81">
        <v>5378000</v>
      </c>
      <c r="B48" s="177" t="s">
        <v>263</v>
      </c>
      <c r="C48" s="178">
        <v>3401</v>
      </c>
      <c r="D48" s="178">
        <v>3884</v>
      </c>
      <c r="E48" s="179">
        <v>1809</v>
      </c>
      <c r="F48" s="184">
        <v>593.76036599999998</v>
      </c>
      <c r="G48" s="184">
        <v>678.08446400000003</v>
      </c>
      <c r="H48" s="184">
        <v>315.82255300000003</v>
      </c>
      <c r="I48" s="66"/>
      <c r="J48" s="203"/>
      <c r="K48" s="66"/>
      <c r="L48" s="66"/>
      <c r="M48" s="66"/>
      <c r="N48" s="66"/>
      <c r="O48" s="66"/>
      <c r="P48" s="47"/>
      <c r="Q48" s="47"/>
      <c r="R48" s="47"/>
      <c r="S48" s="47"/>
      <c r="T48" s="47"/>
      <c r="U48" s="47"/>
      <c r="V48" s="47"/>
      <c r="W48" s="39"/>
    </row>
    <row r="49" spans="1:23" s="36" customFormat="1" ht="13.2">
      <c r="A49" s="81">
        <v>5382000</v>
      </c>
      <c r="B49" s="177" t="s">
        <v>264</v>
      </c>
      <c r="C49" s="178">
        <v>7471</v>
      </c>
      <c r="D49" s="178">
        <v>8356</v>
      </c>
      <c r="E49" s="179">
        <v>3594</v>
      </c>
      <c r="F49" s="184">
        <v>591.10689100000002</v>
      </c>
      <c r="G49" s="184">
        <v>661.12825399999997</v>
      </c>
      <c r="H49" s="184">
        <v>284.35793999999999</v>
      </c>
      <c r="I49" s="66"/>
      <c r="J49" s="203"/>
      <c r="K49" s="66"/>
      <c r="L49" s="66"/>
      <c r="M49" s="66"/>
      <c r="N49" s="66"/>
      <c r="O49" s="66"/>
      <c r="P49" s="47"/>
      <c r="Q49" s="47"/>
      <c r="R49" s="47"/>
      <c r="S49" s="47"/>
      <c r="T49" s="47"/>
      <c r="U49" s="47"/>
      <c r="V49" s="47"/>
      <c r="W49" s="39"/>
    </row>
    <row r="50" spans="1:23" s="36" customFormat="1" ht="13.2">
      <c r="A50" s="81">
        <v>5970000</v>
      </c>
      <c r="B50" s="177" t="s">
        <v>279</v>
      </c>
      <c r="C50" s="178">
        <v>3484</v>
      </c>
      <c r="D50" s="178">
        <v>4200</v>
      </c>
      <c r="E50" s="179">
        <v>1471</v>
      </c>
      <c r="F50" s="184">
        <v>633.53517699999998</v>
      </c>
      <c r="G50" s="184">
        <v>763.733566</v>
      </c>
      <c r="H50" s="184">
        <v>267.48858899999999</v>
      </c>
      <c r="I50" s="66"/>
      <c r="J50" s="203"/>
      <c r="K50" s="66"/>
      <c r="L50" s="66"/>
      <c r="M50" s="66"/>
      <c r="N50" s="66"/>
      <c r="O50" s="66"/>
      <c r="P50" s="47"/>
      <c r="Q50" s="47"/>
      <c r="R50" s="47"/>
      <c r="S50" s="47"/>
      <c r="T50" s="47"/>
      <c r="U50" s="47"/>
      <c r="V50" s="47"/>
      <c r="W50" s="39"/>
    </row>
    <row r="51" spans="1:23" s="36" customFormat="1" ht="13.2">
      <c r="A51" s="81">
        <v>5974000</v>
      </c>
      <c r="B51" s="177" t="s">
        <v>280</v>
      </c>
      <c r="C51" s="178">
        <v>3905</v>
      </c>
      <c r="D51" s="178">
        <v>4381</v>
      </c>
      <c r="E51" s="179">
        <v>1970</v>
      </c>
      <c r="F51" s="184">
        <v>625.41040099999998</v>
      </c>
      <c r="G51" s="184">
        <v>701.64480500000002</v>
      </c>
      <c r="H51" s="184">
        <v>315.50793599999997</v>
      </c>
      <c r="I51" s="66"/>
      <c r="J51" s="203"/>
      <c r="K51" s="66"/>
      <c r="L51" s="66"/>
      <c r="M51" s="66"/>
      <c r="N51" s="66"/>
      <c r="O51" s="66"/>
      <c r="P51" s="47"/>
      <c r="Q51" s="47"/>
      <c r="R51" s="47"/>
      <c r="S51" s="47"/>
      <c r="T51" s="47"/>
      <c r="U51" s="47"/>
      <c r="V51" s="47"/>
      <c r="W51" s="39"/>
    </row>
    <row r="52" spans="1:23" s="36" customFormat="1" ht="13.2">
      <c r="A52" s="81">
        <v>5122000</v>
      </c>
      <c r="B52" s="177" t="s">
        <v>23</v>
      </c>
      <c r="C52" s="178">
        <v>3050</v>
      </c>
      <c r="D52" s="178">
        <v>3667</v>
      </c>
      <c r="E52" s="179">
        <v>1093</v>
      </c>
      <c r="F52" s="184">
        <v>951.51931100000002</v>
      </c>
      <c r="G52" s="184">
        <v>1144.0069900000001</v>
      </c>
      <c r="H52" s="184">
        <v>340.98708399999998</v>
      </c>
      <c r="I52" s="66"/>
      <c r="J52" s="203"/>
      <c r="K52" s="66"/>
      <c r="L52" s="66"/>
      <c r="M52" s="66"/>
      <c r="N52" s="66"/>
      <c r="O52" s="66"/>
      <c r="P52" s="47"/>
      <c r="Q52" s="47"/>
      <c r="R52" s="47"/>
      <c r="S52" s="47"/>
      <c r="T52" s="47"/>
      <c r="U52" s="47"/>
      <c r="V52" s="47"/>
      <c r="W52" s="39"/>
    </row>
    <row r="53" spans="1:23" s="36" customFormat="1" ht="13.2">
      <c r="A53" s="81">
        <v>5566000</v>
      </c>
      <c r="B53" s="177" t="s">
        <v>267</v>
      </c>
      <c r="C53" s="178">
        <v>6581</v>
      </c>
      <c r="D53" s="178">
        <v>7093</v>
      </c>
      <c r="E53" s="179">
        <v>4172</v>
      </c>
      <c r="F53" s="184">
        <v>669.56291699999997</v>
      </c>
      <c r="G53" s="184">
        <v>721.65472899999997</v>
      </c>
      <c r="H53" s="184">
        <v>424.46687300000002</v>
      </c>
      <c r="I53" s="66"/>
      <c r="J53" s="203"/>
      <c r="K53" s="66"/>
      <c r="L53" s="66"/>
      <c r="M53" s="66"/>
      <c r="N53" s="66"/>
      <c r="O53" s="66"/>
      <c r="P53" s="47"/>
      <c r="Q53" s="47"/>
      <c r="R53" s="47"/>
      <c r="S53" s="47"/>
      <c r="T53" s="47"/>
      <c r="U53" s="47"/>
      <c r="V53" s="47"/>
      <c r="W53" s="39"/>
    </row>
    <row r="54" spans="1:23" s="36" customFormat="1" ht="13.2">
      <c r="A54" s="81">
        <v>5978000</v>
      </c>
      <c r="B54" s="177" t="s">
        <v>281</v>
      </c>
      <c r="C54" s="178">
        <v>6975</v>
      </c>
      <c r="D54" s="178">
        <v>7788</v>
      </c>
      <c r="E54" s="179">
        <v>2914</v>
      </c>
      <c r="F54" s="184">
        <v>912.20590400000003</v>
      </c>
      <c r="G54" s="184">
        <v>1018.53184</v>
      </c>
      <c r="H54" s="184">
        <v>381.099355</v>
      </c>
      <c r="I54" s="66"/>
      <c r="J54" s="203"/>
      <c r="K54" s="66"/>
      <c r="L54" s="66"/>
      <c r="M54" s="66"/>
      <c r="N54" s="66"/>
      <c r="O54" s="66"/>
      <c r="P54" s="47"/>
      <c r="Q54" s="47"/>
      <c r="R54" s="47"/>
      <c r="S54" s="47"/>
      <c r="T54" s="47"/>
      <c r="U54" s="47"/>
      <c r="V54" s="47"/>
      <c r="W54" s="39"/>
    </row>
    <row r="55" spans="1:23" s="36" customFormat="1" ht="13.2">
      <c r="A55" s="81">
        <v>5166000</v>
      </c>
      <c r="B55" s="177" t="s">
        <v>255</v>
      </c>
      <c r="C55" s="178">
        <v>3679</v>
      </c>
      <c r="D55" s="178">
        <v>3775</v>
      </c>
      <c r="E55" s="179">
        <v>1659</v>
      </c>
      <c r="F55" s="184">
        <v>626.46868500000005</v>
      </c>
      <c r="G55" s="184">
        <v>642.815789</v>
      </c>
      <c r="H55" s="184">
        <v>282.49838199999999</v>
      </c>
      <c r="I55" s="66"/>
      <c r="J55" s="203"/>
      <c r="K55" s="66"/>
      <c r="L55" s="66"/>
      <c r="M55" s="66"/>
      <c r="N55" s="66"/>
      <c r="O55" s="66"/>
      <c r="P55" s="47"/>
      <c r="Q55" s="47"/>
      <c r="R55" s="47"/>
      <c r="S55" s="47"/>
      <c r="T55" s="47"/>
      <c r="U55" s="47"/>
      <c r="V55" s="47"/>
      <c r="W55" s="39"/>
    </row>
    <row r="56" spans="1:23" s="36" customFormat="1" ht="13.2">
      <c r="A56" s="81">
        <v>5570000</v>
      </c>
      <c r="B56" s="177" t="s">
        <v>268</v>
      </c>
      <c r="C56" s="178">
        <v>3169</v>
      </c>
      <c r="D56" s="178">
        <v>3496</v>
      </c>
      <c r="E56" s="179">
        <v>1407</v>
      </c>
      <c r="F56" s="184">
        <v>527.04231000000004</v>
      </c>
      <c r="G56" s="184">
        <v>581.42629099999999</v>
      </c>
      <c r="H56" s="184">
        <v>234.000798</v>
      </c>
      <c r="I56" s="66"/>
      <c r="J56" s="203"/>
      <c r="K56" s="66"/>
      <c r="L56" s="66"/>
      <c r="M56" s="66"/>
      <c r="N56" s="66"/>
      <c r="O56" s="66"/>
      <c r="P56" s="47"/>
      <c r="Q56" s="47"/>
      <c r="R56" s="47"/>
      <c r="S56" s="47"/>
      <c r="T56" s="47"/>
      <c r="U56" s="47"/>
      <c r="V56" s="47"/>
      <c r="W56" s="39"/>
    </row>
    <row r="57" spans="1:23" s="36" customFormat="1" ht="13.2">
      <c r="A57" s="81">
        <v>5170000</v>
      </c>
      <c r="B57" s="177" t="s">
        <v>257</v>
      </c>
      <c r="C57" s="178">
        <v>8435</v>
      </c>
      <c r="D57" s="178">
        <v>8511</v>
      </c>
      <c r="E57" s="179">
        <v>3385</v>
      </c>
      <c r="F57" s="184">
        <v>967.13905699999998</v>
      </c>
      <c r="G57" s="184">
        <v>975.85305400000004</v>
      </c>
      <c r="H57" s="184">
        <v>388.11685899999998</v>
      </c>
      <c r="I57" s="66"/>
      <c r="J57" s="203"/>
      <c r="K57" s="66"/>
      <c r="L57" s="66"/>
      <c r="M57" s="66"/>
      <c r="N57" s="66"/>
      <c r="O57" s="66"/>
      <c r="P57" s="47"/>
      <c r="Q57" s="47"/>
      <c r="R57" s="47"/>
      <c r="S57" s="47"/>
      <c r="T57" s="47"/>
      <c r="U57" s="47"/>
      <c r="V57" s="47"/>
      <c r="W57" s="39"/>
    </row>
    <row r="58" spans="1:23" s="36" customFormat="1" ht="13.2">
      <c r="A58" s="81">
        <v>5124000</v>
      </c>
      <c r="B58" s="177" t="s">
        <v>24</v>
      </c>
      <c r="C58" s="178">
        <v>4334</v>
      </c>
      <c r="D58" s="178">
        <v>4470</v>
      </c>
      <c r="E58" s="179">
        <v>1713</v>
      </c>
      <c r="F58" s="184">
        <v>608.62238400000001</v>
      </c>
      <c r="G58" s="184">
        <v>627.72082599999999</v>
      </c>
      <c r="H58" s="184">
        <v>240.55610200000001</v>
      </c>
      <c r="I58" s="66"/>
      <c r="J58" s="203"/>
      <c r="K58" s="66"/>
      <c r="L58" s="66"/>
      <c r="M58" s="66"/>
      <c r="N58" s="66"/>
      <c r="O58" s="66"/>
      <c r="P58" s="47"/>
      <c r="Q58" s="47"/>
      <c r="R58" s="47"/>
      <c r="S58" s="47"/>
      <c r="T58" s="47"/>
      <c r="U58" s="47"/>
      <c r="V58" s="47"/>
      <c r="W58" s="39"/>
    </row>
    <row r="59" spans="1:23" s="36" customFormat="1" ht="13.2">
      <c r="A59" s="59"/>
      <c r="B59" s="8" t="s">
        <v>180</v>
      </c>
      <c r="C59" s="23">
        <v>245587</v>
      </c>
      <c r="D59" s="23">
        <v>279062</v>
      </c>
      <c r="E59" s="275">
        <v>116564</v>
      </c>
      <c r="F59" s="292">
        <v>683.7</v>
      </c>
      <c r="G59" s="292">
        <v>776.9</v>
      </c>
      <c r="H59" s="292">
        <v>324.5</v>
      </c>
      <c r="I59" s="66"/>
      <c r="J59" s="66"/>
      <c r="K59" s="66"/>
      <c r="L59" s="66"/>
      <c r="M59" s="66"/>
      <c r="N59" s="66"/>
      <c r="O59" s="66"/>
      <c r="P59" s="47"/>
      <c r="Q59" s="47"/>
      <c r="R59" s="47"/>
      <c r="S59" s="47"/>
      <c r="T59" s="47"/>
      <c r="U59" s="47"/>
      <c r="V59" s="47"/>
      <c r="W59" s="39"/>
    </row>
    <row r="60" spans="1:23" s="36" customFormat="1" ht="13.2">
      <c r="A60" s="74"/>
      <c r="B60" s="8" t="s">
        <v>201</v>
      </c>
      <c r="C60" s="23">
        <v>132482</v>
      </c>
      <c r="D60" s="23">
        <v>150487</v>
      </c>
      <c r="E60" s="275">
        <v>62899</v>
      </c>
      <c r="F60" s="292">
        <v>693.7</v>
      </c>
      <c r="G60" s="292">
        <v>788</v>
      </c>
      <c r="H60" s="292">
        <v>329.4</v>
      </c>
      <c r="I60" s="66"/>
      <c r="J60" s="66"/>
      <c r="K60" s="66"/>
      <c r="L60" s="66"/>
      <c r="M60" s="66"/>
      <c r="N60" s="66"/>
      <c r="O60" s="66"/>
      <c r="P60" s="47"/>
      <c r="Q60" s="47"/>
      <c r="R60" s="47"/>
      <c r="S60" s="47"/>
      <c r="T60" s="47"/>
      <c r="U60" s="47"/>
      <c r="V60" s="47"/>
      <c r="W60" s="39"/>
    </row>
    <row r="61" spans="1:23" s="36" customFormat="1" ht="13.2">
      <c r="A61" s="74"/>
      <c r="B61" s="8" t="s">
        <v>202</v>
      </c>
      <c r="C61" s="23">
        <v>113105</v>
      </c>
      <c r="D61" s="23">
        <v>128575</v>
      </c>
      <c r="E61" s="275">
        <v>53665</v>
      </c>
      <c r="F61" s="292">
        <v>672.3</v>
      </c>
      <c r="G61" s="292">
        <v>764.3</v>
      </c>
      <c r="H61" s="292">
        <v>319</v>
      </c>
      <c r="I61" s="66"/>
      <c r="J61" s="66"/>
      <c r="K61" s="66"/>
      <c r="L61" s="66"/>
      <c r="M61" s="66"/>
      <c r="N61" s="66"/>
      <c r="O61" s="66"/>
      <c r="P61" s="47"/>
      <c r="Q61" s="47"/>
      <c r="R61" s="47"/>
      <c r="S61" s="47"/>
      <c r="T61" s="47"/>
      <c r="U61" s="47"/>
      <c r="V61" s="47"/>
      <c r="W61" s="39"/>
    </row>
    <row r="62" spans="1:23" s="36" customFormat="1" ht="13.2">
      <c r="A62" s="74" t="s">
        <v>386</v>
      </c>
      <c r="E62" s="8"/>
      <c r="F62" s="66"/>
      <c r="G62" s="66"/>
      <c r="H62" s="66"/>
      <c r="I62" s="66"/>
      <c r="J62" s="66"/>
      <c r="K62" s="66"/>
      <c r="L62" s="66"/>
      <c r="M62" s="66"/>
      <c r="N62" s="66"/>
      <c r="O62" s="66"/>
      <c r="P62" s="47"/>
      <c r="Q62" s="47"/>
      <c r="R62" s="47"/>
      <c r="S62" s="47"/>
      <c r="T62" s="47"/>
      <c r="U62" s="47"/>
      <c r="V62" s="47"/>
      <c r="W62" s="39"/>
    </row>
    <row r="63" spans="1:23" s="36" customFormat="1" ht="13.2">
      <c r="A63" s="51" t="s">
        <v>391</v>
      </c>
    </row>
    <row r="64" spans="1:23">
      <c r="E64" s="16"/>
      <c r="N64" s="7"/>
    </row>
    <row r="65" spans="3:15">
      <c r="C65" s="7"/>
      <c r="D65" s="7"/>
      <c r="E65" s="7"/>
      <c r="F65" s="7"/>
      <c r="G65" s="7"/>
      <c r="H65" s="7"/>
      <c r="I65" s="4"/>
      <c r="J65" s="4"/>
      <c r="K65" s="16"/>
      <c r="L65" s="16"/>
      <c r="M65" s="4"/>
      <c r="N65" s="4"/>
      <c r="O65" s="4"/>
    </row>
    <row r="66" spans="3:15" ht="13.2">
      <c r="C66" s="7"/>
      <c r="D66" s="7"/>
      <c r="E66" s="7"/>
      <c r="F66" s="15"/>
      <c r="G66" s="15"/>
      <c r="H66" s="17"/>
      <c r="I66" s="15"/>
      <c r="J66" s="15"/>
      <c r="K66" s="18"/>
      <c r="L66" s="18"/>
      <c r="M66" s="15"/>
      <c r="N66" s="17"/>
      <c r="O66" s="17"/>
    </row>
    <row r="67" spans="3:15">
      <c r="E67" s="16"/>
      <c r="F67" s="19"/>
      <c r="G67" s="4"/>
      <c r="H67" s="4"/>
      <c r="I67" s="4"/>
      <c r="J67" s="4"/>
      <c r="K67" s="16"/>
      <c r="L67" s="16"/>
      <c r="M67" s="4"/>
      <c r="N67" s="4"/>
      <c r="O67" s="4"/>
    </row>
    <row r="68" spans="3:15">
      <c r="E68" s="16"/>
      <c r="F68" s="4"/>
      <c r="G68" s="4"/>
      <c r="H68" s="4"/>
      <c r="I68" s="4"/>
      <c r="J68" s="4"/>
      <c r="K68" s="16"/>
      <c r="L68" s="16"/>
      <c r="M68" s="4"/>
      <c r="N68" s="4"/>
      <c r="O68" s="4"/>
    </row>
    <row r="69" spans="3:15">
      <c r="C69" s="7"/>
      <c r="E69" s="16"/>
      <c r="F69" s="4"/>
      <c r="G69" s="4"/>
      <c r="H69" s="4"/>
      <c r="I69" s="4"/>
      <c r="J69" s="4"/>
      <c r="K69" s="16"/>
      <c r="L69" s="16"/>
      <c r="M69" s="4"/>
      <c r="N69" s="4"/>
      <c r="O69" s="4"/>
    </row>
    <row r="71" spans="3:15">
      <c r="G71" s="7"/>
    </row>
  </sheetData>
  <mergeCells count="4">
    <mergeCell ref="C3:E3"/>
    <mergeCell ref="F3:H3"/>
    <mergeCell ref="B3:B4"/>
    <mergeCell ref="A3:A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0"/>
  <sheetViews>
    <sheetView zoomScale="80" zoomScaleNormal="80" workbookViewId="0">
      <pane ySplit="3" topLeftCell="A4" activePane="bottomLeft" state="frozen"/>
      <selection activeCell="G44" sqref="G44"/>
      <selection pane="bottomLeft" activeCell="P90" sqref="P90"/>
    </sheetView>
  </sheetViews>
  <sheetFormatPr baseColWidth="10" defaultColWidth="11.44140625" defaultRowHeight="10.199999999999999"/>
  <cols>
    <col min="1" max="3" width="11.44140625" style="1"/>
    <col min="4" max="4" width="9.5546875" style="3" customWidth="1"/>
    <col min="5" max="5" width="40.6640625" style="37" customWidth="1"/>
    <col min="6" max="7" width="11.44140625" style="1"/>
    <col min="8" max="9" width="11.44140625" style="14"/>
    <col min="10" max="10" width="11.44140625" style="1"/>
    <col min="11" max="11" width="12.88671875" style="1" customWidth="1"/>
    <col min="12" max="16384" width="11.44140625" style="1"/>
  </cols>
  <sheetData>
    <row r="1" spans="1:12" ht="18.75" customHeight="1">
      <c r="A1" s="52" t="s">
        <v>369</v>
      </c>
      <c r="E1" s="89"/>
    </row>
    <row r="2" spans="1:12" ht="12.75" customHeight="1">
      <c r="A2" s="6"/>
      <c r="E2" s="89"/>
    </row>
    <row r="3" spans="1:12" s="2" customFormat="1" ht="141.75" customHeight="1">
      <c r="A3" s="93" t="s">
        <v>290</v>
      </c>
      <c r="B3" s="173" t="s">
        <v>303</v>
      </c>
      <c r="C3" s="93" t="s">
        <v>288</v>
      </c>
      <c r="D3" s="61" t="s">
        <v>6</v>
      </c>
      <c r="E3" s="245" t="s">
        <v>0</v>
      </c>
      <c r="F3" s="293" t="s">
        <v>13</v>
      </c>
      <c r="G3" s="294" t="s">
        <v>14</v>
      </c>
      <c r="H3" s="293" t="s">
        <v>206</v>
      </c>
      <c r="I3" s="294" t="s">
        <v>207</v>
      </c>
      <c r="J3" s="293" t="s">
        <v>169</v>
      </c>
      <c r="K3" s="245" t="s">
        <v>7</v>
      </c>
      <c r="L3" s="245" t="s">
        <v>246</v>
      </c>
    </row>
    <row r="4" spans="1:12" ht="13.2">
      <c r="A4" s="129">
        <v>1</v>
      </c>
      <c r="B4" s="129">
        <v>1</v>
      </c>
      <c r="C4" s="129">
        <v>1</v>
      </c>
      <c r="D4" s="130">
        <v>911000</v>
      </c>
      <c r="E4" s="58" t="s">
        <v>134</v>
      </c>
      <c r="F4" s="131">
        <v>2451</v>
      </c>
      <c r="G4" s="131">
        <v>3899</v>
      </c>
      <c r="H4" s="132">
        <v>1216</v>
      </c>
      <c r="I4" s="131">
        <v>2664</v>
      </c>
      <c r="J4" s="131">
        <v>1235</v>
      </c>
      <c r="K4" s="132">
        <v>567</v>
      </c>
      <c r="L4" s="131">
        <v>668</v>
      </c>
    </row>
    <row r="5" spans="1:12" ht="13.2">
      <c r="A5" s="129">
        <v>1</v>
      </c>
      <c r="B5" s="129">
        <v>1</v>
      </c>
      <c r="C5" s="129">
        <v>1</v>
      </c>
      <c r="D5" s="130">
        <v>913000</v>
      </c>
      <c r="E5" s="58" t="s">
        <v>135</v>
      </c>
      <c r="F5" s="131">
        <v>5535</v>
      </c>
      <c r="G5" s="131">
        <v>6528</v>
      </c>
      <c r="H5" s="132">
        <v>2296</v>
      </c>
      <c r="I5" s="131">
        <v>3289</v>
      </c>
      <c r="J5" s="131">
        <v>3239</v>
      </c>
      <c r="K5" s="132">
        <v>1109</v>
      </c>
      <c r="L5" s="131">
        <v>2130</v>
      </c>
    </row>
    <row r="6" spans="1:12" ht="13.2">
      <c r="A6" s="129">
        <v>1</v>
      </c>
      <c r="B6" s="129">
        <v>1</v>
      </c>
      <c r="C6" s="129">
        <v>1</v>
      </c>
      <c r="D6" s="130">
        <v>112000</v>
      </c>
      <c r="E6" s="58" t="s">
        <v>16</v>
      </c>
      <c r="F6" s="131">
        <v>6131</v>
      </c>
      <c r="G6" s="131">
        <v>7768</v>
      </c>
      <c r="H6" s="132">
        <v>3018</v>
      </c>
      <c r="I6" s="131">
        <v>4655</v>
      </c>
      <c r="J6" s="131">
        <v>3113</v>
      </c>
      <c r="K6" s="132">
        <v>1140</v>
      </c>
      <c r="L6" s="131">
        <v>1973</v>
      </c>
    </row>
    <row r="7" spans="1:12" ht="13.2">
      <c r="A7" s="129">
        <v>1</v>
      </c>
      <c r="B7" s="129">
        <v>1</v>
      </c>
      <c r="C7" s="129">
        <v>1</v>
      </c>
      <c r="D7" s="130">
        <v>113000</v>
      </c>
      <c r="E7" s="58" t="s">
        <v>17</v>
      </c>
      <c r="F7" s="131">
        <v>3893</v>
      </c>
      <c r="G7" s="131">
        <v>5486</v>
      </c>
      <c r="H7" s="132">
        <v>1927</v>
      </c>
      <c r="I7" s="131">
        <v>3520</v>
      </c>
      <c r="J7" s="131">
        <v>1966</v>
      </c>
      <c r="K7" s="132">
        <v>888</v>
      </c>
      <c r="L7" s="131">
        <v>1078</v>
      </c>
    </row>
    <row r="8" spans="1:12" ht="13.2">
      <c r="A8" s="129">
        <v>1</v>
      </c>
      <c r="B8" s="129">
        <v>1</v>
      </c>
      <c r="C8" s="129">
        <v>1</v>
      </c>
      <c r="D8" s="130">
        <v>513000</v>
      </c>
      <c r="E8" s="58" t="s">
        <v>96</v>
      </c>
      <c r="F8" s="131">
        <v>1206</v>
      </c>
      <c r="G8" s="131">
        <v>1551</v>
      </c>
      <c r="H8" s="132">
        <v>589</v>
      </c>
      <c r="I8" s="131">
        <v>934</v>
      </c>
      <c r="J8" s="131">
        <v>617</v>
      </c>
      <c r="K8" s="132">
        <v>327</v>
      </c>
      <c r="L8" s="131">
        <v>290</v>
      </c>
    </row>
    <row r="9" spans="1:12" ht="14.25" customHeight="1">
      <c r="A9" s="129">
        <v>1</v>
      </c>
      <c r="B9" s="129">
        <v>1</v>
      </c>
      <c r="C9" s="129">
        <v>1</v>
      </c>
      <c r="D9" s="130">
        <v>914000</v>
      </c>
      <c r="E9" s="58" t="s">
        <v>136</v>
      </c>
      <c r="F9" s="131">
        <v>1657</v>
      </c>
      <c r="G9" s="131">
        <v>1665</v>
      </c>
      <c r="H9" s="132">
        <v>811</v>
      </c>
      <c r="I9" s="131">
        <v>819</v>
      </c>
      <c r="J9" s="131">
        <v>846</v>
      </c>
      <c r="K9" s="132">
        <v>304</v>
      </c>
      <c r="L9" s="131">
        <v>542</v>
      </c>
    </row>
    <row r="10" spans="1:12" ht="13.2">
      <c r="A10" s="129">
        <v>1</v>
      </c>
      <c r="B10" s="129">
        <v>1</v>
      </c>
      <c r="C10" s="129">
        <v>1</v>
      </c>
      <c r="D10" s="130">
        <v>915000</v>
      </c>
      <c r="E10" s="58" t="s">
        <v>137</v>
      </c>
      <c r="F10" s="131">
        <v>1646</v>
      </c>
      <c r="G10" s="131">
        <v>2210</v>
      </c>
      <c r="H10" s="132">
        <v>814</v>
      </c>
      <c r="I10" s="131">
        <v>1378</v>
      </c>
      <c r="J10" s="131">
        <v>832</v>
      </c>
      <c r="K10" s="132">
        <v>458</v>
      </c>
      <c r="L10" s="131">
        <v>374</v>
      </c>
    </row>
    <row r="11" spans="1:12" ht="13.2">
      <c r="A11" s="129">
        <v>1</v>
      </c>
      <c r="B11" s="129">
        <v>1</v>
      </c>
      <c r="C11" s="129">
        <v>1</v>
      </c>
      <c r="D11" s="130">
        <v>916000</v>
      </c>
      <c r="E11" s="58" t="s">
        <v>138</v>
      </c>
      <c r="F11" s="131">
        <v>1176</v>
      </c>
      <c r="G11" s="131">
        <v>1681</v>
      </c>
      <c r="H11" s="132">
        <v>561</v>
      </c>
      <c r="I11" s="131">
        <v>1066</v>
      </c>
      <c r="J11" s="131">
        <v>615</v>
      </c>
      <c r="K11" s="132">
        <v>271</v>
      </c>
      <c r="L11" s="131">
        <v>344</v>
      </c>
    </row>
    <row r="12" spans="1:12" ht="13.2">
      <c r="A12" s="129">
        <v>1</v>
      </c>
      <c r="B12" s="129">
        <v>1</v>
      </c>
      <c r="C12" s="129">
        <v>1</v>
      </c>
      <c r="D12" s="130">
        <v>114000</v>
      </c>
      <c r="E12" s="58" t="s">
        <v>18</v>
      </c>
      <c r="F12" s="131">
        <v>1387</v>
      </c>
      <c r="G12" s="131">
        <v>1831</v>
      </c>
      <c r="H12" s="132">
        <v>566</v>
      </c>
      <c r="I12" s="131">
        <v>1010</v>
      </c>
      <c r="J12" s="131">
        <v>821</v>
      </c>
      <c r="K12" s="132">
        <v>386</v>
      </c>
      <c r="L12" s="131">
        <v>435</v>
      </c>
    </row>
    <row r="13" spans="1:12" ht="13.2">
      <c r="A13" s="129">
        <v>1</v>
      </c>
      <c r="B13" s="129">
        <v>1</v>
      </c>
      <c r="C13" s="129">
        <v>1</v>
      </c>
      <c r="D13" s="130">
        <v>116000</v>
      </c>
      <c r="E13" s="58" t="s">
        <v>19</v>
      </c>
      <c r="F13" s="131">
        <v>2724</v>
      </c>
      <c r="G13" s="131">
        <v>3618</v>
      </c>
      <c r="H13" s="132">
        <v>1296</v>
      </c>
      <c r="I13" s="131">
        <v>2190</v>
      </c>
      <c r="J13" s="131">
        <v>1428</v>
      </c>
      <c r="K13" s="132">
        <v>580</v>
      </c>
      <c r="L13" s="131">
        <v>848</v>
      </c>
    </row>
    <row r="14" spans="1:12" s="14" customFormat="1" ht="13.2">
      <c r="A14" s="129">
        <v>1</v>
      </c>
      <c r="B14" s="129">
        <v>1</v>
      </c>
      <c r="C14" s="129">
        <v>1</v>
      </c>
      <c r="D14" s="130">
        <v>117000</v>
      </c>
      <c r="E14" s="58" t="s">
        <v>20</v>
      </c>
      <c r="F14" s="131">
        <v>913</v>
      </c>
      <c r="G14" s="131">
        <v>1088</v>
      </c>
      <c r="H14" s="132">
        <v>429</v>
      </c>
      <c r="I14" s="132">
        <v>604</v>
      </c>
      <c r="J14" s="131">
        <v>484</v>
      </c>
      <c r="K14" s="132">
        <v>146</v>
      </c>
      <c r="L14" s="131">
        <v>338</v>
      </c>
    </row>
    <row r="15" spans="1:12" s="14" customFormat="1" ht="13.2">
      <c r="A15" s="129">
        <v>1</v>
      </c>
      <c r="B15" s="129">
        <v>1</v>
      </c>
      <c r="C15" s="129">
        <v>1</v>
      </c>
      <c r="D15" s="130">
        <v>119000</v>
      </c>
      <c r="E15" s="58" t="s">
        <v>21</v>
      </c>
      <c r="F15" s="131">
        <v>2592</v>
      </c>
      <c r="G15" s="131">
        <v>3924</v>
      </c>
      <c r="H15" s="132">
        <v>1630</v>
      </c>
      <c r="I15" s="131">
        <v>2962</v>
      </c>
      <c r="J15" s="131">
        <v>962</v>
      </c>
      <c r="K15" s="132">
        <v>371</v>
      </c>
      <c r="L15" s="131">
        <v>591</v>
      </c>
    </row>
    <row r="16" spans="1:12" s="14" customFormat="1" ht="13.2">
      <c r="A16" s="129">
        <v>1</v>
      </c>
      <c r="B16" s="129">
        <v>1</v>
      </c>
      <c r="C16" s="129">
        <v>1</v>
      </c>
      <c r="D16" s="130">
        <v>124000</v>
      </c>
      <c r="E16" s="58" t="s">
        <v>24</v>
      </c>
      <c r="F16" s="131">
        <v>2621</v>
      </c>
      <c r="G16" s="131">
        <v>2757</v>
      </c>
      <c r="H16" s="132">
        <v>1339</v>
      </c>
      <c r="I16" s="131">
        <v>1475</v>
      </c>
      <c r="J16" s="131">
        <v>1282</v>
      </c>
      <c r="K16" s="132">
        <v>333</v>
      </c>
      <c r="L16" s="131">
        <v>949</v>
      </c>
    </row>
    <row r="17" spans="1:19" s="14" customFormat="1" ht="13.2">
      <c r="A17" s="133"/>
      <c r="B17" s="133"/>
      <c r="C17" s="133"/>
      <c r="D17" s="134"/>
      <c r="E17" s="114" t="s">
        <v>210</v>
      </c>
      <c r="F17" s="295">
        <v>33932</v>
      </c>
      <c r="G17" s="295">
        <v>44006</v>
      </c>
      <c r="H17" s="295">
        <v>16492</v>
      </c>
      <c r="I17" s="295">
        <v>26566</v>
      </c>
      <c r="J17" s="295">
        <v>17440</v>
      </c>
      <c r="K17" s="295">
        <v>6880</v>
      </c>
      <c r="L17" s="295">
        <v>10560</v>
      </c>
      <c r="M17" s="229"/>
      <c r="N17" s="229"/>
      <c r="O17" s="229"/>
      <c r="P17" s="229"/>
      <c r="Q17" s="229"/>
      <c r="R17" s="229"/>
      <c r="S17" s="229"/>
    </row>
    <row r="18" spans="1:19" s="14" customFormat="1" ht="13.2">
      <c r="A18" s="129">
        <v>2</v>
      </c>
      <c r="B18" s="129">
        <v>2</v>
      </c>
      <c r="C18" s="129">
        <v>1</v>
      </c>
      <c r="D18" s="130">
        <v>334002</v>
      </c>
      <c r="E18" s="58" t="s">
        <v>250</v>
      </c>
      <c r="F18" s="131">
        <v>1793</v>
      </c>
      <c r="G18" s="131">
        <v>2251</v>
      </c>
      <c r="H18" s="132">
        <v>1057</v>
      </c>
      <c r="I18" s="132">
        <v>1515</v>
      </c>
      <c r="J18" s="131">
        <v>736</v>
      </c>
      <c r="K18" s="132">
        <v>211</v>
      </c>
      <c r="L18" s="131">
        <v>525</v>
      </c>
    </row>
    <row r="19" spans="1:19" s="14" customFormat="1" ht="13.2">
      <c r="A19" s="129">
        <v>2</v>
      </c>
      <c r="B19" s="129">
        <v>2</v>
      </c>
      <c r="C19" s="129">
        <v>1</v>
      </c>
      <c r="D19" s="130">
        <v>711000</v>
      </c>
      <c r="E19" s="58" t="s">
        <v>121</v>
      </c>
      <c r="F19" s="131">
        <v>2924</v>
      </c>
      <c r="G19" s="131">
        <v>3327</v>
      </c>
      <c r="H19" s="132">
        <v>1372</v>
      </c>
      <c r="I19" s="132">
        <v>1775</v>
      </c>
      <c r="J19" s="131">
        <v>1552</v>
      </c>
      <c r="K19" s="132">
        <v>497</v>
      </c>
      <c r="L19" s="131">
        <v>1055</v>
      </c>
    </row>
    <row r="20" spans="1:19" s="37" customFormat="1" ht="13.2">
      <c r="A20" s="129">
        <v>2</v>
      </c>
      <c r="B20" s="129">
        <v>2</v>
      </c>
      <c r="C20" s="129">
        <v>1</v>
      </c>
      <c r="D20" s="130">
        <v>314000</v>
      </c>
      <c r="E20" s="58" t="s">
        <v>54</v>
      </c>
      <c r="F20" s="131">
        <v>2063</v>
      </c>
      <c r="G20" s="131">
        <v>2513</v>
      </c>
      <c r="H20" s="132">
        <v>1153</v>
      </c>
      <c r="I20" s="132">
        <v>1603</v>
      </c>
      <c r="J20" s="131">
        <v>910</v>
      </c>
      <c r="K20" s="132">
        <v>318</v>
      </c>
      <c r="L20" s="131">
        <v>592</v>
      </c>
    </row>
    <row r="21" spans="1:19" s="37" customFormat="1" ht="13.2">
      <c r="A21" s="129">
        <v>2</v>
      </c>
      <c r="B21" s="129">
        <v>2</v>
      </c>
      <c r="C21" s="129">
        <v>1</v>
      </c>
      <c r="D21" s="130">
        <v>512000</v>
      </c>
      <c r="E21" s="58" t="s">
        <v>95</v>
      </c>
      <c r="F21" s="131">
        <v>945</v>
      </c>
      <c r="G21" s="131">
        <v>954</v>
      </c>
      <c r="H21" s="132">
        <v>441</v>
      </c>
      <c r="I21" s="132">
        <v>450</v>
      </c>
      <c r="J21" s="131">
        <v>504</v>
      </c>
      <c r="K21" s="132">
        <v>267</v>
      </c>
      <c r="L21" s="131">
        <v>237</v>
      </c>
    </row>
    <row r="22" spans="1:19" s="37" customFormat="1" ht="13.2">
      <c r="A22" s="129">
        <v>2</v>
      </c>
      <c r="B22" s="129">
        <v>2</v>
      </c>
      <c r="C22" s="129">
        <v>1</v>
      </c>
      <c r="D22" s="130">
        <v>111000</v>
      </c>
      <c r="E22" s="58" t="s">
        <v>15</v>
      </c>
      <c r="F22" s="131">
        <v>3300</v>
      </c>
      <c r="G22" s="131">
        <v>4804</v>
      </c>
      <c r="H22" s="132">
        <v>1571</v>
      </c>
      <c r="I22" s="132">
        <v>3075</v>
      </c>
      <c r="J22" s="131">
        <v>1729</v>
      </c>
      <c r="K22" s="132">
        <v>499</v>
      </c>
      <c r="L22" s="131">
        <v>1230</v>
      </c>
    </row>
    <row r="23" spans="1:19" s="37" customFormat="1" ht="13.2">
      <c r="A23" s="129">
        <v>2</v>
      </c>
      <c r="B23" s="129">
        <v>2</v>
      </c>
      <c r="C23" s="129">
        <v>1</v>
      </c>
      <c r="D23" s="130">
        <v>315000</v>
      </c>
      <c r="E23" s="58" t="s">
        <v>55</v>
      </c>
      <c r="F23" s="131">
        <v>4419</v>
      </c>
      <c r="G23" s="131">
        <v>5972</v>
      </c>
      <c r="H23" s="132">
        <v>2259</v>
      </c>
      <c r="I23" s="131">
        <v>3812</v>
      </c>
      <c r="J23" s="131">
        <v>2160</v>
      </c>
      <c r="K23" s="132">
        <v>718</v>
      </c>
      <c r="L23" s="131">
        <v>1442</v>
      </c>
    </row>
    <row r="24" spans="1:19" s="37" customFormat="1" ht="13.2">
      <c r="A24" s="129">
        <v>2</v>
      </c>
      <c r="B24" s="129">
        <v>2</v>
      </c>
      <c r="C24" s="129">
        <v>1</v>
      </c>
      <c r="D24" s="130">
        <v>316000</v>
      </c>
      <c r="E24" s="58" t="s">
        <v>56</v>
      </c>
      <c r="F24" s="131">
        <v>1041</v>
      </c>
      <c r="G24" s="131">
        <v>1046</v>
      </c>
      <c r="H24" s="132">
        <v>588</v>
      </c>
      <c r="I24" s="132">
        <v>593</v>
      </c>
      <c r="J24" s="131">
        <v>453</v>
      </c>
      <c r="K24" s="132">
        <v>180</v>
      </c>
      <c r="L24" s="131">
        <v>273</v>
      </c>
    </row>
    <row r="25" spans="1:19" s="37" customFormat="1" ht="13.2">
      <c r="A25" s="129">
        <v>2</v>
      </c>
      <c r="B25" s="129">
        <v>3</v>
      </c>
      <c r="C25" s="129">
        <v>1</v>
      </c>
      <c r="D25" s="130">
        <v>515000</v>
      </c>
      <c r="E25" s="58" t="s">
        <v>97</v>
      </c>
      <c r="F25" s="131">
        <v>1654</v>
      </c>
      <c r="G25" s="131">
        <v>2310</v>
      </c>
      <c r="H25" s="132">
        <v>851</v>
      </c>
      <c r="I25" s="131">
        <v>1507</v>
      </c>
      <c r="J25" s="131">
        <v>803</v>
      </c>
      <c r="K25" s="132">
        <v>360</v>
      </c>
      <c r="L25" s="131">
        <v>443</v>
      </c>
    </row>
    <row r="26" spans="1:19" s="37" customFormat="1" ht="13.2">
      <c r="A26" s="129">
        <v>2</v>
      </c>
      <c r="B26" s="129">
        <v>2</v>
      </c>
      <c r="C26" s="129">
        <v>1</v>
      </c>
      <c r="D26" s="130">
        <v>120000</v>
      </c>
      <c r="E26" s="58" t="s">
        <v>22</v>
      </c>
      <c r="F26" s="131">
        <v>759</v>
      </c>
      <c r="G26" s="131">
        <v>1079</v>
      </c>
      <c r="H26" s="132">
        <v>346</v>
      </c>
      <c r="I26" s="131">
        <v>666</v>
      </c>
      <c r="J26" s="131">
        <v>413</v>
      </c>
      <c r="K26" s="132">
        <v>159</v>
      </c>
      <c r="L26" s="131">
        <v>254</v>
      </c>
    </row>
    <row r="27" spans="1:19" s="37" customFormat="1" ht="13.2">
      <c r="A27" s="129">
        <v>2</v>
      </c>
      <c r="B27" s="129">
        <v>2</v>
      </c>
      <c r="C27" s="129">
        <v>1</v>
      </c>
      <c r="D27" s="130">
        <v>122000</v>
      </c>
      <c r="E27" s="58" t="s">
        <v>23</v>
      </c>
      <c r="F27" s="131">
        <v>1957</v>
      </c>
      <c r="G27" s="131">
        <v>2574</v>
      </c>
      <c r="H27" s="132">
        <v>959</v>
      </c>
      <c r="I27" s="131">
        <v>1576</v>
      </c>
      <c r="J27" s="131">
        <v>998</v>
      </c>
      <c r="K27" s="132">
        <v>365</v>
      </c>
      <c r="L27" s="131">
        <v>633</v>
      </c>
    </row>
    <row r="28" spans="1:19" s="37" customFormat="1" ht="13.2">
      <c r="A28" s="133"/>
      <c r="B28" s="133"/>
      <c r="C28" s="133"/>
      <c r="D28" s="134"/>
      <c r="E28" s="114" t="s">
        <v>217</v>
      </c>
      <c r="F28" s="295">
        <v>20855</v>
      </c>
      <c r="G28" s="295">
        <v>26830</v>
      </c>
      <c r="H28" s="295">
        <v>10597</v>
      </c>
      <c r="I28" s="295">
        <v>16572</v>
      </c>
      <c r="J28" s="295">
        <v>10258</v>
      </c>
      <c r="K28" s="295">
        <v>3574</v>
      </c>
      <c r="L28" s="295">
        <v>6684</v>
      </c>
      <c r="M28" s="229"/>
      <c r="N28" s="229"/>
      <c r="O28" s="229"/>
      <c r="P28" s="229"/>
      <c r="Q28" s="229"/>
      <c r="R28" s="229"/>
      <c r="S28" s="229"/>
    </row>
    <row r="29" spans="1:19" s="37" customFormat="1" ht="13.2">
      <c r="A29" s="129">
        <v>3</v>
      </c>
      <c r="B29" s="129">
        <v>4</v>
      </c>
      <c r="C29" s="129">
        <v>2</v>
      </c>
      <c r="D29" s="130">
        <v>334000</v>
      </c>
      <c r="E29" s="135" t="s">
        <v>258</v>
      </c>
      <c r="F29" s="131">
        <v>510</v>
      </c>
      <c r="G29" s="131">
        <v>671</v>
      </c>
      <c r="H29" s="132">
        <v>282</v>
      </c>
      <c r="I29" s="131">
        <v>443</v>
      </c>
      <c r="J29" s="131">
        <v>228</v>
      </c>
      <c r="K29" s="132">
        <v>156</v>
      </c>
      <c r="L29" s="131">
        <v>72</v>
      </c>
    </row>
    <row r="30" spans="1:19" s="37" customFormat="1" ht="13.2">
      <c r="A30" s="129">
        <v>3</v>
      </c>
      <c r="B30" s="129">
        <v>4</v>
      </c>
      <c r="C30" s="129">
        <v>2</v>
      </c>
      <c r="D30" s="130">
        <v>554000</v>
      </c>
      <c r="E30" s="58" t="s">
        <v>265</v>
      </c>
      <c r="F30" s="131">
        <v>899</v>
      </c>
      <c r="G30" s="131">
        <v>1233</v>
      </c>
      <c r="H30" s="132">
        <v>409</v>
      </c>
      <c r="I30" s="132">
        <v>743</v>
      </c>
      <c r="J30" s="131">
        <v>490</v>
      </c>
      <c r="K30" s="132">
        <v>300</v>
      </c>
      <c r="L30" s="131">
        <v>190</v>
      </c>
    </row>
    <row r="31" spans="1:19" s="37" customFormat="1" ht="13.2">
      <c r="A31" s="129">
        <v>3</v>
      </c>
      <c r="B31" s="129">
        <v>4</v>
      </c>
      <c r="C31" s="129">
        <v>2</v>
      </c>
      <c r="D31" s="130">
        <v>558000</v>
      </c>
      <c r="E31" s="58" t="s">
        <v>266</v>
      </c>
      <c r="F31" s="131">
        <v>730</v>
      </c>
      <c r="G31" s="131">
        <v>921</v>
      </c>
      <c r="H31" s="132">
        <v>391</v>
      </c>
      <c r="I31" s="131">
        <v>582</v>
      </c>
      <c r="J31" s="131">
        <v>339</v>
      </c>
      <c r="K31" s="132">
        <v>173</v>
      </c>
      <c r="L31" s="131">
        <v>166</v>
      </c>
    </row>
    <row r="32" spans="1:19" s="37" customFormat="1" ht="13.2">
      <c r="A32" s="129">
        <v>3</v>
      </c>
      <c r="B32" s="129">
        <v>4</v>
      </c>
      <c r="C32" s="129">
        <v>2</v>
      </c>
      <c r="D32" s="130">
        <v>358000</v>
      </c>
      <c r="E32" s="58" t="s">
        <v>259</v>
      </c>
      <c r="F32" s="131">
        <v>1185</v>
      </c>
      <c r="G32" s="131">
        <v>1518</v>
      </c>
      <c r="H32" s="132">
        <v>534</v>
      </c>
      <c r="I32" s="131">
        <v>867</v>
      </c>
      <c r="J32" s="131">
        <v>651</v>
      </c>
      <c r="K32" s="132">
        <v>354</v>
      </c>
      <c r="L32" s="131">
        <v>297</v>
      </c>
    </row>
    <row r="33" spans="1:12" s="37" customFormat="1" ht="13.2">
      <c r="A33" s="129">
        <v>3</v>
      </c>
      <c r="B33" s="129">
        <v>4</v>
      </c>
      <c r="C33" s="129">
        <v>2</v>
      </c>
      <c r="D33" s="130">
        <v>366000</v>
      </c>
      <c r="E33" s="58" t="s">
        <v>260</v>
      </c>
      <c r="F33" s="131">
        <v>1320</v>
      </c>
      <c r="G33" s="131">
        <v>1705</v>
      </c>
      <c r="H33" s="132">
        <v>663</v>
      </c>
      <c r="I33" s="131">
        <v>1048</v>
      </c>
      <c r="J33" s="131">
        <v>657</v>
      </c>
      <c r="K33" s="132">
        <v>345</v>
      </c>
      <c r="L33" s="131">
        <v>312</v>
      </c>
    </row>
    <row r="34" spans="1:12" s="37" customFormat="1" ht="13.2">
      <c r="A34" s="129">
        <v>3</v>
      </c>
      <c r="B34" s="129">
        <v>4</v>
      </c>
      <c r="C34" s="129">
        <v>2</v>
      </c>
      <c r="D34" s="130">
        <v>754000</v>
      </c>
      <c r="E34" s="58" t="s">
        <v>269</v>
      </c>
      <c r="F34" s="131">
        <v>1655</v>
      </c>
      <c r="G34" s="131">
        <v>2241</v>
      </c>
      <c r="H34" s="132">
        <v>894</v>
      </c>
      <c r="I34" s="131">
        <v>1480</v>
      </c>
      <c r="J34" s="131">
        <v>761</v>
      </c>
      <c r="K34" s="132">
        <v>331</v>
      </c>
      <c r="L34" s="131">
        <v>430</v>
      </c>
    </row>
    <row r="35" spans="1:12" s="37" customFormat="1" ht="13.2">
      <c r="A35" s="129">
        <v>3</v>
      </c>
      <c r="B35" s="129">
        <v>3</v>
      </c>
      <c r="C35" s="129">
        <v>2</v>
      </c>
      <c r="D35" s="130">
        <v>370000</v>
      </c>
      <c r="E35" s="58" t="s">
        <v>261</v>
      </c>
      <c r="F35" s="131">
        <v>672</v>
      </c>
      <c r="G35" s="131">
        <v>942</v>
      </c>
      <c r="H35" s="132">
        <v>360</v>
      </c>
      <c r="I35" s="131">
        <v>630</v>
      </c>
      <c r="J35" s="131">
        <v>312</v>
      </c>
      <c r="K35" s="132">
        <v>175</v>
      </c>
      <c r="L35" s="131">
        <v>137</v>
      </c>
    </row>
    <row r="36" spans="1:12" s="37" customFormat="1" ht="13.2">
      <c r="A36" s="129">
        <v>3</v>
      </c>
      <c r="B36" s="129">
        <v>4</v>
      </c>
      <c r="C36" s="129">
        <v>2</v>
      </c>
      <c r="D36" s="130">
        <v>758000</v>
      </c>
      <c r="E36" s="58" t="s">
        <v>271</v>
      </c>
      <c r="F36" s="131">
        <v>372</v>
      </c>
      <c r="G36" s="131">
        <v>453</v>
      </c>
      <c r="H36" s="132">
        <v>135</v>
      </c>
      <c r="I36" s="131">
        <v>216</v>
      </c>
      <c r="J36" s="131">
        <v>237</v>
      </c>
      <c r="K36" s="132">
        <v>96</v>
      </c>
      <c r="L36" s="131">
        <v>141</v>
      </c>
    </row>
    <row r="37" spans="1:12" s="37" customFormat="1" ht="13.2">
      <c r="A37" s="129">
        <v>3</v>
      </c>
      <c r="B37" s="129">
        <v>4</v>
      </c>
      <c r="C37" s="129">
        <v>2</v>
      </c>
      <c r="D37" s="130">
        <v>958000</v>
      </c>
      <c r="E37" s="58" t="s">
        <v>276</v>
      </c>
      <c r="F37" s="131">
        <v>412</v>
      </c>
      <c r="G37" s="131">
        <v>598</v>
      </c>
      <c r="H37" s="132">
        <v>184</v>
      </c>
      <c r="I37" s="131">
        <v>370</v>
      </c>
      <c r="J37" s="131">
        <v>228</v>
      </c>
      <c r="K37" s="132">
        <v>129</v>
      </c>
      <c r="L37" s="131">
        <v>99</v>
      </c>
    </row>
    <row r="38" spans="1:12" s="37" customFormat="1" ht="13.2">
      <c r="A38" s="129">
        <v>3</v>
      </c>
      <c r="B38" s="129">
        <v>4</v>
      </c>
      <c r="C38" s="129">
        <v>2</v>
      </c>
      <c r="D38" s="130">
        <v>762000</v>
      </c>
      <c r="E38" s="58" t="s">
        <v>272</v>
      </c>
      <c r="F38" s="131">
        <v>503</v>
      </c>
      <c r="G38" s="131">
        <v>607</v>
      </c>
      <c r="H38" s="132">
        <v>232</v>
      </c>
      <c r="I38" s="131">
        <v>336</v>
      </c>
      <c r="J38" s="131">
        <v>271</v>
      </c>
      <c r="K38" s="132">
        <v>146</v>
      </c>
      <c r="L38" s="131">
        <v>125</v>
      </c>
    </row>
    <row r="39" spans="1:12" s="37" customFormat="1" ht="13.2">
      <c r="A39" s="129">
        <v>3</v>
      </c>
      <c r="B39" s="129">
        <v>4</v>
      </c>
      <c r="C39" s="129">
        <v>2</v>
      </c>
      <c r="D39" s="130">
        <v>154000</v>
      </c>
      <c r="E39" s="58" t="s">
        <v>253</v>
      </c>
      <c r="F39" s="131">
        <v>752</v>
      </c>
      <c r="G39" s="131">
        <v>764</v>
      </c>
      <c r="H39" s="132">
        <v>250</v>
      </c>
      <c r="I39" s="131">
        <v>262</v>
      </c>
      <c r="J39" s="131">
        <v>502</v>
      </c>
      <c r="K39" s="132">
        <v>358</v>
      </c>
      <c r="L39" s="131">
        <v>144</v>
      </c>
    </row>
    <row r="40" spans="1:12" s="37" customFormat="1" ht="13.2">
      <c r="A40" s="129">
        <v>3</v>
      </c>
      <c r="B40" s="129">
        <v>4</v>
      </c>
      <c r="C40" s="129">
        <v>2</v>
      </c>
      <c r="D40" s="130">
        <v>766000</v>
      </c>
      <c r="E40" s="58" t="s">
        <v>273</v>
      </c>
      <c r="F40" s="131">
        <v>760</v>
      </c>
      <c r="G40" s="131">
        <v>954</v>
      </c>
      <c r="H40" s="132">
        <v>373</v>
      </c>
      <c r="I40" s="131">
        <v>567</v>
      </c>
      <c r="J40" s="131">
        <v>387</v>
      </c>
      <c r="K40" s="132">
        <v>204</v>
      </c>
      <c r="L40" s="131">
        <v>183</v>
      </c>
    </row>
    <row r="41" spans="1:12" s="37" customFormat="1" ht="13.2">
      <c r="A41" s="129">
        <v>3</v>
      </c>
      <c r="B41" s="129">
        <v>4</v>
      </c>
      <c r="C41" s="129">
        <v>2</v>
      </c>
      <c r="D41" s="130">
        <v>962000</v>
      </c>
      <c r="E41" s="58" t="s">
        <v>277</v>
      </c>
      <c r="F41" s="131">
        <v>670</v>
      </c>
      <c r="G41" s="131">
        <v>904</v>
      </c>
      <c r="H41" s="132">
        <v>373</v>
      </c>
      <c r="I41" s="131">
        <v>607</v>
      </c>
      <c r="J41" s="131">
        <v>297</v>
      </c>
      <c r="K41" s="132">
        <v>143</v>
      </c>
      <c r="L41" s="131">
        <v>154</v>
      </c>
    </row>
    <row r="42" spans="1:12" s="37" customFormat="1" ht="13.2">
      <c r="A42" s="129">
        <v>3</v>
      </c>
      <c r="B42" s="129">
        <v>4</v>
      </c>
      <c r="C42" s="129">
        <v>2</v>
      </c>
      <c r="D42" s="130">
        <v>770000</v>
      </c>
      <c r="E42" s="58" t="s">
        <v>274</v>
      </c>
      <c r="F42" s="131">
        <v>1062</v>
      </c>
      <c r="G42" s="131">
        <v>1419</v>
      </c>
      <c r="H42" s="132">
        <v>515</v>
      </c>
      <c r="I42" s="131">
        <v>872</v>
      </c>
      <c r="J42" s="131">
        <v>547</v>
      </c>
      <c r="K42" s="132">
        <v>259</v>
      </c>
      <c r="L42" s="131">
        <v>288</v>
      </c>
    </row>
    <row r="43" spans="1:12" s="37" customFormat="1" ht="13.2">
      <c r="A43" s="129">
        <v>3</v>
      </c>
      <c r="B43" s="129">
        <v>4</v>
      </c>
      <c r="C43" s="129">
        <v>2</v>
      </c>
      <c r="D43" s="130">
        <v>162000</v>
      </c>
      <c r="E43" s="58" t="s">
        <v>254</v>
      </c>
      <c r="F43" s="131">
        <v>349</v>
      </c>
      <c r="G43" s="131">
        <v>439</v>
      </c>
      <c r="H43" s="132">
        <v>183</v>
      </c>
      <c r="I43" s="131">
        <v>273</v>
      </c>
      <c r="J43" s="131">
        <v>166</v>
      </c>
      <c r="K43" s="132">
        <v>88</v>
      </c>
      <c r="L43" s="131">
        <v>78</v>
      </c>
    </row>
    <row r="44" spans="1:12" s="37" customFormat="1" ht="13.2">
      <c r="A44" s="129">
        <v>3</v>
      </c>
      <c r="B44" s="129">
        <v>4</v>
      </c>
      <c r="C44" s="129">
        <v>2</v>
      </c>
      <c r="D44" s="130">
        <v>374000</v>
      </c>
      <c r="E44" s="58" t="s">
        <v>262</v>
      </c>
      <c r="F44" s="131">
        <v>1414</v>
      </c>
      <c r="G44" s="131">
        <v>1691</v>
      </c>
      <c r="H44" s="132">
        <v>824</v>
      </c>
      <c r="I44" s="131">
        <v>1101</v>
      </c>
      <c r="J44" s="131">
        <v>590</v>
      </c>
      <c r="K44" s="132">
        <v>355</v>
      </c>
      <c r="L44" s="131">
        <v>235</v>
      </c>
    </row>
    <row r="45" spans="1:12" s="37" customFormat="1" ht="13.2">
      <c r="A45" s="129">
        <v>3</v>
      </c>
      <c r="B45" s="129">
        <v>4</v>
      </c>
      <c r="C45" s="129">
        <v>2</v>
      </c>
      <c r="D45" s="130">
        <v>966000</v>
      </c>
      <c r="E45" s="58" t="s">
        <v>278</v>
      </c>
      <c r="F45" s="131">
        <v>738</v>
      </c>
      <c r="G45" s="131">
        <v>952</v>
      </c>
      <c r="H45" s="132">
        <v>465</v>
      </c>
      <c r="I45" s="131">
        <v>679</v>
      </c>
      <c r="J45" s="131">
        <v>273</v>
      </c>
      <c r="K45" s="132">
        <v>174</v>
      </c>
      <c r="L45" s="131">
        <v>99</v>
      </c>
    </row>
    <row r="46" spans="1:12" s="37" customFormat="1" ht="13.2">
      <c r="A46" s="129">
        <v>3</v>
      </c>
      <c r="B46" s="129">
        <v>4</v>
      </c>
      <c r="C46" s="129">
        <v>2</v>
      </c>
      <c r="D46" s="130">
        <v>774000</v>
      </c>
      <c r="E46" s="58" t="s">
        <v>275</v>
      </c>
      <c r="F46" s="131">
        <v>1306</v>
      </c>
      <c r="G46" s="131">
        <v>1402</v>
      </c>
      <c r="H46" s="132">
        <v>769</v>
      </c>
      <c r="I46" s="131">
        <v>865</v>
      </c>
      <c r="J46" s="131">
        <v>537</v>
      </c>
      <c r="K46" s="132">
        <v>253</v>
      </c>
      <c r="L46" s="131">
        <v>284</v>
      </c>
    </row>
    <row r="47" spans="1:12" s="37" customFormat="1" ht="13.2">
      <c r="A47" s="129">
        <v>3</v>
      </c>
      <c r="B47" s="129">
        <v>4</v>
      </c>
      <c r="C47" s="129">
        <v>2</v>
      </c>
      <c r="D47" s="130">
        <v>378000</v>
      </c>
      <c r="E47" s="58" t="s">
        <v>263</v>
      </c>
      <c r="F47" s="131">
        <v>326</v>
      </c>
      <c r="G47" s="131">
        <v>437</v>
      </c>
      <c r="H47" s="132">
        <v>170</v>
      </c>
      <c r="I47" s="131">
        <v>281</v>
      </c>
      <c r="J47" s="131">
        <v>156</v>
      </c>
      <c r="K47" s="132">
        <v>65</v>
      </c>
      <c r="L47" s="131">
        <v>91</v>
      </c>
    </row>
    <row r="48" spans="1:12" s="37" customFormat="1" ht="13.2">
      <c r="A48" s="129">
        <v>3</v>
      </c>
      <c r="B48" s="129">
        <v>4</v>
      </c>
      <c r="C48" s="129">
        <v>2</v>
      </c>
      <c r="D48" s="130">
        <v>382000</v>
      </c>
      <c r="E48" s="58" t="s">
        <v>264</v>
      </c>
      <c r="F48" s="131">
        <v>1072</v>
      </c>
      <c r="G48" s="131">
        <v>1246</v>
      </c>
      <c r="H48" s="132">
        <v>590</v>
      </c>
      <c r="I48" s="131">
        <v>764</v>
      </c>
      <c r="J48" s="131">
        <v>482</v>
      </c>
      <c r="K48" s="132">
        <v>209</v>
      </c>
      <c r="L48" s="131">
        <v>273</v>
      </c>
    </row>
    <row r="49" spans="1:19" s="37" customFormat="1" ht="13.2">
      <c r="A49" s="129">
        <v>3</v>
      </c>
      <c r="B49" s="129">
        <v>4</v>
      </c>
      <c r="C49" s="129">
        <v>2</v>
      </c>
      <c r="D49" s="130">
        <v>970000</v>
      </c>
      <c r="E49" s="58" t="s">
        <v>279</v>
      </c>
      <c r="F49" s="131">
        <v>1157</v>
      </c>
      <c r="G49" s="131">
        <v>1596</v>
      </c>
      <c r="H49" s="132">
        <v>654</v>
      </c>
      <c r="I49" s="131">
        <v>1093</v>
      </c>
      <c r="J49" s="131">
        <v>503</v>
      </c>
      <c r="K49" s="132">
        <v>231</v>
      </c>
      <c r="L49" s="131">
        <v>272</v>
      </c>
    </row>
    <row r="50" spans="1:19" s="37" customFormat="1" ht="13.2">
      <c r="A50" s="129">
        <v>3</v>
      </c>
      <c r="B50" s="129">
        <v>4</v>
      </c>
      <c r="C50" s="129">
        <v>2</v>
      </c>
      <c r="D50" s="130">
        <v>974000</v>
      </c>
      <c r="E50" s="58" t="s">
        <v>280</v>
      </c>
      <c r="F50" s="131">
        <v>821</v>
      </c>
      <c r="G50" s="131">
        <v>993</v>
      </c>
      <c r="H50" s="132">
        <v>345</v>
      </c>
      <c r="I50" s="131">
        <v>517</v>
      </c>
      <c r="J50" s="131">
        <v>476</v>
      </c>
      <c r="K50" s="132">
        <v>218</v>
      </c>
      <c r="L50" s="131">
        <v>258</v>
      </c>
    </row>
    <row r="51" spans="1:19" s="37" customFormat="1" ht="13.2">
      <c r="A51" s="129">
        <v>3</v>
      </c>
      <c r="B51" s="129">
        <v>4</v>
      </c>
      <c r="C51" s="129">
        <v>2</v>
      </c>
      <c r="D51" s="130">
        <v>566000</v>
      </c>
      <c r="E51" s="58" t="s">
        <v>267</v>
      </c>
      <c r="F51" s="131">
        <v>1120</v>
      </c>
      <c r="G51" s="131">
        <v>1365</v>
      </c>
      <c r="H51" s="132">
        <v>435</v>
      </c>
      <c r="I51" s="131">
        <v>680</v>
      </c>
      <c r="J51" s="131">
        <v>685</v>
      </c>
      <c r="K51" s="132">
        <v>336</v>
      </c>
      <c r="L51" s="131">
        <v>349</v>
      </c>
    </row>
    <row r="52" spans="1:19" s="37" customFormat="1" ht="13.2">
      <c r="A52" s="129">
        <v>3</v>
      </c>
      <c r="B52" s="129">
        <v>3</v>
      </c>
      <c r="C52" s="129">
        <v>2</v>
      </c>
      <c r="D52" s="130">
        <v>978000</v>
      </c>
      <c r="E52" s="81" t="s">
        <v>281</v>
      </c>
      <c r="F52" s="131">
        <v>449</v>
      </c>
      <c r="G52" s="131">
        <v>452</v>
      </c>
      <c r="H52" s="132">
        <v>256</v>
      </c>
      <c r="I52" s="131">
        <v>259</v>
      </c>
      <c r="J52" s="131">
        <v>193</v>
      </c>
      <c r="K52" s="132">
        <v>100</v>
      </c>
      <c r="L52" s="131">
        <v>93</v>
      </c>
    </row>
    <row r="53" spans="1:19" s="37" customFormat="1" ht="13.2">
      <c r="A53" s="129">
        <v>3</v>
      </c>
      <c r="B53" s="129">
        <v>4</v>
      </c>
      <c r="C53" s="129">
        <v>2</v>
      </c>
      <c r="D53" s="130">
        <v>166000</v>
      </c>
      <c r="E53" s="58" t="s">
        <v>255</v>
      </c>
      <c r="F53" s="131">
        <v>699</v>
      </c>
      <c r="G53" s="131">
        <v>744</v>
      </c>
      <c r="H53" s="132">
        <v>307</v>
      </c>
      <c r="I53" s="131">
        <v>352</v>
      </c>
      <c r="J53" s="131">
        <v>392</v>
      </c>
      <c r="K53" s="132">
        <v>248</v>
      </c>
      <c r="L53" s="131">
        <v>144</v>
      </c>
    </row>
    <row r="54" spans="1:19" s="37" customFormat="1" ht="13.2">
      <c r="A54" s="129">
        <v>3</v>
      </c>
      <c r="B54" s="129">
        <v>4</v>
      </c>
      <c r="C54" s="129">
        <v>2</v>
      </c>
      <c r="D54" s="130">
        <v>570000</v>
      </c>
      <c r="E54" s="58" t="s">
        <v>268</v>
      </c>
      <c r="F54" s="131">
        <v>672</v>
      </c>
      <c r="G54" s="131">
        <v>755</v>
      </c>
      <c r="H54" s="132">
        <v>378</v>
      </c>
      <c r="I54" s="131">
        <v>461</v>
      </c>
      <c r="J54" s="131">
        <v>294</v>
      </c>
      <c r="K54" s="132">
        <v>125</v>
      </c>
      <c r="L54" s="131">
        <v>169</v>
      </c>
    </row>
    <row r="55" spans="1:19" s="37" customFormat="1" ht="13.2">
      <c r="A55" s="129">
        <v>3</v>
      </c>
      <c r="B55" s="129">
        <v>4</v>
      </c>
      <c r="C55" s="129">
        <v>2</v>
      </c>
      <c r="D55" s="130">
        <v>170000</v>
      </c>
      <c r="E55" s="58" t="s">
        <v>257</v>
      </c>
      <c r="F55" s="131">
        <v>932</v>
      </c>
      <c r="G55" s="131">
        <v>933</v>
      </c>
      <c r="H55" s="132">
        <v>489</v>
      </c>
      <c r="I55" s="131">
        <v>490</v>
      </c>
      <c r="J55" s="131">
        <v>443</v>
      </c>
      <c r="K55" s="132">
        <v>309</v>
      </c>
      <c r="L55" s="131">
        <v>134</v>
      </c>
    </row>
    <row r="56" spans="1:19" s="37" customFormat="1" ht="13.2">
      <c r="A56" s="133"/>
      <c r="B56" s="133"/>
      <c r="C56" s="133"/>
      <c r="D56" s="134"/>
      <c r="E56" s="114" t="s">
        <v>211</v>
      </c>
      <c r="F56" s="295">
        <v>22557</v>
      </c>
      <c r="G56" s="295">
        <v>27935</v>
      </c>
      <c r="H56" s="295">
        <v>11460</v>
      </c>
      <c r="I56" s="295">
        <v>16838</v>
      </c>
      <c r="J56" s="295">
        <v>11097</v>
      </c>
      <c r="K56" s="295">
        <v>5880</v>
      </c>
      <c r="L56" s="295">
        <v>5217</v>
      </c>
      <c r="M56" s="229"/>
      <c r="N56" s="229"/>
      <c r="O56" s="229"/>
      <c r="P56" s="229"/>
      <c r="Q56" s="229"/>
      <c r="R56" s="229"/>
      <c r="S56" s="229"/>
    </row>
    <row r="57" spans="1:19" s="37" customFormat="1" ht="13.2">
      <c r="A57" s="129">
        <v>4</v>
      </c>
      <c r="B57" s="129">
        <v>2</v>
      </c>
      <c r="C57" s="129">
        <v>3</v>
      </c>
      <c r="D57" s="130">
        <v>334004</v>
      </c>
      <c r="E57" s="58" t="s">
        <v>57</v>
      </c>
      <c r="F57" s="131">
        <v>412</v>
      </c>
      <c r="G57" s="131">
        <v>532</v>
      </c>
      <c r="H57" s="132">
        <v>201</v>
      </c>
      <c r="I57" s="131">
        <v>321</v>
      </c>
      <c r="J57" s="131">
        <v>211</v>
      </c>
      <c r="K57" s="132">
        <v>142</v>
      </c>
      <c r="L57" s="131">
        <v>69</v>
      </c>
    </row>
    <row r="58" spans="1:19" s="37" customFormat="1" ht="13.2">
      <c r="A58" s="129">
        <v>4</v>
      </c>
      <c r="B58" s="129">
        <v>2</v>
      </c>
      <c r="C58" s="129">
        <v>3</v>
      </c>
      <c r="D58" s="130">
        <v>962004</v>
      </c>
      <c r="E58" s="58" t="s">
        <v>150</v>
      </c>
      <c r="F58" s="131">
        <v>99</v>
      </c>
      <c r="G58" s="131">
        <v>140</v>
      </c>
      <c r="H58" s="132">
        <v>61</v>
      </c>
      <c r="I58" s="131">
        <v>102</v>
      </c>
      <c r="J58" s="131">
        <v>38</v>
      </c>
      <c r="K58" s="132">
        <v>26</v>
      </c>
      <c r="L58" s="131">
        <v>12</v>
      </c>
    </row>
    <row r="59" spans="1:19" s="37" customFormat="1" ht="13.2">
      <c r="A59" s="129">
        <v>4</v>
      </c>
      <c r="B59" s="129">
        <v>1</v>
      </c>
      <c r="C59" s="129">
        <v>3</v>
      </c>
      <c r="D59" s="130">
        <v>978004</v>
      </c>
      <c r="E59" s="58" t="s">
        <v>161</v>
      </c>
      <c r="F59" s="131">
        <v>582</v>
      </c>
      <c r="G59" s="131">
        <v>805</v>
      </c>
      <c r="H59" s="132">
        <v>422</v>
      </c>
      <c r="I59" s="131">
        <v>645</v>
      </c>
      <c r="J59" s="131">
        <v>160</v>
      </c>
      <c r="K59" s="132">
        <v>74</v>
      </c>
      <c r="L59" s="131">
        <v>86</v>
      </c>
    </row>
    <row r="60" spans="1:19" s="37" customFormat="1" ht="13.2">
      <c r="A60" s="129">
        <v>4</v>
      </c>
      <c r="B60" s="129">
        <v>2</v>
      </c>
      <c r="C60" s="129">
        <v>3</v>
      </c>
      <c r="D60" s="130">
        <v>562008</v>
      </c>
      <c r="E60" s="58" t="s">
        <v>105</v>
      </c>
      <c r="F60" s="131">
        <v>354</v>
      </c>
      <c r="G60" s="131">
        <v>415</v>
      </c>
      <c r="H60" s="132">
        <v>191</v>
      </c>
      <c r="I60" s="131">
        <v>252</v>
      </c>
      <c r="J60" s="131">
        <v>163</v>
      </c>
      <c r="K60" s="132">
        <v>81</v>
      </c>
      <c r="L60" s="131">
        <v>82</v>
      </c>
    </row>
    <row r="61" spans="1:19" s="37" customFormat="1" ht="13.2">
      <c r="A61" s="129">
        <v>4</v>
      </c>
      <c r="B61" s="129">
        <v>2</v>
      </c>
      <c r="C61" s="129">
        <v>3</v>
      </c>
      <c r="D61" s="130">
        <v>158004</v>
      </c>
      <c r="E61" s="58" t="s">
        <v>30</v>
      </c>
      <c r="F61" s="131">
        <v>293</v>
      </c>
      <c r="G61" s="131">
        <v>412</v>
      </c>
      <c r="H61" s="132">
        <v>182</v>
      </c>
      <c r="I61" s="131">
        <v>301</v>
      </c>
      <c r="J61" s="131">
        <v>111</v>
      </c>
      <c r="K61" s="132">
        <v>52</v>
      </c>
      <c r="L61" s="131">
        <v>59</v>
      </c>
    </row>
    <row r="62" spans="1:19" s="37" customFormat="1" ht="13.2">
      <c r="A62" s="129">
        <v>4</v>
      </c>
      <c r="B62" s="129">
        <v>2</v>
      </c>
      <c r="C62" s="129">
        <v>3</v>
      </c>
      <c r="D62" s="130">
        <v>954012</v>
      </c>
      <c r="E62" s="58" t="s">
        <v>140</v>
      </c>
      <c r="F62" s="131">
        <v>225</v>
      </c>
      <c r="G62" s="131">
        <v>283</v>
      </c>
      <c r="H62" s="132">
        <v>132</v>
      </c>
      <c r="I62" s="131">
        <v>190</v>
      </c>
      <c r="J62" s="131">
        <v>93</v>
      </c>
      <c r="K62" s="132">
        <v>43</v>
      </c>
      <c r="L62" s="131">
        <v>50</v>
      </c>
    </row>
    <row r="63" spans="1:19" s="37" customFormat="1" ht="13.2">
      <c r="A63" s="129">
        <v>4</v>
      </c>
      <c r="B63" s="129">
        <v>2</v>
      </c>
      <c r="C63" s="129">
        <v>3</v>
      </c>
      <c r="D63" s="130">
        <v>370016</v>
      </c>
      <c r="E63" s="58" t="s">
        <v>73</v>
      </c>
      <c r="F63" s="131">
        <v>319</v>
      </c>
      <c r="G63" s="131">
        <v>415</v>
      </c>
      <c r="H63" s="132">
        <v>152</v>
      </c>
      <c r="I63" s="131">
        <v>248</v>
      </c>
      <c r="J63" s="131">
        <v>167</v>
      </c>
      <c r="K63" s="132">
        <v>88</v>
      </c>
      <c r="L63" s="131">
        <v>79</v>
      </c>
    </row>
    <row r="64" spans="1:19" s="37" customFormat="1" ht="13.2">
      <c r="A64" s="129">
        <v>4</v>
      </c>
      <c r="B64" s="129">
        <v>2</v>
      </c>
      <c r="C64" s="129">
        <v>3</v>
      </c>
      <c r="D64" s="130">
        <v>962016</v>
      </c>
      <c r="E64" s="58" t="s">
        <v>151</v>
      </c>
      <c r="F64" s="131">
        <v>149</v>
      </c>
      <c r="G64" s="131">
        <v>173</v>
      </c>
      <c r="H64" s="132">
        <v>27</v>
      </c>
      <c r="I64" s="131">
        <v>51</v>
      </c>
      <c r="J64" s="131">
        <v>122</v>
      </c>
      <c r="K64" s="132">
        <v>45</v>
      </c>
      <c r="L64" s="131">
        <v>77</v>
      </c>
    </row>
    <row r="65" spans="1:19" s="37" customFormat="1" ht="13.2">
      <c r="A65" s="129">
        <v>4</v>
      </c>
      <c r="B65" s="129">
        <v>2</v>
      </c>
      <c r="C65" s="129">
        <v>3</v>
      </c>
      <c r="D65" s="130">
        <v>370020</v>
      </c>
      <c r="E65" s="58" t="s">
        <v>74</v>
      </c>
      <c r="F65" s="131">
        <v>251</v>
      </c>
      <c r="G65" s="131">
        <v>363</v>
      </c>
      <c r="H65" s="132">
        <v>132</v>
      </c>
      <c r="I65" s="131">
        <v>244</v>
      </c>
      <c r="J65" s="131">
        <v>119</v>
      </c>
      <c r="K65" s="132">
        <v>68</v>
      </c>
      <c r="L65" s="131">
        <v>51</v>
      </c>
    </row>
    <row r="66" spans="1:19" s="37" customFormat="1" ht="13.2">
      <c r="A66" s="129">
        <v>4</v>
      </c>
      <c r="B66" s="129">
        <v>2</v>
      </c>
      <c r="C66" s="129">
        <v>3</v>
      </c>
      <c r="D66" s="130">
        <v>978020</v>
      </c>
      <c r="E66" s="58" t="s">
        <v>162</v>
      </c>
      <c r="F66" s="131">
        <v>413</v>
      </c>
      <c r="G66" s="131">
        <v>518</v>
      </c>
      <c r="H66" s="132">
        <v>167</v>
      </c>
      <c r="I66" s="131">
        <v>272</v>
      </c>
      <c r="J66" s="131">
        <v>246</v>
      </c>
      <c r="K66" s="132">
        <v>117</v>
      </c>
      <c r="L66" s="131">
        <v>129</v>
      </c>
    </row>
    <row r="67" spans="1:19" s="37" customFormat="1" ht="13.2">
      <c r="A67" s="129">
        <v>4</v>
      </c>
      <c r="B67" s="129">
        <v>2</v>
      </c>
      <c r="C67" s="129">
        <v>3</v>
      </c>
      <c r="D67" s="130">
        <v>170020</v>
      </c>
      <c r="E67" s="58" t="s">
        <v>49</v>
      </c>
      <c r="F67" s="131">
        <v>634</v>
      </c>
      <c r="G67" s="131">
        <v>645</v>
      </c>
      <c r="H67" s="132">
        <v>370</v>
      </c>
      <c r="I67" s="131">
        <v>381</v>
      </c>
      <c r="J67" s="131">
        <v>264</v>
      </c>
      <c r="K67" s="132">
        <v>132</v>
      </c>
      <c r="L67" s="131">
        <v>132</v>
      </c>
    </row>
    <row r="68" spans="1:19" s="37" customFormat="1" ht="13.2">
      <c r="A68" s="129">
        <v>4</v>
      </c>
      <c r="B68" s="129">
        <v>2</v>
      </c>
      <c r="C68" s="129">
        <v>3</v>
      </c>
      <c r="D68" s="130">
        <v>154036</v>
      </c>
      <c r="E68" s="58" t="s">
        <v>29</v>
      </c>
      <c r="F68" s="131">
        <v>470</v>
      </c>
      <c r="G68" s="131">
        <v>488</v>
      </c>
      <c r="H68" s="132">
        <v>231</v>
      </c>
      <c r="I68" s="131">
        <v>249</v>
      </c>
      <c r="J68" s="131">
        <v>239</v>
      </c>
      <c r="K68" s="132">
        <v>107</v>
      </c>
      <c r="L68" s="131">
        <v>132</v>
      </c>
    </row>
    <row r="69" spans="1:19" s="37" customFormat="1" ht="13.2">
      <c r="A69" s="129">
        <v>4</v>
      </c>
      <c r="B69" s="129">
        <v>1</v>
      </c>
      <c r="C69" s="129">
        <v>3</v>
      </c>
      <c r="D69" s="130">
        <v>158026</v>
      </c>
      <c r="E69" s="58" t="s">
        <v>36</v>
      </c>
      <c r="F69" s="131">
        <v>387</v>
      </c>
      <c r="G69" s="131">
        <v>474</v>
      </c>
      <c r="H69" s="132">
        <v>234</v>
      </c>
      <c r="I69" s="131">
        <v>321</v>
      </c>
      <c r="J69" s="131">
        <v>153</v>
      </c>
      <c r="K69" s="132">
        <v>83</v>
      </c>
      <c r="L69" s="131">
        <v>70</v>
      </c>
    </row>
    <row r="70" spans="1:19" s="37" customFormat="1" ht="13.2">
      <c r="A70" s="129">
        <v>4</v>
      </c>
      <c r="B70" s="129">
        <v>1</v>
      </c>
      <c r="C70" s="129">
        <v>3</v>
      </c>
      <c r="D70" s="130">
        <v>562028</v>
      </c>
      <c r="E70" s="58" t="s">
        <v>111</v>
      </c>
      <c r="F70" s="131">
        <v>317</v>
      </c>
      <c r="G70" s="131">
        <v>416</v>
      </c>
      <c r="H70" s="132">
        <v>166</v>
      </c>
      <c r="I70" s="131">
        <v>265</v>
      </c>
      <c r="J70" s="131">
        <v>151</v>
      </c>
      <c r="K70" s="132">
        <v>84</v>
      </c>
      <c r="L70" s="131">
        <v>67</v>
      </c>
    </row>
    <row r="71" spans="1:19" s="37" customFormat="1" ht="13.2">
      <c r="A71" s="129">
        <v>4</v>
      </c>
      <c r="B71" s="129">
        <v>2</v>
      </c>
      <c r="C71" s="129">
        <v>3</v>
      </c>
      <c r="D71" s="130">
        <v>954024</v>
      </c>
      <c r="E71" s="58" t="s">
        <v>143</v>
      </c>
      <c r="F71" s="131">
        <v>301</v>
      </c>
      <c r="G71" s="131">
        <v>407</v>
      </c>
      <c r="H71" s="132">
        <v>188</v>
      </c>
      <c r="I71" s="131">
        <v>294</v>
      </c>
      <c r="J71" s="131">
        <v>113</v>
      </c>
      <c r="K71" s="132">
        <v>56</v>
      </c>
      <c r="L71" s="131">
        <v>57</v>
      </c>
    </row>
    <row r="72" spans="1:19" s="37" customFormat="1" ht="13.2">
      <c r="A72" s="129">
        <v>4</v>
      </c>
      <c r="B72" s="129">
        <v>2</v>
      </c>
      <c r="C72" s="129">
        <v>3</v>
      </c>
      <c r="D72" s="130">
        <v>978032</v>
      </c>
      <c r="E72" s="58" t="s">
        <v>165</v>
      </c>
      <c r="F72" s="131">
        <v>221</v>
      </c>
      <c r="G72" s="131">
        <v>276</v>
      </c>
      <c r="H72" s="132">
        <v>107</v>
      </c>
      <c r="I72" s="131">
        <v>162</v>
      </c>
      <c r="J72" s="131">
        <v>114</v>
      </c>
      <c r="K72" s="132">
        <v>51</v>
      </c>
      <c r="L72" s="131">
        <v>63</v>
      </c>
    </row>
    <row r="73" spans="1:19" s="37" customFormat="1" ht="13.2">
      <c r="A73" s="129">
        <v>4</v>
      </c>
      <c r="B73" s="129">
        <v>2</v>
      </c>
      <c r="C73" s="129">
        <v>3</v>
      </c>
      <c r="D73" s="130">
        <v>382060</v>
      </c>
      <c r="E73" s="58" t="s">
        <v>93</v>
      </c>
      <c r="F73" s="131">
        <v>259</v>
      </c>
      <c r="G73" s="131">
        <v>355</v>
      </c>
      <c r="H73" s="132">
        <v>157</v>
      </c>
      <c r="I73" s="131">
        <v>253</v>
      </c>
      <c r="J73" s="131">
        <v>102</v>
      </c>
      <c r="K73" s="132">
        <v>38</v>
      </c>
      <c r="L73" s="131">
        <v>64</v>
      </c>
    </row>
    <row r="74" spans="1:19" s="37" customFormat="1" ht="13.2">
      <c r="A74" s="129">
        <v>4</v>
      </c>
      <c r="B74" s="129">
        <v>2</v>
      </c>
      <c r="C74" s="129">
        <v>3</v>
      </c>
      <c r="D74" s="130">
        <v>962060</v>
      </c>
      <c r="E74" s="58" t="s">
        <v>156</v>
      </c>
      <c r="F74" s="131">
        <v>93</v>
      </c>
      <c r="G74" s="131">
        <v>110</v>
      </c>
      <c r="H74" s="132">
        <v>45</v>
      </c>
      <c r="I74" s="131">
        <v>62</v>
      </c>
      <c r="J74" s="131">
        <v>48</v>
      </c>
      <c r="K74" s="132">
        <v>31</v>
      </c>
      <c r="L74" s="131">
        <v>17</v>
      </c>
    </row>
    <row r="75" spans="1:19" s="37" customFormat="1" ht="13.2">
      <c r="A75" s="129">
        <v>4</v>
      </c>
      <c r="B75" s="129">
        <v>2</v>
      </c>
      <c r="C75" s="129">
        <v>3</v>
      </c>
      <c r="D75" s="130">
        <v>362040</v>
      </c>
      <c r="E75" s="58" t="s">
        <v>70</v>
      </c>
      <c r="F75" s="131">
        <v>230</v>
      </c>
      <c r="G75" s="131">
        <v>265</v>
      </c>
      <c r="H75" s="132">
        <v>100</v>
      </c>
      <c r="I75" s="131">
        <v>135</v>
      </c>
      <c r="J75" s="131">
        <v>130</v>
      </c>
      <c r="K75" s="132">
        <v>65</v>
      </c>
      <c r="L75" s="131">
        <v>65</v>
      </c>
    </row>
    <row r="76" spans="1:19" s="37" customFormat="1" ht="13.2">
      <c r="A76" s="133"/>
      <c r="B76" s="133"/>
      <c r="C76" s="133"/>
      <c r="D76" s="134"/>
      <c r="E76" s="114" t="s">
        <v>212</v>
      </c>
      <c r="F76" s="295">
        <v>6009</v>
      </c>
      <c r="G76" s="295">
        <v>7492</v>
      </c>
      <c r="H76" s="295">
        <v>3265</v>
      </c>
      <c r="I76" s="295">
        <v>4748</v>
      </c>
      <c r="J76" s="295">
        <v>2744</v>
      </c>
      <c r="K76" s="295">
        <v>1383</v>
      </c>
      <c r="L76" s="295">
        <v>1361</v>
      </c>
      <c r="M76" s="229"/>
      <c r="N76" s="229"/>
      <c r="O76" s="229"/>
      <c r="P76" s="229"/>
      <c r="Q76" s="229"/>
      <c r="R76" s="229"/>
      <c r="S76" s="229"/>
    </row>
    <row r="77" spans="1:19" s="37" customFormat="1" ht="13.2">
      <c r="A77" s="129">
        <v>5</v>
      </c>
      <c r="B77" s="129">
        <v>3</v>
      </c>
      <c r="C77" s="129">
        <v>3</v>
      </c>
      <c r="D77" s="130">
        <v>770004</v>
      </c>
      <c r="E77" s="58" t="s">
        <v>130</v>
      </c>
      <c r="F77" s="131">
        <v>202</v>
      </c>
      <c r="G77" s="131">
        <v>262</v>
      </c>
      <c r="H77" s="132">
        <v>74</v>
      </c>
      <c r="I77" s="131">
        <v>134</v>
      </c>
      <c r="J77" s="131">
        <v>128</v>
      </c>
      <c r="K77" s="132">
        <v>67</v>
      </c>
      <c r="L77" s="131">
        <v>61</v>
      </c>
    </row>
    <row r="78" spans="1:19" s="37" customFormat="1" ht="13.2">
      <c r="A78" s="129">
        <v>5</v>
      </c>
      <c r="B78" s="129">
        <v>3</v>
      </c>
      <c r="C78" s="129">
        <v>3</v>
      </c>
      <c r="D78" s="130">
        <v>570008</v>
      </c>
      <c r="E78" s="58" t="s">
        <v>119</v>
      </c>
      <c r="F78" s="131">
        <v>367</v>
      </c>
      <c r="G78" s="131">
        <v>377</v>
      </c>
      <c r="H78" s="132">
        <v>237</v>
      </c>
      <c r="I78" s="131">
        <v>247</v>
      </c>
      <c r="J78" s="131">
        <v>130</v>
      </c>
      <c r="K78" s="132">
        <v>48</v>
      </c>
      <c r="L78" s="131">
        <v>82</v>
      </c>
    </row>
    <row r="79" spans="1:19" s="37" customFormat="1" ht="13.2">
      <c r="A79" s="129">
        <v>5</v>
      </c>
      <c r="B79" s="129">
        <v>3</v>
      </c>
      <c r="C79" s="129">
        <v>3</v>
      </c>
      <c r="D79" s="130">
        <v>362004</v>
      </c>
      <c r="E79" s="58" t="s">
        <v>239</v>
      </c>
      <c r="F79" s="131">
        <v>205</v>
      </c>
      <c r="G79" s="131">
        <v>246</v>
      </c>
      <c r="H79" s="132">
        <v>137</v>
      </c>
      <c r="I79" s="131">
        <v>178</v>
      </c>
      <c r="J79" s="131">
        <v>68</v>
      </c>
      <c r="K79" s="132">
        <v>33</v>
      </c>
      <c r="L79" s="131">
        <v>35</v>
      </c>
    </row>
    <row r="80" spans="1:19" s="37" customFormat="1" ht="13.2">
      <c r="A80" s="129">
        <v>5</v>
      </c>
      <c r="B80" s="129">
        <v>3</v>
      </c>
      <c r="C80" s="129">
        <v>3</v>
      </c>
      <c r="D80" s="130">
        <v>362012</v>
      </c>
      <c r="E80" s="58" t="s">
        <v>64</v>
      </c>
      <c r="F80" s="131">
        <v>129</v>
      </c>
      <c r="G80" s="131">
        <v>150</v>
      </c>
      <c r="H80" s="132">
        <v>46</v>
      </c>
      <c r="I80" s="131">
        <v>67</v>
      </c>
      <c r="J80" s="131">
        <v>83</v>
      </c>
      <c r="K80" s="132">
        <v>31</v>
      </c>
      <c r="L80" s="131">
        <v>52</v>
      </c>
    </row>
    <row r="81" spans="1:12" s="37" customFormat="1" ht="13.2">
      <c r="A81" s="129">
        <v>5</v>
      </c>
      <c r="B81" s="129">
        <v>3</v>
      </c>
      <c r="C81" s="136">
        <v>3</v>
      </c>
      <c r="D81" s="130">
        <v>362016</v>
      </c>
      <c r="E81" s="58" t="s">
        <v>240</v>
      </c>
      <c r="F81" s="131">
        <v>240</v>
      </c>
      <c r="G81" s="131">
        <v>317</v>
      </c>
      <c r="H81" s="132">
        <v>146</v>
      </c>
      <c r="I81" s="131">
        <v>223</v>
      </c>
      <c r="J81" s="131">
        <v>94</v>
      </c>
      <c r="K81" s="132">
        <v>41</v>
      </c>
      <c r="L81" s="131">
        <v>53</v>
      </c>
    </row>
    <row r="82" spans="1:12" s="37" customFormat="1" ht="13.2">
      <c r="A82" s="129">
        <v>5</v>
      </c>
      <c r="B82" s="129">
        <v>3</v>
      </c>
      <c r="C82" s="129">
        <v>3</v>
      </c>
      <c r="D82" s="130">
        <v>154008</v>
      </c>
      <c r="E82" s="58" t="s">
        <v>25</v>
      </c>
      <c r="F82" s="131">
        <v>275</v>
      </c>
      <c r="G82" s="131">
        <v>282</v>
      </c>
      <c r="H82" s="132">
        <v>128</v>
      </c>
      <c r="I82" s="131">
        <v>135</v>
      </c>
      <c r="J82" s="131">
        <v>147</v>
      </c>
      <c r="K82" s="132">
        <v>69</v>
      </c>
      <c r="L82" s="131">
        <v>78</v>
      </c>
    </row>
    <row r="83" spans="1:12" s="37" customFormat="1" ht="13.2">
      <c r="A83" s="129">
        <v>5</v>
      </c>
      <c r="B83" s="129">
        <v>3</v>
      </c>
      <c r="C83" s="129">
        <v>3</v>
      </c>
      <c r="D83" s="130">
        <v>954008</v>
      </c>
      <c r="E83" s="58" t="s">
        <v>139</v>
      </c>
      <c r="F83" s="131">
        <v>345</v>
      </c>
      <c r="G83" s="131">
        <v>398</v>
      </c>
      <c r="H83" s="132">
        <v>152</v>
      </c>
      <c r="I83" s="131">
        <v>205</v>
      </c>
      <c r="J83" s="131">
        <v>193</v>
      </c>
      <c r="K83" s="132">
        <v>49</v>
      </c>
      <c r="L83" s="131">
        <v>144</v>
      </c>
    </row>
    <row r="84" spans="1:12" s="37" customFormat="1" ht="13.2">
      <c r="A84" s="129">
        <v>5</v>
      </c>
      <c r="B84" s="129">
        <v>3</v>
      </c>
      <c r="C84" s="129">
        <v>3</v>
      </c>
      <c r="D84" s="130">
        <v>362020</v>
      </c>
      <c r="E84" s="58" t="s">
        <v>65</v>
      </c>
      <c r="F84" s="131">
        <v>186</v>
      </c>
      <c r="G84" s="131">
        <v>255</v>
      </c>
      <c r="H84" s="132">
        <v>89</v>
      </c>
      <c r="I84" s="131">
        <v>158</v>
      </c>
      <c r="J84" s="131">
        <v>97</v>
      </c>
      <c r="K84" s="132">
        <v>34</v>
      </c>
      <c r="L84" s="131">
        <v>63</v>
      </c>
    </row>
    <row r="85" spans="1:12" s="37" customFormat="1" ht="13.2">
      <c r="A85" s="129">
        <v>5</v>
      </c>
      <c r="B85" s="129">
        <v>3</v>
      </c>
      <c r="C85" s="129">
        <v>3</v>
      </c>
      <c r="D85" s="130">
        <v>370012</v>
      </c>
      <c r="E85" s="58" t="s">
        <v>72</v>
      </c>
      <c r="F85" s="131">
        <v>308</v>
      </c>
      <c r="G85" s="131">
        <v>430</v>
      </c>
      <c r="H85" s="132">
        <v>203</v>
      </c>
      <c r="I85" s="131">
        <v>325</v>
      </c>
      <c r="J85" s="131">
        <v>105</v>
      </c>
      <c r="K85" s="132">
        <v>61</v>
      </c>
      <c r="L85" s="131">
        <v>44</v>
      </c>
    </row>
    <row r="86" spans="1:12" s="37" customFormat="1" ht="13.2">
      <c r="A86" s="129">
        <v>5</v>
      </c>
      <c r="B86" s="129">
        <v>3</v>
      </c>
      <c r="C86" s="129">
        <v>3</v>
      </c>
      <c r="D86" s="130">
        <v>154012</v>
      </c>
      <c r="E86" s="58" t="s">
        <v>26</v>
      </c>
      <c r="F86" s="131">
        <v>446</v>
      </c>
      <c r="G86" s="131">
        <v>447</v>
      </c>
      <c r="H86" s="132">
        <v>260</v>
      </c>
      <c r="I86" s="131">
        <v>261</v>
      </c>
      <c r="J86" s="131">
        <v>186</v>
      </c>
      <c r="K86" s="132">
        <v>97</v>
      </c>
      <c r="L86" s="131">
        <v>89</v>
      </c>
    </row>
    <row r="87" spans="1:12" s="37" customFormat="1" ht="13.2">
      <c r="A87" s="129">
        <v>5</v>
      </c>
      <c r="B87" s="129">
        <v>3</v>
      </c>
      <c r="C87" s="129">
        <v>3</v>
      </c>
      <c r="D87" s="130">
        <v>154016</v>
      </c>
      <c r="E87" s="58" t="s">
        <v>27</v>
      </c>
      <c r="F87" s="131">
        <v>253</v>
      </c>
      <c r="G87" s="131">
        <v>272</v>
      </c>
      <c r="H87" s="132">
        <v>118</v>
      </c>
      <c r="I87" s="131">
        <v>137</v>
      </c>
      <c r="J87" s="131">
        <v>135</v>
      </c>
      <c r="K87" s="132">
        <v>72</v>
      </c>
      <c r="L87" s="131">
        <v>63</v>
      </c>
    </row>
    <row r="88" spans="1:12" s="37" customFormat="1" ht="13.2">
      <c r="A88" s="129">
        <v>5</v>
      </c>
      <c r="B88" s="129">
        <v>3</v>
      </c>
      <c r="C88" s="129">
        <v>3</v>
      </c>
      <c r="D88" s="130">
        <v>566012</v>
      </c>
      <c r="E88" s="58" t="s">
        <v>115</v>
      </c>
      <c r="F88" s="131">
        <v>149</v>
      </c>
      <c r="G88" s="131">
        <v>187</v>
      </c>
      <c r="H88" s="132">
        <v>71</v>
      </c>
      <c r="I88" s="131">
        <v>109</v>
      </c>
      <c r="J88" s="131">
        <v>78</v>
      </c>
      <c r="K88" s="132">
        <v>35</v>
      </c>
      <c r="L88" s="131">
        <v>43</v>
      </c>
    </row>
    <row r="89" spans="1:12" s="37" customFormat="1" ht="13.2">
      <c r="A89" s="129">
        <v>5</v>
      </c>
      <c r="B89" s="129">
        <v>3</v>
      </c>
      <c r="C89" s="129">
        <v>3</v>
      </c>
      <c r="D89" s="130">
        <v>554020</v>
      </c>
      <c r="E89" s="58" t="s">
        <v>101</v>
      </c>
      <c r="F89" s="131">
        <v>379</v>
      </c>
      <c r="G89" s="131">
        <v>453</v>
      </c>
      <c r="H89" s="132">
        <v>182</v>
      </c>
      <c r="I89" s="131">
        <v>256</v>
      </c>
      <c r="J89" s="131">
        <v>197</v>
      </c>
      <c r="K89" s="132">
        <v>143</v>
      </c>
      <c r="L89" s="131">
        <v>54</v>
      </c>
    </row>
    <row r="90" spans="1:12" s="37" customFormat="1" ht="13.2">
      <c r="A90" s="129">
        <v>5</v>
      </c>
      <c r="B90" s="129">
        <v>3</v>
      </c>
      <c r="C90" s="129">
        <v>3</v>
      </c>
      <c r="D90" s="130">
        <v>374012</v>
      </c>
      <c r="E90" s="58" t="s">
        <v>75</v>
      </c>
      <c r="F90" s="131">
        <v>508</v>
      </c>
      <c r="G90" s="131">
        <v>643</v>
      </c>
      <c r="H90" s="132">
        <v>265</v>
      </c>
      <c r="I90" s="131">
        <v>400</v>
      </c>
      <c r="J90" s="131">
        <v>243</v>
      </c>
      <c r="K90" s="132">
        <v>121</v>
      </c>
      <c r="L90" s="131">
        <v>122</v>
      </c>
    </row>
    <row r="91" spans="1:12" s="37" customFormat="1" ht="13.2">
      <c r="A91" s="129">
        <v>5</v>
      </c>
      <c r="B91" s="129">
        <v>3</v>
      </c>
      <c r="C91" s="129">
        <v>3</v>
      </c>
      <c r="D91" s="130">
        <v>158008</v>
      </c>
      <c r="E91" s="58" t="s">
        <v>31</v>
      </c>
      <c r="F91" s="131">
        <v>168</v>
      </c>
      <c r="G91" s="131">
        <v>215</v>
      </c>
      <c r="H91" s="132">
        <v>87</v>
      </c>
      <c r="I91" s="131">
        <v>134</v>
      </c>
      <c r="J91" s="131">
        <v>81</v>
      </c>
      <c r="K91" s="132">
        <v>42</v>
      </c>
      <c r="L91" s="131">
        <v>39</v>
      </c>
    </row>
    <row r="92" spans="1:12" s="37" customFormat="1" ht="13.2">
      <c r="A92" s="129">
        <v>5</v>
      </c>
      <c r="B92" s="129">
        <v>3</v>
      </c>
      <c r="C92" s="129">
        <v>3</v>
      </c>
      <c r="D92" s="130">
        <v>158012</v>
      </c>
      <c r="E92" s="58" t="s">
        <v>32</v>
      </c>
      <c r="F92" s="131">
        <v>182</v>
      </c>
      <c r="G92" s="131">
        <v>247</v>
      </c>
      <c r="H92" s="132">
        <v>97</v>
      </c>
      <c r="I92" s="131">
        <v>162</v>
      </c>
      <c r="J92" s="131">
        <v>85</v>
      </c>
      <c r="K92" s="132">
        <v>39</v>
      </c>
      <c r="L92" s="131">
        <v>46</v>
      </c>
    </row>
    <row r="93" spans="1:12" s="37" customFormat="1" ht="13.2">
      <c r="A93" s="129">
        <v>5</v>
      </c>
      <c r="B93" s="129">
        <v>3</v>
      </c>
      <c r="C93" s="129">
        <v>3</v>
      </c>
      <c r="D93" s="130">
        <v>334016</v>
      </c>
      <c r="E93" s="58" t="s">
        <v>59</v>
      </c>
      <c r="F93" s="131">
        <v>453</v>
      </c>
      <c r="G93" s="131">
        <v>540</v>
      </c>
      <c r="H93" s="132">
        <v>239</v>
      </c>
      <c r="I93" s="131">
        <v>326</v>
      </c>
      <c r="J93" s="131">
        <v>214</v>
      </c>
      <c r="K93" s="132">
        <v>137</v>
      </c>
      <c r="L93" s="131">
        <v>77</v>
      </c>
    </row>
    <row r="94" spans="1:12" s="37" customFormat="1" ht="13.2">
      <c r="A94" s="129">
        <v>5</v>
      </c>
      <c r="B94" s="129">
        <v>3</v>
      </c>
      <c r="C94" s="129">
        <v>3</v>
      </c>
      <c r="D94" s="130">
        <v>166012</v>
      </c>
      <c r="E94" s="58" t="s">
        <v>45</v>
      </c>
      <c r="F94" s="131">
        <v>112</v>
      </c>
      <c r="G94" s="131">
        <v>114</v>
      </c>
      <c r="H94" s="132">
        <v>32</v>
      </c>
      <c r="I94" s="131">
        <v>34</v>
      </c>
      <c r="J94" s="131">
        <v>80</v>
      </c>
      <c r="K94" s="132">
        <v>31</v>
      </c>
      <c r="L94" s="131">
        <v>49</v>
      </c>
    </row>
    <row r="95" spans="1:12" s="37" customFormat="1" ht="13.2">
      <c r="A95" s="129">
        <v>5</v>
      </c>
      <c r="B95" s="129">
        <v>3</v>
      </c>
      <c r="C95" s="129">
        <v>3</v>
      </c>
      <c r="D95" s="130">
        <v>766040</v>
      </c>
      <c r="E95" s="58" t="s">
        <v>128</v>
      </c>
      <c r="F95" s="131">
        <v>189</v>
      </c>
      <c r="G95" s="131">
        <v>280</v>
      </c>
      <c r="H95" s="132">
        <v>105</v>
      </c>
      <c r="I95" s="131">
        <v>196</v>
      </c>
      <c r="J95" s="131">
        <v>84</v>
      </c>
      <c r="K95" s="132">
        <v>47</v>
      </c>
      <c r="L95" s="131">
        <v>37</v>
      </c>
    </row>
    <row r="96" spans="1:12" s="37" customFormat="1" ht="13.2">
      <c r="A96" s="129">
        <v>5</v>
      </c>
      <c r="B96" s="129">
        <v>3</v>
      </c>
      <c r="C96" s="129">
        <v>3</v>
      </c>
      <c r="D96" s="130">
        <v>766044</v>
      </c>
      <c r="E96" s="58" t="s">
        <v>129</v>
      </c>
      <c r="F96" s="131">
        <v>329</v>
      </c>
      <c r="G96" s="131">
        <v>452</v>
      </c>
      <c r="H96" s="132">
        <v>159</v>
      </c>
      <c r="I96" s="131">
        <v>282</v>
      </c>
      <c r="J96" s="131">
        <v>170</v>
      </c>
      <c r="K96" s="132">
        <v>105</v>
      </c>
      <c r="L96" s="131">
        <v>65</v>
      </c>
    </row>
    <row r="97" spans="1:19" s="37" customFormat="1" ht="13.2">
      <c r="A97" s="129">
        <v>5</v>
      </c>
      <c r="B97" s="129">
        <v>3</v>
      </c>
      <c r="C97" s="129">
        <v>3</v>
      </c>
      <c r="D97" s="130">
        <v>758024</v>
      </c>
      <c r="E97" s="58" t="s">
        <v>125</v>
      </c>
      <c r="F97" s="131">
        <v>196</v>
      </c>
      <c r="G97" s="131">
        <v>241</v>
      </c>
      <c r="H97" s="132">
        <v>94</v>
      </c>
      <c r="I97" s="131">
        <v>139</v>
      </c>
      <c r="J97" s="131">
        <v>102</v>
      </c>
      <c r="K97" s="132">
        <v>46</v>
      </c>
      <c r="L97" s="131">
        <v>56</v>
      </c>
    </row>
    <row r="98" spans="1:19" s="37" customFormat="1" ht="13.2">
      <c r="A98" s="129">
        <v>5</v>
      </c>
      <c r="B98" s="129">
        <v>3</v>
      </c>
      <c r="C98" s="129">
        <v>3</v>
      </c>
      <c r="D98" s="130">
        <v>382032</v>
      </c>
      <c r="E98" s="58" t="s">
        <v>89</v>
      </c>
      <c r="F98" s="131">
        <v>154</v>
      </c>
      <c r="G98" s="131">
        <v>215</v>
      </c>
      <c r="H98" s="132">
        <v>104</v>
      </c>
      <c r="I98" s="131">
        <v>165</v>
      </c>
      <c r="J98" s="131">
        <v>50</v>
      </c>
      <c r="K98" s="132">
        <v>20</v>
      </c>
      <c r="L98" s="131">
        <v>30</v>
      </c>
    </row>
    <row r="99" spans="1:19" s="37" customFormat="1" ht="13.2">
      <c r="A99" s="129">
        <v>5</v>
      </c>
      <c r="B99" s="129">
        <v>3</v>
      </c>
      <c r="C99" s="129">
        <v>3</v>
      </c>
      <c r="D99" s="130">
        <v>158024</v>
      </c>
      <c r="E99" s="58" t="s">
        <v>35</v>
      </c>
      <c r="F99" s="131">
        <v>188</v>
      </c>
      <c r="G99" s="131">
        <v>253</v>
      </c>
      <c r="H99" s="132">
        <v>89</v>
      </c>
      <c r="I99" s="131">
        <v>154</v>
      </c>
      <c r="J99" s="131">
        <v>99</v>
      </c>
      <c r="K99" s="132">
        <v>45</v>
      </c>
      <c r="L99" s="131">
        <v>54</v>
      </c>
    </row>
    <row r="100" spans="1:19" s="37" customFormat="1" ht="13.2">
      <c r="A100" s="129">
        <v>5</v>
      </c>
      <c r="B100" s="129">
        <v>3</v>
      </c>
      <c r="C100" s="129">
        <v>3</v>
      </c>
      <c r="D100" s="130">
        <v>166016</v>
      </c>
      <c r="E100" s="58" t="s">
        <v>256</v>
      </c>
      <c r="F100" s="131">
        <v>360</v>
      </c>
      <c r="G100" s="131">
        <v>400</v>
      </c>
      <c r="H100" s="132">
        <v>191</v>
      </c>
      <c r="I100" s="131">
        <v>231</v>
      </c>
      <c r="J100" s="131">
        <v>169</v>
      </c>
      <c r="K100" s="132">
        <v>94</v>
      </c>
      <c r="L100" s="131">
        <v>75</v>
      </c>
    </row>
    <row r="101" spans="1:19" s="37" customFormat="1" ht="13.2">
      <c r="A101" s="129">
        <v>5</v>
      </c>
      <c r="B101" s="129">
        <v>3</v>
      </c>
      <c r="C101" s="129">
        <v>3</v>
      </c>
      <c r="D101" s="130">
        <v>978028</v>
      </c>
      <c r="E101" s="58" t="s">
        <v>164</v>
      </c>
      <c r="F101" s="131">
        <v>727</v>
      </c>
      <c r="G101" s="131">
        <v>854</v>
      </c>
      <c r="H101" s="132">
        <v>488</v>
      </c>
      <c r="I101" s="131">
        <v>615</v>
      </c>
      <c r="J101" s="131">
        <v>239</v>
      </c>
      <c r="K101" s="132">
        <v>70</v>
      </c>
      <c r="L101" s="131">
        <v>169</v>
      </c>
    </row>
    <row r="102" spans="1:19" s="37" customFormat="1" ht="13.2">
      <c r="A102" s="129">
        <v>5</v>
      </c>
      <c r="B102" s="129">
        <v>3</v>
      </c>
      <c r="C102" s="129">
        <v>3</v>
      </c>
      <c r="D102" s="130">
        <v>974040</v>
      </c>
      <c r="E102" s="58" t="s">
        <v>159</v>
      </c>
      <c r="F102" s="131">
        <v>404</v>
      </c>
      <c r="G102" s="131">
        <v>525</v>
      </c>
      <c r="H102" s="132">
        <v>192</v>
      </c>
      <c r="I102" s="131">
        <v>313</v>
      </c>
      <c r="J102" s="131">
        <v>212</v>
      </c>
      <c r="K102" s="132">
        <v>101</v>
      </c>
      <c r="L102" s="131">
        <v>111</v>
      </c>
    </row>
    <row r="103" spans="1:19" s="37" customFormat="1" ht="13.2">
      <c r="A103" s="129">
        <v>5</v>
      </c>
      <c r="B103" s="129">
        <v>3</v>
      </c>
      <c r="C103" s="129">
        <v>3</v>
      </c>
      <c r="D103" s="130">
        <v>170044</v>
      </c>
      <c r="E103" s="58" t="s">
        <v>52</v>
      </c>
      <c r="F103" s="131">
        <v>586</v>
      </c>
      <c r="G103" s="131">
        <v>594</v>
      </c>
      <c r="H103" s="132">
        <v>343</v>
      </c>
      <c r="I103" s="131">
        <v>351</v>
      </c>
      <c r="J103" s="131">
        <v>243</v>
      </c>
      <c r="K103" s="132">
        <v>129</v>
      </c>
      <c r="L103" s="131">
        <v>114</v>
      </c>
    </row>
    <row r="104" spans="1:19" s="37" customFormat="1" ht="13.2">
      <c r="A104" s="129">
        <v>5</v>
      </c>
      <c r="B104" s="129">
        <v>3</v>
      </c>
      <c r="C104" s="129">
        <v>3</v>
      </c>
      <c r="D104" s="130">
        <v>562036</v>
      </c>
      <c r="E104" s="58" t="s">
        <v>113</v>
      </c>
      <c r="F104" s="131">
        <v>248</v>
      </c>
      <c r="G104" s="131">
        <v>282</v>
      </c>
      <c r="H104" s="132">
        <v>128</v>
      </c>
      <c r="I104" s="131">
        <v>162</v>
      </c>
      <c r="J104" s="131">
        <v>120</v>
      </c>
      <c r="K104" s="132">
        <v>45</v>
      </c>
      <c r="L104" s="131">
        <v>75</v>
      </c>
    </row>
    <row r="105" spans="1:19" s="37" customFormat="1" ht="13.2">
      <c r="A105" s="129">
        <v>5</v>
      </c>
      <c r="B105" s="129">
        <v>3</v>
      </c>
      <c r="C105" s="129">
        <v>3</v>
      </c>
      <c r="D105" s="130">
        <v>978040</v>
      </c>
      <c r="E105" s="58" t="s">
        <v>167</v>
      </c>
      <c r="F105" s="131">
        <v>282</v>
      </c>
      <c r="G105" s="131">
        <v>350</v>
      </c>
      <c r="H105" s="132">
        <v>158</v>
      </c>
      <c r="I105" s="131">
        <v>226</v>
      </c>
      <c r="J105" s="131">
        <v>124</v>
      </c>
      <c r="K105" s="132">
        <v>42</v>
      </c>
      <c r="L105" s="131">
        <v>82</v>
      </c>
    </row>
    <row r="106" spans="1:19" s="37" customFormat="1" ht="13.2">
      <c r="A106" s="129">
        <v>5</v>
      </c>
      <c r="B106" s="129">
        <v>3</v>
      </c>
      <c r="C106" s="129">
        <v>3</v>
      </c>
      <c r="D106" s="130">
        <v>158036</v>
      </c>
      <c r="E106" s="58" t="s">
        <v>39</v>
      </c>
      <c r="F106" s="131">
        <v>157</v>
      </c>
      <c r="G106" s="131">
        <v>163</v>
      </c>
      <c r="H106" s="132">
        <v>86</v>
      </c>
      <c r="I106" s="131">
        <v>92</v>
      </c>
      <c r="J106" s="131">
        <v>71</v>
      </c>
      <c r="K106" s="132">
        <v>30</v>
      </c>
      <c r="L106" s="131">
        <v>41</v>
      </c>
    </row>
    <row r="107" spans="1:19" s="37" customFormat="1" ht="13.2">
      <c r="A107" s="129">
        <v>5</v>
      </c>
      <c r="B107" s="129">
        <v>3</v>
      </c>
      <c r="C107" s="129">
        <v>3</v>
      </c>
      <c r="D107" s="130">
        <v>334036</v>
      </c>
      <c r="E107" s="58" t="s">
        <v>61</v>
      </c>
      <c r="F107" s="131">
        <v>425</v>
      </c>
      <c r="G107" s="131">
        <v>508</v>
      </c>
      <c r="H107" s="132">
        <v>203</v>
      </c>
      <c r="I107" s="131">
        <v>286</v>
      </c>
      <c r="J107" s="131">
        <v>222</v>
      </c>
      <c r="K107" s="132">
        <v>111</v>
      </c>
      <c r="L107" s="131">
        <v>111</v>
      </c>
    </row>
    <row r="108" spans="1:19" s="37" customFormat="1" ht="13.2">
      <c r="A108" s="133"/>
      <c r="B108" s="133"/>
      <c r="C108" s="133"/>
      <c r="D108" s="134"/>
      <c r="E108" s="137" t="s">
        <v>213</v>
      </c>
      <c r="F108" s="295">
        <v>9152</v>
      </c>
      <c r="G108" s="295">
        <v>10952</v>
      </c>
      <c r="H108" s="295">
        <v>4903</v>
      </c>
      <c r="I108" s="295">
        <v>6703</v>
      </c>
      <c r="J108" s="295">
        <v>4249</v>
      </c>
      <c r="K108" s="295">
        <v>2035</v>
      </c>
      <c r="L108" s="295">
        <v>2214</v>
      </c>
      <c r="M108" s="229"/>
      <c r="N108" s="229"/>
      <c r="O108" s="229"/>
      <c r="P108" s="229"/>
      <c r="Q108" s="229"/>
      <c r="R108" s="229"/>
      <c r="S108" s="229"/>
    </row>
    <row r="109" spans="1:19" s="37" customFormat="1" ht="13.2">
      <c r="A109" s="129">
        <v>6</v>
      </c>
      <c r="B109" s="129">
        <v>4</v>
      </c>
      <c r="C109" s="129">
        <v>3</v>
      </c>
      <c r="D109" s="130">
        <v>554004</v>
      </c>
      <c r="E109" s="58" t="s">
        <v>98</v>
      </c>
      <c r="F109" s="131">
        <v>202</v>
      </c>
      <c r="G109" s="131">
        <v>246</v>
      </c>
      <c r="H109" s="132">
        <v>129</v>
      </c>
      <c r="I109" s="131">
        <v>173</v>
      </c>
      <c r="J109" s="131">
        <v>73</v>
      </c>
      <c r="K109" s="132">
        <v>53</v>
      </c>
      <c r="L109" s="131">
        <v>20</v>
      </c>
    </row>
    <row r="110" spans="1:19" s="37" customFormat="1" ht="13.2">
      <c r="A110" s="129">
        <v>6</v>
      </c>
      <c r="B110" s="129">
        <v>4</v>
      </c>
      <c r="C110" s="129">
        <v>3</v>
      </c>
      <c r="D110" s="130">
        <v>382008</v>
      </c>
      <c r="E110" s="58" t="s">
        <v>84</v>
      </c>
      <c r="F110" s="131">
        <v>130</v>
      </c>
      <c r="G110" s="131">
        <v>165</v>
      </c>
      <c r="H110" s="132">
        <v>83</v>
      </c>
      <c r="I110" s="131">
        <v>118</v>
      </c>
      <c r="J110" s="131">
        <v>47</v>
      </c>
      <c r="K110" s="132">
        <v>25</v>
      </c>
      <c r="L110" s="131">
        <v>22</v>
      </c>
    </row>
    <row r="111" spans="1:19" s="37" customFormat="1" ht="13.2">
      <c r="A111" s="129">
        <v>6</v>
      </c>
      <c r="B111" s="129">
        <v>4</v>
      </c>
      <c r="C111" s="136">
        <v>3</v>
      </c>
      <c r="D111" s="130">
        <v>554012</v>
      </c>
      <c r="E111" s="58" t="s">
        <v>100</v>
      </c>
      <c r="F111" s="131">
        <v>361</v>
      </c>
      <c r="G111" s="131">
        <v>489</v>
      </c>
      <c r="H111" s="132">
        <v>233</v>
      </c>
      <c r="I111" s="131">
        <v>361</v>
      </c>
      <c r="J111" s="131">
        <v>128</v>
      </c>
      <c r="K111" s="132">
        <v>66</v>
      </c>
      <c r="L111" s="131">
        <v>62</v>
      </c>
    </row>
    <row r="112" spans="1:19" s="37" customFormat="1" ht="13.2">
      <c r="A112" s="129">
        <v>6</v>
      </c>
      <c r="B112" s="129">
        <v>4</v>
      </c>
      <c r="C112" s="129">
        <v>3</v>
      </c>
      <c r="D112" s="130">
        <v>382012</v>
      </c>
      <c r="E112" s="58" t="s">
        <v>85</v>
      </c>
      <c r="F112" s="131">
        <v>232</v>
      </c>
      <c r="G112" s="131">
        <v>288</v>
      </c>
      <c r="H112" s="132">
        <v>132</v>
      </c>
      <c r="I112" s="131">
        <v>188</v>
      </c>
      <c r="J112" s="131">
        <v>100</v>
      </c>
      <c r="K112" s="132">
        <v>40</v>
      </c>
      <c r="L112" s="131">
        <v>60</v>
      </c>
    </row>
    <row r="113" spans="1:14" s="37" customFormat="1" ht="13.2">
      <c r="A113" s="129">
        <v>6</v>
      </c>
      <c r="B113" s="129">
        <v>4</v>
      </c>
      <c r="C113" s="129">
        <v>3</v>
      </c>
      <c r="D113" s="130">
        <v>758004</v>
      </c>
      <c r="E113" s="58" t="s">
        <v>123</v>
      </c>
      <c r="F113" s="131">
        <v>166</v>
      </c>
      <c r="G113" s="131">
        <v>199</v>
      </c>
      <c r="H113" s="132">
        <v>70</v>
      </c>
      <c r="I113" s="131">
        <v>103</v>
      </c>
      <c r="J113" s="131">
        <v>96</v>
      </c>
      <c r="K113" s="132">
        <v>50</v>
      </c>
      <c r="L113" s="131">
        <v>46</v>
      </c>
      <c r="N113" s="229"/>
    </row>
    <row r="114" spans="1:14" s="37" customFormat="1" ht="13.2">
      <c r="A114" s="129">
        <v>6</v>
      </c>
      <c r="B114" s="129">
        <v>4</v>
      </c>
      <c r="C114" s="129">
        <v>3</v>
      </c>
      <c r="D114" s="130">
        <v>558012</v>
      </c>
      <c r="E114" s="58" t="s">
        <v>102</v>
      </c>
      <c r="F114" s="131">
        <v>250</v>
      </c>
      <c r="G114" s="131">
        <v>362</v>
      </c>
      <c r="H114" s="132">
        <v>133</v>
      </c>
      <c r="I114" s="131">
        <v>245</v>
      </c>
      <c r="J114" s="131">
        <v>117</v>
      </c>
      <c r="K114" s="132">
        <v>57</v>
      </c>
      <c r="L114" s="131">
        <v>60</v>
      </c>
    </row>
    <row r="115" spans="1:14" s="37" customFormat="1" ht="13.2">
      <c r="A115" s="129">
        <v>6</v>
      </c>
      <c r="B115" s="129">
        <v>4</v>
      </c>
      <c r="C115" s="129">
        <v>3</v>
      </c>
      <c r="D115" s="130">
        <v>558016</v>
      </c>
      <c r="E115" s="58" t="s">
        <v>103</v>
      </c>
      <c r="F115" s="131">
        <v>359</v>
      </c>
      <c r="G115" s="131">
        <v>462</v>
      </c>
      <c r="H115" s="132">
        <v>150</v>
      </c>
      <c r="I115" s="131">
        <v>253</v>
      </c>
      <c r="J115" s="131">
        <v>209</v>
      </c>
      <c r="K115" s="132">
        <v>102</v>
      </c>
      <c r="L115" s="131">
        <v>107</v>
      </c>
    </row>
    <row r="116" spans="1:14" s="37" customFormat="1" ht="13.2">
      <c r="A116" s="129">
        <v>6</v>
      </c>
      <c r="B116" s="129">
        <v>4</v>
      </c>
      <c r="C116" s="129">
        <v>3</v>
      </c>
      <c r="D116" s="130">
        <v>566008</v>
      </c>
      <c r="E116" s="58" t="s">
        <v>114</v>
      </c>
      <c r="F116" s="131">
        <v>204</v>
      </c>
      <c r="G116" s="131">
        <v>226</v>
      </c>
      <c r="H116" s="132">
        <v>92</v>
      </c>
      <c r="I116" s="131">
        <v>114</v>
      </c>
      <c r="J116" s="131">
        <v>112</v>
      </c>
      <c r="K116" s="132">
        <v>51</v>
      </c>
      <c r="L116" s="131">
        <v>61</v>
      </c>
    </row>
    <row r="117" spans="1:14" s="37" customFormat="1" ht="13.2">
      <c r="A117" s="129">
        <v>6</v>
      </c>
      <c r="B117" s="129">
        <v>4</v>
      </c>
      <c r="C117" s="129">
        <v>3</v>
      </c>
      <c r="D117" s="130">
        <v>370004</v>
      </c>
      <c r="E117" s="58" t="s">
        <v>71</v>
      </c>
      <c r="F117" s="131">
        <v>358</v>
      </c>
      <c r="G117" s="131">
        <v>492</v>
      </c>
      <c r="H117" s="132">
        <v>168</v>
      </c>
      <c r="I117" s="131">
        <v>302</v>
      </c>
      <c r="J117" s="131">
        <v>190</v>
      </c>
      <c r="K117" s="132">
        <v>103</v>
      </c>
      <c r="L117" s="131">
        <v>87</v>
      </c>
    </row>
    <row r="118" spans="1:14" s="37" customFormat="1" ht="13.2">
      <c r="A118" s="129">
        <v>6</v>
      </c>
      <c r="B118" s="129">
        <v>4</v>
      </c>
      <c r="C118" s="129">
        <v>3</v>
      </c>
      <c r="D118" s="130">
        <v>562016</v>
      </c>
      <c r="E118" s="58" t="s">
        <v>108</v>
      </c>
      <c r="F118" s="131">
        <v>246</v>
      </c>
      <c r="G118" s="131">
        <v>358</v>
      </c>
      <c r="H118" s="132">
        <v>127</v>
      </c>
      <c r="I118" s="131">
        <v>239</v>
      </c>
      <c r="J118" s="131">
        <v>119</v>
      </c>
      <c r="K118" s="132">
        <v>70</v>
      </c>
      <c r="L118" s="131">
        <v>49</v>
      </c>
    </row>
    <row r="119" spans="1:14" s="37" customFormat="1" ht="13.2">
      <c r="A119" s="129">
        <v>6</v>
      </c>
      <c r="B119" s="129">
        <v>4</v>
      </c>
      <c r="C119" s="129">
        <v>3</v>
      </c>
      <c r="D119" s="130">
        <v>382020</v>
      </c>
      <c r="E119" s="58" t="s">
        <v>86</v>
      </c>
      <c r="F119" s="131">
        <v>336</v>
      </c>
      <c r="G119" s="131">
        <v>418</v>
      </c>
      <c r="H119" s="132">
        <v>182</v>
      </c>
      <c r="I119" s="131">
        <v>264</v>
      </c>
      <c r="J119" s="131">
        <v>154</v>
      </c>
      <c r="K119" s="132">
        <v>76</v>
      </c>
      <c r="L119" s="131">
        <v>78</v>
      </c>
    </row>
    <row r="120" spans="1:14" s="37" customFormat="1" ht="13.2">
      <c r="A120" s="129">
        <v>6</v>
      </c>
      <c r="B120" s="129">
        <v>4</v>
      </c>
      <c r="C120" s="129">
        <v>3</v>
      </c>
      <c r="D120" s="130">
        <v>954020</v>
      </c>
      <c r="E120" s="58" t="s">
        <v>142</v>
      </c>
      <c r="F120" s="131">
        <v>93</v>
      </c>
      <c r="G120" s="131">
        <v>109</v>
      </c>
      <c r="H120" s="132">
        <v>37</v>
      </c>
      <c r="I120" s="131">
        <v>53</v>
      </c>
      <c r="J120" s="131">
        <v>56</v>
      </c>
      <c r="K120" s="132">
        <v>29</v>
      </c>
      <c r="L120" s="131">
        <v>27</v>
      </c>
    </row>
    <row r="121" spans="1:14" s="37" customFormat="1" ht="13.2">
      <c r="A121" s="129">
        <v>6</v>
      </c>
      <c r="B121" s="129">
        <v>4</v>
      </c>
      <c r="C121" s="129">
        <v>3</v>
      </c>
      <c r="D121" s="130">
        <v>162016</v>
      </c>
      <c r="E121" s="58" t="s">
        <v>42</v>
      </c>
      <c r="F121" s="131">
        <v>208</v>
      </c>
      <c r="G121" s="131">
        <v>287</v>
      </c>
      <c r="H121" s="132">
        <v>138</v>
      </c>
      <c r="I121" s="131">
        <v>217</v>
      </c>
      <c r="J121" s="131">
        <v>70</v>
      </c>
      <c r="K121" s="132">
        <v>22</v>
      </c>
      <c r="L121" s="131">
        <v>48</v>
      </c>
    </row>
    <row r="122" spans="1:14" s="37" customFormat="1" ht="13.2">
      <c r="A122" s="129">
        <v>6</v>
      </c>
      <c r="B122" s="129">
        <v>4</v>
      </c>
      <c r="C122" s="129">
        <v>3</v>
      </c>
      <c r="D122" s="130">
        <v>154032</v>
      </c>
      <c r="E122" s="58" t="s">
        <v>28</v>
      </c>
      <c r="F122" s="131">
        <v>210</v>
      </c>
      <c r="G122" s="131">
        <v>252</v>
      </c>
      <c r="H122" s="132">
        <v>104</v>
      </c>
      <c r="I122" s="131">
        <v>146</v>
      </c>
      <c r="J122" s="131">
        <v>106</v>
      </c>
      <c r="K122" s="132">
        <v>75</v>
      </c>
      <c r="L122" s="131">
        <v>31</v>
      </c>
    </row>
    <row r="123" spans="1:14" s="37" customFormat="1" ht="13.2">
      <c r="A123" s="129">
        <v>6</v>
      </c>
      <c r="B123" s="129">
        <v>4</v>
      </c>
      <c r="C123" s="129">
        <v>3</v>
      </c>
      <c r="D123" s="130">
        <v>382024</v>
      </c>
      <c r="E123" s="58" t="s">
        <v>87</v>
      </c>
      <c r="F123" s="131">
        <v>109</v>
      </c>
      <c r="G123" s="131">
        <v>118</v>
      </c>
      <c r="H123" s="132">
        <v>29</v>
      </c>
      <c r="I123" s="131">
        <v>38</v>
      </c>
      <c r="J123" s="131">
        <v>80</v>
      </c>
      <c r="K123" s="132">
        <v>36</v>
      </c>
      <c r="L123" s="131">
        <v>44</v>
      </c>
    </row>
    <row r="124" spans="1:14" s="37" customFormat="1" ht="13.2">
      <c r="A124" s="129">
        <v>6</v>
      </c>
      <c r="B124" s="129">
        <v>4</v>
      </c>
      <c r="C124" s="129">
        <v>3</v>
      </c>
      <c r="D124" s="130">
        <v>378016</v>
      </c>
      <c r="E124" s="58" t="s">
        <v>80</v>
      </c>
      <c r="F124" s="131">
        <v>173</v>
      </c>
      <c r="G124" s="131">
        <v>214</v>
      </c>
      <c r="H124" s="132">
        <v>103</v>
      </c>
      <c r="I124" s="131">
        <v>144</v>
      </c>
      <c r="J124" s="131">
        <v>70</v>
      </c>
      <c r="K124" s="132">
        <v>22</v>
      </c>
      <c r="L124" s="131">
        <v>48</v>
      </c>
    </row>
    <row r="125" spans="1:14" s="37" customFormat="1" ht="13.2">
      <c r="A125" s="129">
        <v>6</v>
      </c>
      <c r="B125" s="129">
        <v>4</v>
      </c>
      <c r="C125" s="129">
        <v>3</v>
      </c>
      <c r="D125" s="130">
        <v>382028</v>
      </c>
      <c r="E125" s="58" t="s">
        <v>88</v>
      </c>
      <c r="F125" s="131">
        <v>211</v>
      </c>
      <c r="G125" s="131">
        <v>224</v>
      </c>
      <c r="H125" s="132">
        <v>110</v>
      </c>
      <c r="I125" s="131">
        <v>123</v>
      </c>
      <c r="J125" s="131">
        <v>101</v>
      </c>
      <c r="K125" s="132">
        <v>42</v>
      </c>
      <c r="L125" s="131">
        <v>59</v>
      </c>
    </row>
    <row r="126" spans="1:14" s="37" customFormat="1" ht="13.2">
      <c r="A126" s="129">
        <v>6</v>
      </c>
      <c r="B126" s="129">
        <v>4</v>
      </c>
      <c r="C126" s="129">
        <v>3</v>
      </c>
      <c r="D126" s="130">
        <v>382044</v>
      </c>
      <c r="E126" s="58" t="s">
        <v>90</v>
      </c>
      <c r="F126" s="131">
        <v>112</v>
      </c>
      <c r="G126" s="131">
        <v>151</v>
      </c>
      <c r="H126" s="132">
        <v>58</v>
      </c>
      <c r="I126" s="131">
        <v>97</v>
      </c>
      <c r="J126" s="131">
        <v>54</v>
      </c>
      <c r="K126" s="132">
        <v>17</v>
      </c>
      <c r="L126" s="131">
        <v>37</v>
      </c>
    </row>
    <row r="127" spans="1:14" s="37" customFormat="1" ht="13.2">
      <c r="A127" s="129">
        <v>6</v>
      </c>
      <c r="B127" s="129">
        <v>4</v>
      </c>
      <c r="C127" s="129">
        <v>3</v>
      </c>
      <c r="D127" s="130">
        <v>570028</v>
      </c>
      <c r="E127" s="58" t="s">
        <v>120</v>
      </c>
      <c r="F127" s="131">
        <v>302</v>
      </c>
      <c r="G127" s="131">
        <v>350</v>
      </c>
      <c r="H127" s="132">
        <v>216</v>
      </c>
      <c r="I127" s="131">
        <v>264</v>
      </c>
      <c r="J127" s="131">
        <v>86</v>
      </c>
      <c r="K127" s="132">
        <v>32</v>
      </c>
      <c r="L127" s="131">
        <v>54</v>
      </c>
    </row>
    <row r="128" spans="1:14" s="37" customFormat="1" ht="13.2">
      <c r="A128" s="129">
        <v>6</v>
      </c>
      <c r="B128" s="129">
        <v>4</v>
      </c>
      <c r="C128" s="129">
        <v>3</v>
      </c>
      <c r="D128" s="130">
        <v>378024</v>
      </c>
      <c r="E128" s="58" t="s">
        <v>81</v>
      </c>
      <c r="F128" s="131">
        <v>221</v>
      </c>
      <c r="G128" s="131">
        <v>332</v>
      </c>
      <c r="H128" s="132">
        <v>117</v>
      </c>
      <c r="I128" s="131">
        <v>228</v>
      </c>
      <c r="J128" s="131">
        <v>104</v>
      </c>
      <c r="K128" s="132">
        <v>40</v>
      </c>
      <c r="L128" s="131">
        <v>64</v>
      </c>
    </row>
    <row r="129" spans="1:12" s="37" customFormat="1" ht="13.2">
      <c r="A129" s="129">
        <v>6</v>
      </c>
      <c r="B129" s="129">
        <v>4</v>
      </c>
      <c r="C129" s="129">
        <v>3</v>
      </c>
      <c r="D129" s="130">
        <v>962052</v>
      </c>
      <c r="E129" s="58" t="s">
        <v>155</v>
      </c>
      <c r="F129" s="131">
        <v>172</v>
      </c>
      <c r="G129" s="131">
        <v>186</v>
      </c>
      <c r="H129" s="132">
        <v>51</v>
      </c>
      <c r="I129" s="131">
        <v>65</v>
      </c>
      <c r="J129" s="131">
        <v>121</v>
      </c>
      <c r="K129" s="132">
        <v>37</v>
      </c>
      <c r="L129" s="131">
        <v>84</v>
      </c>
    </row>
    <row r="130" spans="1:12" s="37" customFormat="1" ht="13.2">
      <c r="A130" s="129">
        <v>6</v>
      </c>
      <c r="B130" s="129">
        <v>4</v>
      </c>
      <c r="C130" s="129">
        <v>3</v>
      </c>
      <c r="D130" s="130">
        <v>770032</v>
      </c>
      <c r="E130" s="58" t="s">
        <v>132</v>
      </c>
      <c r="F130" s="131">
        <v>264</v>
      </c>
      <c r="G130" s="131">
        <v>362</v>
      </c>
      <c r="H130" s="132">
        <v>117</v>
      </c>
      <c r="I130" s="131">
        <v>215</v>
      </c>
      <c r="J130" s="131">
        <v>147</v>
      </c>
      <c r="K130" s="132">
        <v>75</v>
      </c>
      <c r="L130" s="131">
        <v>72</v>
      </c>
    </row>
    <row r="131" spans="1:12" s="37" customFormat="1" ht="13.2">
      <c r="A131" s="129">
        <v>6</v>
      </c>
      <c r="B131" s="129">
        <v>4</v>
      </c>
      <c r="C131" s="129">
        <v>3</v>
      </c>
      <c r="D131" s="130">
        <v>374036</v>
      </c>
      <c r="E131" s="58" t="s">
        <v>76</v>
      </c>
      <c r="F131" s="131">
        <v>100</v>
      </c>
      <c r="G131" s="131">
        <v>126</v>
      </c>
      <c r="H131" s="132">
        <v>42</v>
      </c>
      <c r="I131" s="131">
        <v>68</v>
      </c>
      <c r="J131" s="131">
        <v>58</v>
      </c>
      <c r="K131" s="132">
        <v>33</v>
      </c>
      <c r="L131" s="131">
        <v>25</v>
      </c>
    </row>
    <row r="132" spans="1:12" s="37" customFormat="1" ht="13.2">
      <c r="A132" s="129">
        <v>6</v>
      </c>
      <c r="B132" s="129">
        <v>4</v>
      </c>
      <c r="C132" s="129">
        <v>3</v>
      </c>
      <c r="D132" s="130">
        <v>754028</v>
      </c>
      <c r="E132" s="58" t="s">
        <v>270</v>
      </c>
      <c r="F132" s="131">
        <v>229</v>
      </c>
      <c r="G132" s="131">
        <v>330</v>
      </c>
      <c r="H132" s="132">
        <v>127</v>
      </c>
      <c r="I132" s="131">
        <v>228</v>
      </c>
      <c r="J132" s="131">
        <v>102</v>
      </c>
      <c r="K132" s="132">
        <v>61</v>
      </c>
      <c r="L132" s="131">
        <v>41</v>
      </c>
    </row>
    <row r="133" spans="1:12" s="37" customFormat="1" ht="13.2">
      <c r="A133" s="129">
        <v>6</v>
      </c>
      <c r="B133" s="129">
        <v>4</v>
      </c>
      <c r="C133" s="129">
        <v>3</v>
      </c>
      <c r="D133" s="130">
        <v>382048</v>
      </c>
      <c r="E133" s="58" t="s">
        <v>91</v>
      </c>
      <c r="F133" s="131">
        <v>129</v>
      </c>
      <c r="G133" s="131">
        <v>138</v>
      </c>
      <c r="H133" s="132">
        <v>83</v>
      </c>
      <c r="I133" s="131">
        <v>92</v>
      </c>
      <c r="J133" s="131">
        <v>46</v>
      </c>
      <c r="K133" s="132">
        <v>22</v>
      </c>
      <c r="L133" s="131">
        <v>24</v>
      </c>
    </row>
    <row r="134" spans="1:12" s="37" customFormat="1" ht="13.2">
      <c r="A134" s="129">
        <v>6</v>
      </c>
      <c r="B134" s="129">
        <v>4</v>
      </c>
      <c r="C134" s="129">
        <v>3</v>
      </c>
      <c r="D134" s="130">
        <v>170032</v>
      </c>
      <c r="E134" s="58" t="s">
        <v>51</v>
      </c>
      <c r="F134" s="131">
        <v>264</v>
      </c>
      <c r="G134" s="131">
        <v>268</v>
      </c>
      <c r="H134" s="132">
        <v>143</v>
      </c>
      <c r="I134" s="131">
        <v>147</v>
      </c>
      <c r="J134" s="131">
        <v>121</v>
      </c>
      <c r="K134" s="132">
        <v>52</v>
      </c>
      <c r="L134" s="131">
        <v>69</v>
      </c>
    </row>
    <row r="135" spans="1:12" s="37" customFormat="1" ht="13.2">
      <c r="A135" s="129">
        <v>6</v>
      </c>
      <c r="B135" s="129">
        <v>4</v>
      </c>
      <c r="C135" s="129">
        <v>3</v>
      </c>
      <c r="D135" s="130">
        <v>378028</v>
      </c>
      <c r="E135" s="58" t="s">
        <v>82</v>
      </c>
      <c r="F135" s="131">
        <v>159</v>
      </c>
      <c r="G135" s="131">
        <v>193</v>
      </c>
      <c r="H135" s="132">
        <v>87</v>
      </c>
      <c r="I135" s="131">
        <v>121</v>
      </c>
      <c r="J135" s="131">
        <v>72</v>
      </c>
      <c r="K135" s="132">
        <v>22</v>
      </c>
      <c r="L135" s="131">
        <v>50</v>
      </c>
    </row>
    <row r="136" spans="1:12" s="37" customFormat="1" ht="13.2">
      <c r="A136" s="129">
        <v>6</v>
      </c>
      <c r="B136" s="129">
        <v>4</v>
      </c>
      <c r="C136" s="129">
        <v>3</v>
      </c>
      <c r="D136" s="130">
        <v>958040</v>
      </c>
      <c r="E136" s="58" t="s">
        <v>148</v>
      </c>
      <c r="F136" s="131">
        <v>115</v>
      </c>
      <c r="G136" s="131">
        <v>144</v>
      </c>
      <c r="H136" s="132">
        <v>52</v>
      </c>
      <c r="I136" s="131">
        <v>81</v>
      </c>
      <c r="J136" s="131">
        <v>63</v>
      </c>
      <c r="K136" s="132">
        <v>29</v>
      </c>
      <c r="L136" s="131">
        <v>34</v>
      </c>
    </row>
    <row r="137" spans="1:12" s="37" customFormat="1" ht="13.2">
      <c r="A137" s="129">
        <v>6</v>
      </c>
      <c r="B137" s="129">
        <v>4</v>
      </c>
      <c r="C137" s="129">
        <v>3</v>
      </c>
      <c r="D137" s="130">
        <v>954028</v>
      </c>
      <c r="E137" s="58" t="s">
        <v>144</v>
      </c>
      <c r="F137" s="131">
        <v>184</v>
      </c>
      <c r="G137" s="131">
        <v>206</v>
      </c>
      <c r="H137" s="132">
        <v>114</v>
      </c>
      <c r="I137" s="131">
        <v>136</v>
      </c>
      <c r="J137" s="131">
        <v>70</v>
      </c>
      <c r="K137" s="132">
        <v>48</v>
      </c>
      <c r="L137" s="131">
        <v>22</v>
      </c>
    </row>
    <row r="138" spans="1:12" s="37" customFormat="1" ht="13.2">
      <c r="A138" s="129">
        <v>6</v>
      </c>
      <c r="B138" s="129">
        <v>4</v>
      </c>
      <c r="C138" s="129">
        <v>3</v>
      </c>
      <c r="D138" s="130">
        <v>958044</v>
      </c>
      <c r="E138" s="58" t="s">
        <v>149</v>
      </c>
      <c r="F138" s="131">
        <v>74</v>
      </c>
      <c r="G138" s="131">
        <v>87</v>
      </c>
      <c r="H138" s="132">
        <v>17</v>
      </c>
      <c r="I138" s="131">
        <v>30</v>
      </c>
      <c r="J138" s="131">
        <v>57</v>
      </c>
      <c r="K138" s="132">
        <v>33</v>
      </c>
      <c r="L138" s="131">
        <v>24</v>
      </c>
    </row>
    <row r="139" spans="1:12" s="37" customFormat="1" ht="13.2">
      <c r="A139" s="129">
        <v>6</v>
      </c>
      <c r="B139" s="129">
        <v>4</v>
      </c>
      <c r="C139" s="129">
        <v>3</v>
      </c>
      <c r="D139" s="130">
        <v>754044</v>
      </c>
      <c r="E139" s="58" t="s">
        <v>221</v>
      </c>
      <c r="F139" s="131">
        <v>165</v>
      </c>
      <c r="G139" s="131">
        <v>226</v>
      </c>
      <c r="H139" s="132">
        <v>102</v>
      </c>
      <c r="I139" s="131">
        <v>163</v>
      </c>
      <c r="J139" s="131">
        <v>63</v>
      </c>
      <c r="K139" s="132">
        <v>31</v>
      </c>
      <c r="L139" s="131">
        <v>32</v>
      </c>
    </row>
    <row r="140" spans="1:12" s="37" customFormat="1" ht="13.2">
      <c r="A140" s="129">
        <v>6</v>
      </c>
      <c r="B140" s="129">
        <v>4</v>
      </c>
      <c r="C140" s="129">
        <v>3</v>
      </c>
      <c r="D140" s="130">
        <v>974044</v>
      </c>
      <c r="E140" s="58" t="s">
        <v>160</v>
      </c>
      <c r="F140" s="131">
        <v>204</v>
      </c>
      <c r="G140" s="131">
        <v>261</v>
      </c>
      <c r="H140" s="132">
        <v>110</v>
      </c>
      <c r="I140" s="131">
        <v>167</v>
      </c>
      <c r="J140" s="131">
        <v>94</v>
      </c>
      <c r="K140" s="132">
        <v>44</v>
      </c>
      <c r="L140" s="131">
        <v>50</v>
      </c>
    </row>
    <row r="141" spans="1:12" ht="13.2">
      <c r="A141" s="129">
        <v>6</v>
      </c>
      <c r="B141" s="129">
        <v>4</v>
      </c>
      <c r="C141" s="129">
        <v>3</v>
      </c>
      <c r="D141" s="130">
        <v>378032</v>
      </c>
      <c r="E141" s="58" t="s">
        <v>83</v>
      </c>
      <c r="F141" s="131">
        <v>248</v>
      </c>
      <c r="G141" s="131">
        <v>299</v>
      </c>
      <c r="H141" s="132">
        <v>118</v>
      </c>
      <c r="I141" s="131">
        <v>169</v>
      </c>
      <c r="J141" s="131">
        <v>130</v>
      </c>
      <c r="K141" s="132">
        <v>42</v>
      </c>
      <c r="L141" s="131">
        <v>88</v>
      </c>
    </row>
    <row r="142" spans="1:12" ht="13.2">
      <c r="A142" s="129">
        <v>6</v>
      </c>
      <c r="B142" s="129">
        <v>4</v>
      </c>
      <c r="C142" s="129">
        <v>3</v>
      </c>
      <c r="D142" s="130">
        <v>954032</v>
      </c>
      <c r="E142" s="58" t="s">
        <v>145</v>
      </c>
      <c r="F142" s="131">
        <v>216</v>
      </c>
      <c r="G142" s="131">
        <v>269</v>
      </c>
      <c r="H142" s="132">
        <v>126</v>
      </c>
      <c r="I142" s="131">
        <v>179</v>
      </c>
      <c r="J142" s="131">
        <v>90</v>
      </c>
      <c r="K142" s="132">
        <v>39</v>
      </c>
      <c r="L142" s="131">
        <v>51</v>
      </c>
    </row>
    <row r="143" spans="1:12" ht="13.2">
      <c r="A143" s="129">
        <v>6</v>
      </c>
      <c r="B143" s="129">
        <v>4</v>
      </c>
      <c r="C143" s="129">
        <v>3</v>
      </c>
      <c r="D143" s="130">
        <v>374048</v>
      </c>
      <c r="E143" s="58" t="s">
        <v>77</v>
      </c>
      <c r="F143" s="131">
        <v>162</v>
      </c>
      <c r="G143" s="131">
        <v>221</v>
      </c>
      <c r="H143" s="132">
        <v>98</v>
      </c>
      <c r="I143" s="131">
        <v>157</v>
      </c>
      <c r="J143" s="131">
        <v>64</v>
      </c>
      <c r="K143" s="132">
        <v>34</v>
      </c>
      <c r="L143" s="131">
        <v>30</v>
      </c>
    </row>
    <row r="144" spans="1:12" ht="13.2">
      <c r="A144" s="129">
        <v>6</v>
      </c>
      <c r="B144" s="129">
        <v>4</v>
      </c>
      <c r="C144" s="129">
        <v>3</v>
      </c>
      <c r="D144" s="130">
        <v>374052</v>
      </c>
      <c r="E144" s="58" t="s">
        <v>78</v>
      </c>
      <c r="F144" s="131">
        <v>123</v>
      </c>
      <c r="G144" s="131">
        <v>166</v>
      </c>
      <c r="H144" s="132">
        <v>71</v>
      </c>
      <c r="I144" s="131">
        <v>114</v>
      </c>
      <c r="J144" s="131">
        <v>52</v>
      </c>
      <c r="K144" s="132">
        <v>22</v>
      </c>
      <c r="L144" s="131">
        <v>30</v>
      </c>
    </row>
    <row r="145" spans="1:19" ht="13.2">
      <c r="A145" s="133"/>
      <c r="B145" s="133"/>
      <c r="C145" s="133"/>
      <c r="D145" s="134"/>
      <c r="E145" s="137" t="s">
        <v>214</v>
      </c>
      <c r="F145" s="295">
        <v>7291</v>
      </c>
      <c r="G145" s="295">
        <v>9224</v>
      </c>
      <c r="H145" s="295">
        <v>3869</v>
      </c>
      <c r="I145" s="295">
        <v>5802</v>
      </c>
      <c r="J145" s="295">
        <v>3422</v>
      </c>
      <c r="K145" s="295">
        <v>1632</v>
      </c>
      <c r="L145" s="295">
        <v>1790</v>
      </c>
      <c r="M145" s="7"/>
      <c r="N145" s="7"/>
      <c r="O145" s="7"/>
      <c r="P145" s="7"/>
      <c r="Q145" s="7"/>
      <c r="R145" s="7"/>
      <c r="S145" s="7"/>
    </row>
    <row r="146" spans="1:19" ht="13.2">
      <c r="A146" s="129">
        <v>7</v>
      </c>
      <c r="B146" s="129">
        <v>1</v>
      </c>
      <c r="C146" s="129">
        <v>4</v>
      </c>
      <c r="D146" s="130">
        <v>362008</v>
      </c>
      <c r="E146" s="58" t="s">
        <v>63</v>
      </c>
      <c r="F146" s="131">
        <v>378</v>
      </c>
      <c r="G146" s="131">
        <v>503</v>
      </c>
      <c r="H146" s="132">
        <v>191</v>
      </c>
      <c r="I146" s="131">
        <v>316</v>
      </c>
      <c r="J146" s="131">
        <v>187</v>
      </c>
      <c r="K146" s="132">
        <v>88</v>
      </c>
      <c r="L146" s="131">
        <v>99</v>
      </c>
    </row>
    <row r="147" spans="1:19" ht="13.2">
      <c r="A147" s="129">
        <v>7</v>
      </c>
      <c r="B147" s="129">
        <v>1</v>
      </c>
      <c r="C147" s="129">
        <v>4</v>
      </c>
      <c r="D147" s="130">
        <v>562004</v>
      </c>
      <c r="E147" s="58" t="s">
        <v>104</v>
      </c>
      <c r="F147" s="131">
        <v>802</v>
      </c>
      <c r="G147" s="131">
        <v>1097</v>
      </c>
      <c r="H147" s="132">
        <v>421</v>
      </c>
      <c r="I147" s="131">
        <v>716</v>
      </c>
      <c r="J147" s="131">
        <v>381</v>
      </c>
      <c r="K147" s="132">
        <v>173</v>
      </c>
      <c r="L147" s="131">
        <v>208</v>
      </c>
    </row>
    <row r="148" spans="1:19" ht="13.2">
      <c r="A148" s="129">
        <v>7</v>
      </c>
      <c r="B148" s="129">
        <v>1</v>
      </c>
      <c r="C148" s="129">
        <v>4</v>
      </c>
      <c r="D148" s="130">
        <v>358008</v>
      </c>
      <c r="E148" s="58" t="s">
        <v>62</v>
      </c>
      <c r="F148" s="131">
        <v>625</v>
      </c>
      <c r="G148" s="131">
        <v>834</v>
      </c>
      <c r="H148" s="132">
        <v>252</v>
      </c>
      <c r="I148" s="131">
        <v>461</v>
      </c>
      <c r="J148" s="131">
        <v>373</v>
      </c>
      <c r="K148" s="132">
        <v>165</v>
      </c>
      <c r="L148" s="131">
        <v>208</v>
      </c>
    </row>
    <row r="149" spans="1:19" ht="13.2">
      <c r="A149" s="129">
        <v>7</v>
      </c>
      <c r="B149" s="129">
        <v>1</v>
      </c>
      <c r="C149" s="129">
        <v>4</v>
      </c>
      <c r="D149" s="130">
        <v>334012</v>
      </c>
      <c r="E149" s="58" t="s">
        <v>58</v>
      </c>
      <c r="F149" s="131">
        <v>548</v>
      </c>
      <c r="G149" s="131">
        <v>665</v>
      </c>
      <c r="H149" s="132">
        <v>234</v>
      </c>
      <c r="I149" s="131">
        <v>351</v>
      </c>
      <c r="J149" s="131">
        <v>314</v>
      </c>
      <c r="K149" s="132">
        <v>166</v>
      </c>
      <c r="L149" s="131">
        <v>148</v>
      </c>
    </row>
    <row r="150" spans="1:19" ht="13.2">
      <c r="A150" s="129">
        <v>7</v>
      </c>
      <c r="B150" s="129">
        <v>1</v>
      </c>
      <c r="C150" s="129">
        <v>4</v>
      </c>
      <c r="D150" s="130">
        <v>562014</v>
      </c>
      <c r="E150" s="58" t="s">
        <v>107</v>
      </c>
      <c r="F150" s="131">
        <v>1036</v>
      </c>
      <c r="G150" s="131">
        <v>1042</v>
      </c>
      <c r="H150" s="132">
        <v>551</v>
      </c>
      <c r="I150" s="131">
        <v>557</v>
      </c>
      <c r="J150" s="131">
        <v>485</v>
      </c>
      <c r="K150" s="132">
        <v>248</v>
      </c>
      <c r="L150" s="131">
        <v>237</v>
      </c>
    </row>
    <row r="151" spans="1:19" ht="13.2">
      <c r="A151" s="129">
        <v>7</v>
      </c>
      <c r="B151" s="129">
        <v>1</v>
      </c>
      <c r="C151" s="129">
        <v>4</v>
      </c>
      <c r="D151" s="130">
        <v>562020</v>
      </c>
      <c r="E151" s="58" t="s">
        <v>109</v>
      </c>
      <c r="F151" s="131">
        <v>395</v>
      </c>
      <c r="G151" s="131">
        <v>505</v>
      </c>
      <c r="H151" s="132">
        <v>180</v>
      </c>
      <c r="I151" s="131">
        <v>290</v>
      </c>
      <c r="J151" s="131">
        <v>215</v>
      </c>
      <c r="K151" s="132">
        <v>95</v>
      </c>
      <c r="L151" s="131">
        <v>120</v>
      </c>
    </row>
    <row r="152" spans="1:19" ht="13.2">
      <c r="A152" s="129">
        <v>7</v>
      </c>
      <c r="B152" s="129">
        <v>1</v>
      </c>
      <c r="C152" s="129">
        <v>4</v>
      </c>
      <c r="D152" s="130">
        <v>978024</v>
      </c>
      <c r="E152" s="58" t="s">
        <v>163</v>
      </c>
      <c r="F152" s="131">
        <v>778</v>
      </c>
      <c r="G152" s="131">
        <v>881</v>
      </c>
      <c r="H152" s="132">
        <v>307</v>
      </c>
      <c r="I152" s="131">
        <v>410</v>
      </c>
      <c r="J152" s="131">
        <v>471</v>
      </c>
      <c r="K152" s="132">
        <v>244</v>
      </c>
      <c r="L152" s="131">
        <v>227</v>
      </c>
    </row>
    <row r="153" spans="1:19" ht="13.2">
      <c r="A153" s="129">
        <v>7</v>
      </c>
      <c r="B153" s="129">
        <v>1</v>
      </c>
      <c r="C153" s="129">
        <v>4</v>
      </c>
      <c r="D153" s="130">
        <v>562024</v>
      </c>
      <c r="E153" s="58" t="s">
        <v>110</v>
      </c>
      <c r="F153" s="131">
        <v>847</v>
      </c>
      <c r="G153" s="131">
        <v>999</v>
      </c>
      <c r="H153" s="132">
        <v>404</v>
      </c>
      <c r="I153" s="131">
        <v>556</v>
      </c>
      <c r="J153" s="131">
        <v>443</v>
      </c>
      <c r="K153" s="132">
        <v>146</v>
      </c>
      <c r="L153" s="131">
        <v>297</v>
      </c>
    </row>
    <row r="154" spans="1:19" ht="13.2">
      <c r="A154" s="129">
        <v>7</v>
      </c>
      <c r="B154" s="129">
        <v>1</v>
      </c>
      <c r="C154" s="129">
        <v>4</v>
      </c>
      <c r="D154" s="130">
        <v>770024</v>
      </c>
      <c r="E154" s="58" t="s">
        <v>131</v>
      </c>
      <c r="F154" s="131">
        <v>764</v>
      </c>
      <c r="G154" s="131">
        <v>1095</v>
      </c>
      <c r="H154" s="132">
        <v>441</v>
      </c>
      <c r="I154" s="131">
        <v>772</v>
      </c>
      <c r="J154" s="131">
        <v>323</v>
      </c>
      <c r="K154" s="132">
        <v>154</v>
      </c>
      <c r="L154" s="131">
        <v>169</v>
      </c>
    </row>
    <row r="155" spans="1:19" ht="13.2">
      <c r="A155" s="129">
        <v>7</v>
      </c>
      <c r="B155" s="129">
        <v>1</v>
      </c>
      <c r="C155" s="129">
        <v>4</v>
      </c>
      <c r="D155" s="130">
        <v>562032</v>
      </c>
      <c r="E155" s="58" t="s">
        <v>112</v>
      </c>
      <c r="F155" s="131">
        <v>962</v>
      </c>
      <c r="G155" s="131">
        <v>1020</v>
      </c>
      <c r="H155" s="132">
        <v>523</v>
      </c>
      <c r="I155" s="131">
        <v>581</v>
      </c>
      <c r="J155" s="131">
        <v>439</v>
      </c>
      <c r="K155" s="132">
        <v>205</v>
      </c>
      <c r="L155" s="131">
        <v>234</v>
      </c>
    </row>
    <row r="156" spans="1:19" ht="13.2">
      <c r="A156" s="129">
        <v>7</v>
      </c>
      <c r="B156" s="129">
        <v>1</v>
      </c>
      <c r="C156" s="129">
        <v>4</v>
      </c>
      <c r="D156" s="130">
        <v>334032</v>
      </c>
      <c r="E156" s="58" t="s">
        <v>60</v>
      </c>
      <c r="F156" s="131">
        <v>685</v>
      </c>
      <c r="G156" s="131">
        <v>881</v>
      </c>
      <c r="H156" s="132">
        <v>435</v>
      </c>
      <c r="I156" s="131">
        <v>631</v>
      </c>
      <c r="J156" s="131">
        <v>250</v>
      </c>
      <c r="K156" s="132">
        <v>84</v>
      </c>
      <c r="L156" s="131">
        <v>166</v>
      </c>
    </row>
    <row r="157" spans="1:19" ht="13.2">
      <c r="A157" s="133"/>
      <c r="B157" s="133"/>
      <c r="C157" s="133"/>
      <c r="D157" s="134"/>
      <c r="E157" s="137" t="s">
        <v>215</v>
      </c>
      <c r="F157" s="295">
        <v>7820</v>
      </c>
      <c r="G157" s="295">
        <v>9522</v>
      </c>
      <c r="H157" s="295">
        <v>3939</v>
      </c>
      <c r="I157" s="295">
        <v>5641</v>
      </c>
      <c r="J157" s="295">
        <v>3881</v>
      </c>
      <c r="K157" s="295">
        <v>1768</v>
      </c>
      <c r="L157" s="295">
        <v>2113</v>
      </c>
      <c r="M157" s="7"/>
      <c r="N157" s="7"/>
      <c r="O157" s="7"/>
      <c r="P157" s="7"/>
      <c r="Q157" s="7"/>
      <c r="R157" s="7"/>
      <c r="S157" s="7"/>
    </row>
    <row r="158" spans="1:19" ht="13.2">
      <c r="A158" s="129">
        <v>8</v>
      </c>
      <c r="B158" s="129">
        <v>2</v>
      </c>
      <c r="C158" s="129">
        <v>4</v>
      </c>
      <c r="D158" s="130">
        <v>570004</v>
      </c>
      <c r="E158" s="58" t="s">
        <v>118</v>
      </c>
      <c r="F158" s="131">
        <v>421</v>
      </c>
      <c r="G158" s="131">
        <v>607</v>
      </c>
      <c r="H158" s="132">
        <v>226</v>
      </c>
      <c r="I158" s="131">
        <v>412</v>
      </c>
      <c r="J158" s="131">
        <v>195</v>
      </c>
      <c r="K158" s="132">
        <v>72</v>
      </c>
      <c r="L158" s="131">
        <v>123</v>
      </c>
    </row>
    <row r="159" spans="1:19" ht="13.2">
      <c r="A159" s="129">
        <v>8</v>
      </c>
      <c r="B159" s="129">
        <v>2</v>
      </c>
      <c r="C159" s="129">
        <v>4</v>
      </c>
      <c r="D159" s="130">
        <v>766008</v>
      </c>
      <c r="E159" s="58" t="s">
        <v>126</v>
      </c>
      <c r="F159" s="131">
        <v>375</v>
      </c>
      <c r="G159" s="131">
        <v>447</v>
      </c>
      <c r="H159" s="132">
        <v>217</v>
      </c>
      <c r="I159" s="131">
        <v>289</v>
      </c>
      <c r="J159" s="131">
        <v>158</v>
      </c>
      <c r="K159" s="132">
        <v>67</v>
      </c>
      <c r="L159" s="131">
        <v>91</v>
      </c>
    </row>
    <row r="160" spans="1:19" ht="13.2">
      <c r="A160" s="129">
        <v>8</v>
      </c>
      <c r="B160" s="129">
        <v>2</v>
      </c>
      <c r="C160" s="129">
        <v>4</v>
      </c>
      <c r="D160" s="130">
        <v>766020</v>
      </c>
      <c r="E160" s="58" t="s">
        <v>127</v>
      </c>
      <c r="F160" s="131">
        <v>829</v>
      </c>
      <c r="G160" s="131">
        <v>1473</v>
      </c>
      <c r="H160" s="132">
        <v>499</v>
      </c>
      <c r="I160" s="131">
        <v>1143</v>
      </c>
      <c r="J160" s="131">
        <v>330</v>
      </c>
      <c r="K160" s="132">
        <v>98</v>
      </c>
      <c r="L160" s="131">
        <v>232</v>
      </c>
    </row>
    <row r="161" spans="1:19" ht="13.2">
      <c r="A161" s="129">
        <v>8</v>
      </c>
      <c r="B161" s="129">
        <v>2</v>
      </c>
      <c r="C161" s="129">
        <v>4</v>
      </c>
      <c r="D161" s="130">
        <v>562012</v>
      </c>
      <c r="E161" s="58" t="s">
        <v>106</v>
      </c>
      <c r="F161" s="131">
        <v>406</v>
      </c>
      <c r="G161" s="131">
        <v>464</v>
      </c>
      <c r="H161" s="132">
        <v>180</v>
      </c>
      <c r="I161" s="131">
        <v>238</v>
      </c>
      <c r="J161" s="131">
        <v>226</v>
      </c>
      <c r="K161" s="132">
        <v>127</v>
      </c>
      <c r="L161" s="131">
        <v>99</v>
      </c>
    </row>
    <row r="162" spans="1:19" ht="13.2">
      <c r="A162" s="129">
        <v>8</v>
      </c>
      <c r="B162" s="129">
        <v>2</v>
      </c>
      <c r="C162" s="129">
        <v>4</v>
      </c>
      <c r="D162" s="130">
        <v>758012</v>
      </c>
      <c r="E162" s="58" t="s">
        <v>124</v>
      </c>
      <c r="F162" s="131">
        <v>572</v>
      </c>
      <c r="G162" s="131">
        <v>796</v>
      </c>
      <c r="H162" s="132">
        <v>310</v>
      </c>
      <c r="I162" s="131">
        <v>534</v>
      </c>
      <c r="J162" s="131">
        <v>262</v>
      </c>
      <c r="K162" s="132">
        <v>76</v>
      </c>
      <c r="L162" s="131">
        <v>186</v>
      </c>
    </row>
    <row r="163" spans="1:19" ht="13.2">
      <c r="A163" s="129">
        <v>8</v>
      </c>
      <c r="B163" s="129">
        <v>2</v>
      </c>
      <c r="C163" s="129">
        <v>4</v>
      </c>
      <c r="D163" s="130">
        <v>962024</v>
      </c>
      <c r="E163" s="58" t="s">
        <v>152</v>
      </c>
      <c r="F163" s="131">
        <v>369</v>
      </c>
      <c r="G163" s="131">
        <v>488</v>
      </c>
      <c r="H163" s="132">
        <v>176</v>
      </c>
      <c r="I163" s="131">
        <v>295</v>
      </c>
      <c r="J163" s="131">
        <v>193</v>
      </c>
      <c r="K163" s="132">
        <v>138</v>
      </c>
      <c r="L163" s="131">
        <v>55</v>
      </c>
    </row>
    <row r="164" spans="1:19" ht="13.2">
      <c r="A164" s="129">
        <v>8</v>
      </c>
      <c r="B164" s="129">
        <v>2</v>
      </c>
      <c r="C164" s="129">
        <v>4</v>
      </c>
      <c r="D164" s="130">
        <v>362032</v>
      </c>
      <c r="E164" s="58" t="s">
        <v>68</v>
      </c>
      <c r="F164" s="131">
        <v>773</v>
      </c>
      <c r="G164" s="131">
        <v>1063</v>
      </c>
      <c r="H164" s="132">
        <v>484</v>
      </c>
      <c r="I164" s="131">
        <v>774</v>
      </c>
      <c r="J164" s="131">
        <v>289</v>
      </c>
      <c r="K164" s="132">
        <v>103</v>
      </c>
      <c r="L164" s="131">
        <v>186</v>
      </c>
    </row>
    <row r="165" spans="1:19" ht="13.2">
      <c r="A165" s="129">
        <v>8</v>
      </c>
      <c r="B165" s="129">
        <v>2</v>
      </c>
      <c r="C165" s="129">
        <v>4</v>
      </c>
      <c r="D165" s="130">
        <v>962032</v>
      </c>
      <c r="E165" s="58" t="s">
        <v>153</v>
      </c>
      <c r="F165" s="131">
        <v>555</v>
      </c>
      <c r="G165" s="131">
        <v>732</v>
      </c>
      <c r="H165" s="132">
        <v>270</v>
      </c>
      <c r="I165" s="131">
        <v>447</v>
      </c>
      <c r="J165" s="131">
        <v>285</v>
      </c>
      <c r="K165" s="132">
        <v>108</v>
      </c>
      <c r="L165" s="131">
        <v>177</v>
      </c>
    </row>
    <row r="166" spans="1:19" ht="13.2">
      <c r="A166" s="129">
        <v>8</v>
      </c>
      <c r="B166" s="129">
        <v>2</v>
      </c>
      <c r="C166" s="129">
        <v>4</v>
      </c>
      <c r="D166" s="130">
        <v>170024</v>
      </c>
      <c r="E166" s="58" t="s">
        <v>50</v>
      </c>
      <c r="F166" s="131">
        <v>1256</v>
      </c>
      <c r="G166" s="131">
        <v>1282</v>
      </c>
      <c r="H166" s="132">
        <v>849</v>
      </c>
      <c r="I166" s="131">
        <v>875</v>
      </c>
      <c r="J166" s="131">
        <v>407</v>
      </c>
      <c r="K166" s="132">
        <v>158</v>
      </c>
      <c r="L166" s="131">
        <v>249</v>
      </c>
    </row>
    <row r="167" spans="1:19" ht="13.2">
      <c r="A167" s="129">
        <v>8</v>
      </c>
      <c r="B167" s="129">
        <v>2</v>
      </c>
      <c r="C167" s="129">
        <v>4</v>
      </c>
      <c r="D167" s="130">
        <v>162024</v>
      </c>
      <c r="E167" s="58" t="s">
        <v>44</v>
      </c>
      <c r="F167" s="131">
        <v>930</v>
      </c>
      <c r="G167" s="131">
        <v>1283</v>
      </c>
      <c r="H167" s="132">
        <v>521</v>
      </c>
      <c r="I167" s="131">
        <v>874</v>
      </c>
      <c r="J167" s="131">
        <v>409</v>
      </c>
      <c r="K167" s="132">
        <v>140</v>
      </c>
      <c r="L167" s="131">
        <v>269</v>
      </c>
    </row>
    <row r="168" spans="1:19" ht="13.2">
      <c r="A168" s="129">
        <v>8</v>
      </c>
      <c r="B168" s="129">
        <v>2</v>
      </c>
      <c r="C168" s="129">
        <v>4</v>
      </c>
      <c r="D168" s="130">
        <v>774032</v>
      </c>
      <c r="E168" s="58" t="s">
        <v>133</v>
      </c>
      <c r="F168" s="131">
        <v>1188</v>
      </c>
      <c r="G168" s="131">
        <v>1417</v>
      </c>
      <c r="H168" s="132">
        <v>547</v>
      </c>
      <c r="I168" s="131">
        <v>776</v>
      </c>
      <c r="J168" s="131">
        <v>641</v>
      </c>
      <c r="K168" s="132">
        <v>268</v>
      </c>
      <c r="L168" s="131">
        <v>373</v>
      </c>
    </row>
    <row r="169" spans="1:19" ht="13.2">
      <c r="A169" s="129">
        <v>8</v>
      </c>
      <c r="B169" s="129">
        <v>2</v>
      </c>
      <c r="C169" s="129">
        <v>4</v>
      </c>
      <c r="D169" s="130">
        <v>970040</v>
      </c>
      <c r="E169" s="58" t="s">
        <v>157</v>
      </c>
      <c r="F169" s="131">
        <v>856</v>
      </c>
      <c r="G169" s="131">
        <v>1133</v>
      </c>
      <c r="H169" s="132">
        <v>425</v>
      </c>
      <c r="I169" s="131">
        <v>702</v>
      </c>
      <c r="J169" s="131">
        <v>431</v>
      </c>
      <c r="K169" s="132">
        <v>176</v>
      </c>
      <c r="L169" s="131">
        <v>255</v>
      </c>
    </row>
    <row r="170" spans="1:19" ht="13.2">
      <c r="A170" s="129">
        <v>8</v>
      </c>
      <c r="B170" s="129">
        <v>2</v>
      </c>
      <c r="C170" s="129">
        <v>4</v>
      </c>
      <c r="D170" s="130">
        <v>382068</v>
      </c>
      <c r="E170" s="58" t="s">
        <v>94</v>
      </c>
      <c r="F170" s="131">
        <v>771</v>
      </c>
      <c r="G170" s="131">
        <v>992</v>
      </c>
      <c r="H170" s="132">
        <v>463</v>
      </c>
      <c r="I170" s="131">
        <v>684</v>
      </c>
      <c r="J170" s="131">
        <v>308</v>
      </c>
      <c r="K170" s="132">
        <v>95</v>
      </c>
      <c r="L170" s="131">
        <v>213</v>
      </c>
    </row>
    <row r="171" spans="1:19" ht="13.2">
      <c r="A171" s="129">
        <v>8</v>
      </c>
      <c r="B171" s="129">
        <v>2</v>
      </c>
      <c r="C171" s="129">
        <v>4</v>
      </c>
      <c r="D171" s="130">
        <v>978036</v>
      </c>
      <c r="E171" s="58" t="s">
        <v>166</v>
      </c>
      <c r="F171" s="131">
        <v>609</v>
      </c>
      <c r="G171" s="131">
        <v>738</v>
      </c>
      <c r="H171" s="132">
        <v>263</v>
      </c>
      <c r="I171" s="131">
        <v>392</v>
      </c>
      <c r="J171" s="131">
        <v>346</v>
      </c>
      <c r="K171" s="132">
        <v>161</v>
      </c>
      <c r="L171" s="131">
        <v>185</v>
      </c>
    </row>
    <row r="172" spans="1:19" ht="13.2">
      <c r="A172" s="129">
        <v>8</v>
      </c>
      <c r="B172" s="129">
        <v>2</v>
      </c>
      <c r="C172" s="129">
        <v>4</v>
      </c>
      <c r="D172" s="130">
        <v>166032</v>
      </c>
      <c r="E172" s="58" t="s">
        <v>46</v>
      </c>
      <c r="F172" s="131">
        <v>558</v>
      </c>
      <c r="G172" s="131">
        <v>565</v>
      </c>
      <c r="H172" s="132">
        <v>234</v>
      </c>
      <c r="I172" s="131">
        <v>241</v>
      </c>
      <c r="J172" s="131">
        <v>324</v>
      </c>
      <c r="K172" s="132">
        <v>147</v>
      </c>
      <c r="L172" s="131">
        <v>177</v>
      </c>
    </row>
    <row r="173" spans="1:19" ht="13.2">
      <c r="A173" s="129">
        <v>8</v>
      </c>
      <c r="B173" s="129">
        <v>2</v>
      </c>
      <c r="C173" s="129">
        <v>4</v>
      </c>
      <c r="D173" s="130">
        <v>170048</v>
      </c>
      <c r="E173" s="58" t="s">
        <v>53</v>
      </c>
      <c r="F173" s="131">
        <v>644</v>
      </c>
      <c r="G173" s="131">
        <v>644</v>
      </c>
      <c r="H173" s="132">
        <v>327</v>
      </c>
      <c r="I173" s="131">
        <v>327</v>
      </c>
      <c r="J173" s="131">
        <v>317</v>
      </c>
      <c r="K173" s="132">
        <v>135</v>
      </c>
      <c r="L173" s="131">
        <v>182</v>
      </c>
    </row>
    <row r="174" spans="1:19" ht="13.2">
      <c r="A174" s="129">
        <v>8</v>
      </c>
      <c r="B174" s="129">
        <v>2</v>
      </c>
      <c r="C174" s="129">
        <v>4</v>
      </c>
      <c r="D174" s="130">
        <v>954036</v>
      </c>
      <c r="E174" s="58" t="s">
        <v>146</v>
      </c>
      <c r="F174" s="131">
        <v>868</v>
      </c>
      <c r="G174" s="131">
        <v>1008</v>
      </c>
      <c r="H174" s="132">
        <v>462</v>
      </c>
      <c r="I174" s="131">
        <v>602</v>
      </c>
      <c r="J174" s="131">
        <v>406</v>
      </c>
      <c r="K174" s="132">
        <v>207</v>
      </c>
      <c r="L174" s="131">
        <v>199</v>
      </c>
    </row>
    <row r="175" spans="1:19" ht="13.2">
      <c r="A175" s="133"/>
      <c r="B175" s="133"/>
      <c r="C175" s="133"/>
      <c r="D175" s="134"/>
      <c r="E175" s="137" t="s">
        <v>216</v>
      </c>
      <c r="F175" s="295">
        <v>11980</v>
      </c>
      <c r="G175" s="295">
        <v>15132</v>
      </c>
      <c r="H175" s="295">
        <v>6453</v>
      </c>
      <c r="I175" s="295">
        <v>9605</v>
      </c>
      <c r="J175" s="295">
        <v>5527</v>
      </c>
      <c r="K175" s="295">
        <v>2276</v>
      </c>
      <c r="L175" s="295">
        <v>3251</v>
      </c>
      <c r="M175" s="7"/>
      <c r="N175" s="7"/>
      <c r="O175" s="7"/>
      <c r="P175" s="7"/>
      <c r="Q175" s="7"/>
      <c r="R175" s="7"/>
      <c r="S175" s="7"/>
    </row>
    <row r="176" spans="1:19" ht="13.2">
      <c r="A176" s="129">
        <v>9</v>
      </c>
      <c r="B176" s="129">
        <v>3</v>
      </c>
      <c r="C176" s="129">
        <v>4</v>
      </c>
      <c r="D176" s="130">
        <v>958004</v>
      </c>
      <c r="E176" s="58" t="s">
        <v>147</v>
      </c>
      <c r="F176" s="131">
        <v>408</v>
      </c>
      <c r="G176" s="131">
        <v>546</v>
      </c>
      <c r="H176" s="132">
        <v>216</v>
      </c>
      <c r="I176" s="131">
        <v>354</v>
      </c>
      <c r="J176" s="131">
        <v>192</v>
      </c>
      <c r="K176" s="132">
        <v>72</v>
      </c>
      <c r="L176" s="131">
        <v>120</v>
      </c>
    </row>
    <row r="177" spans="1:12" ht="13.2">
      <c r="A177" s="129">
        <v>9</v>
      </c>
      <c r="B177" s="129">
        <v>3</v>
      </c>
      <c r="C177" s="129">
        <v>4</v>
      </c>
      <c r="D177" s="130">
        <v>378004</v>
      </c>
      <c r="E177" s="58" t="s">
        <v>79</v>
      </c>
      <c r="F177" s="131">
        <v>465</v>
      </c>
      <c r="G177" s="131">
        <v>600</v>
      </c>
      <c r="H177" s="132">
        <v>213</v>
      </c>
      <c r="I177" s="131">
        <v>348</v>
      </c>
      <c r="J177" s="131">
        <v>252</v>
      </c>
      <c r="K177" s="132">
        <v>80</v>
      </c>
      <c r="L177" s="131">
        <v>172</v>
      </c>
    </row>
    <row r="178" spans="1:12" ht="13.2">
      <c r="A178" s="129">
        <v>9</v>
      </c>
      <c r="B178" s="129">
        <v>3</v>
      </c>
      <c r="C178" s="129">
        <v>4</v>
      </c>
      <c r="D178" s="130">
        <v>554008</v>
      </c>
      <c r="E178" s="58" t="s">
        <v>99</v>
      </c>
      <c r="F178" s="131">
        <v>447</v>
      </c>
      <c r="G178" s="131">
        <v>539</v>
      </c>
      <c r="H178" s="132">
        <v>237</v>
      </c>
      <c r="I178" s="131">
        <v>329</v>
      </c>
      <c r="J178" s="131">
        <v>210</v>
      </c>
      <c r="K178" s="132">
        <v>121</v>
      </c>
      <c r="L178" s="131">
        <v>89</v>
      </c>
    </row>
    <row r="179" spans="1:12" ht="13.2">
      <c r="A179" s="129">
        <v>9</v>
      </c>
      <c r="B179" s="129">
        <v>3</v>
      </c>
      <c r="C179" s="129">
        <v>4</v>
      </c>
      <c r="D179" s="130">
        <v>170008</v>
      </c>
      <c r="E179" s="58" t="s">
        <v>48</v>
      </c>
      <c r="F179" s="131">
        <v>734</v>
      </c>
      <c r="G179" s="131">
        <v>760</v>
      </c>
      <c r="H179" s="132">
        <v>381</v>
      </c>
      <c r="I179" s="131">
        <v>407</v>
      </c>
      <c r="J179" s="131">
        <v>353</v>
      </c>
      <c r="K179" s="132">
        <v>161</v>
      </c>
      <c r="L179" s="131">
        <v>192</v>
      </c>
    </row>
    <row r="180" spans="1:12" ht="13.2">
      <c r="A180" s="129">
        <v>9</v>
      </c>
      <c r="B180" s="129">
        <v>3</v>
      </c>
      <c r="C180" s="129">
        <v>4</v>
      </c>
      <c r="D180" s="130">
        <v>162004</v>
      </c>
      <c r="E180" s="58" t="s">
        <v>40</v>
      </c>
      <c r="F180" s="131">
        <v>330</v>
      </c>
      <c r="G180" s="131">
        <v>405</v>
      </c>
      <c r="H180" s="132">
        <v>202</v>
      </c>
      <c r="I180" s="131">
        <v>277</v>
      </c>
      <c r="J180" s="131">
        <v>128</v>
      </c>
      <c r="K180" s="132">
        <v>70</v>
      </c>
      <c r="L180" s="131">
        <v>58</v>
      </c>
    </row>
    <row r="181" spans="1:12" ht="13.2">
      <c r="A181" s="129">
        <v>9</v>
      </c>
      <c r="B181" s="129">
        <v>3</v>
      </c>
      <c r="C181" s="129">
        <v>4</v>
      </c>
      <c r="D181" s="130">
        <v>362024</v>
      </c>
      <c r="E181" s="58" t="s">
        <v>66</v>
      </c>
      <c r="F181" s="131">
        <v>439</v>
      </c>
      <c r="G181" s="131">
        <v>555</v>
      </c>
      <c r="H181" s="132">
        <v>279</v>
      </c>
      <c r="I181" s="131">
        <v>395</v>
      </c>
      <c r="J181" s="131">
        <v>160</v>
      </c>
      <c r="K181" s="132">
        <v>66</v>
      </c>
      <c r="L181" s="131">
        <v>94</v>
      </c>
    </row>
    <row r="182" spans="1:12" ht="13.2">
      <c r="A182" s="129">
        <v>9</v>
      </c>
      <c r="B182" s="129">
        <v>3</v>
      </c>
      <c r="C182" s="129">
        <v>4</v>
      </c>
      <c r="D182" s="130">
        <v>162008</v>
      </c>
      <c r="E182" s="58" t="s">
        <v>41</v>
      </c>
      <c r="F182" s="131">
        <v>382</v>
      </c>
      <c r="G182" s="131">
        <v>501</v>
      </c>
      <c r="H182" s="132">
        <v>186</v>
      </c>
      <c r="I182" s="131">
        <v>305</v>
      </c>
      <c r="J182" s="131">
        <v>196</v>
      </c>
      <c r="K182" s="132">
        <v>83</v>
      </c>
      <c r="L182" s="131">
        <v>113</v>
      </c>
    </row>
    <row r="183" spans="1:12" ht="13.2">
      <c r="A183" s="129">
        <v>9</v>
      </c>
      <c r="B183" s="129">
        <v>3</v>
      </c>
      <c r="C183" s="129">
        <v>4</v>
      </c>
      <c r="D183" s="130">
        <v>754008</v>
      </c>
      <c r="E183" s="58" t="s">
        <v>122</v>
      </c>
      <c r="F183" s="131">
        <v>716</v>
      </c>
      <c r="G183" s="131">
        <v>892</v>
      </c>
      <c r="H183" s="132">
        <v>418</v>
      </c>
      <c r="I183" s="131">
        <v>594</v>
      </c>
      <c r="J183" s="131">
        <v>298</v>
      </c>
      <c r="K183" s="132">
        <v>111</v>
      </c>
      <c r="L183" s="131">
        <v>187</v>
      </c>
    </row>
    <row r="184" spans="1:12" ht="13.2">
      <c r="A184" s="129">
        <v>9</v>
      </c>
      <c r="B184" s="129">
        <v>3</v>
      </c>
      <c r="C184" s="129">
        <v>4</v>
      </c>
      <c r="D184" s="130">
        <v>954016</v>
      </c>
      <c r="E184" s="58" t="s">
        <v>141</v>
      </c>
      <c r="F184" s="131">
        <v>619</v>
      </c>
      <c r="G184" s="131">
        <v>839</v>
      </c>
      <c r="H184" s="132">
        <v>373</v>
      </c>
      <c r="I184" s="131">
        <v>593</v>
      </c>
      <c r="J184" s="131">
        <v>246</v>
      </c>
      <c r="K184" s="132">
        <v>74</v>
      </c>
      <c r="L184" s="131">
        <v>172</v>
      </c>
    </row>
    <row r="185" spans="1:12" ht="13.2">
      <c r="A185" s="129">
        <v>9</v>
      </c>
      <c r="B185" s="129">
        <v>3</v>
      </c>
      <c r="C185" s="129">
        <v>4</v>
      </c>
      <c r="D185" s="130">
        <v>158016</v>
      </c>
      <c r="E185" s="58" t="s">
        <v>33</v>
      </c>
      <c r="F185" s="131">
        <v>290</v>
      </c>
      <c r="G185" s="131">
        <v>312</v>
      </c>
      <c r="H185" s="132">
        <v>162</v>
      </c>
      <c r="I185" s="131">
        <v>184</v>
      </c>
      <c r="J185" s="131">
        <v>128</v>
      </c>
      <c r="K185" s="132">
        <v>48</v>
      </c>
      <c r="L185" s="131">
        <v>80</v>
      </c>
    </row>
    <row r="186" spans="1:12" ht="13.2">
      <c r="A186" s="129">
        <v>9</v>
      </c>
      <c r="B186" s="129">
        <v>3</v>
      </c>
      <c r="C186" s="129">
        <v>4</v>
      </c>
      <c r="D186" s="130">
        <v>362028</v>
      </c>
      <c r="E186" s="58" t="s">
        <v>67</v>
      </c>
      <c r="F186" s="131">
        <v>379</v>
      </c>
      <c r="G186" s="131">
        <v>470</v>
      </c>
      <c r="H186" s="132">
        <v>234</v>
      </c>
      <c r="I186" s="131">
        <v>325</v>
      </c>
      <c r="J186" s="131">
        <v>145</v>
      </c>
      <c r="K186" s="132">
        <v>38</v>
      </c>
      <c r="L186" s="131">
        <v>107</v>
      </c>
    </row>
    <row r="187" spans="1:12" ht="13.2">
      <c r="A187" s="129">
        <v>9</v>
      </c>
      <c r="B187" s="129">
        <v>3</v>
      </c>
      <c r="C187" s="129">
        <v>4</v>
      </c>
      <c r="D187" s="130">
        <v>974028</v>
      </c>
      <c r="E187" s="58" t="s">
        <v>158</v>
      </c>
      <c r="F187" s="131">
        <v>506</v>
      </c>
      <c r="G187" s="131">
        <v>632</v>
      </c>
      <c r="H187" s="132">
        <v>264</v>
      </c>
      <c r="I187" s="131">
        <v>390</v>
      </c>
      <c r="J187" s="131">
        <v>242</v>
      </c>
      <c r="K187" s="132">
        <v>116</v>
      </c>
      <c r="L187" s="131">
        <v>126</v>
      </c>
    </row>
    <row r="188" spans="1:12" ht="13.2">
      <c r="A188" s="129">
        <v>9</v>
      </c>
      <c r="B188" s="129">
        <v>3</v>
      </c>
      <c r="C188" s="129">
        <v>4</v>
      </c>
      <c r="D188" s="130">
        <v>962040</v>
      </c>
      <c r="E188" s="58" t="s">
        <v>154</v>
      </c>
      <c r="F188" s="131">
        <v>279</v>
      </c>
      <c r="G188" s="131">
        <v>331</v>
      </c>
      <c r="H188" s="132">
        <v>94</v>
      </c>
      <c r="I188" s="131">
        <v>146</v>
      </c>
      <c r="J188" s="131">
        <v>185</v>
      </c>
      <c r="K188" s="132">
        <v>88</v>
      </c>
      <c r="L188" s="131">
        <v>97</v>
      </c>
    </row>
    <row r="189" spans="1:12" ht="13.2">
      <c r="A189" s="129">
        <v>9</v>
      </c>
      <c r="B189" s="129">
        <v>3</v>
      </c>
      <c r="C189" s="129">
        <v>4</v>
      </c>
      <c r="D189" s="130">
        <v>158028</v>
      </c>
      <c r="E189" s="58" t="s">
        <v>37</v>
      </c>
      <c r="F189" s="131">
        <v>445</v>
      </c>
      <c r="G189" s="131">
        <v>446</v>
      </c>
      <c r="H189" s="132">
        <v>258</v>
      </c>
      <c r="I189" s="131">
        <v>259</v>
      </c>
      <c r="J189" s="131">
        <v>187</v>
      </c>
      <c r="K189" s="132">
        <v>82</v>
      </c>
      <c r="L189" s="131">
        <v>105</v>
      </c>
    </row>
    <row r="190" spans="1:12" ht="13.2">
      <c r="A190" s="129">
        <v>9</v>
      </c>
      <c r="B190" s="129">
        <v>3</v>
      </c>
      <c r="C190" s="129">
        <v>4</v>
      </c>
      <c r="D190" s="130">
        <v>566076</v>
      </c>
      <c r="E190" s="58" t="s">
        <v>117</v>
      </c>
      <c r="F190" s="131">
        <v>518</v>
      </c>
      <c r="G190" s="131">
        <v>626</v>
      </c>
      <c r="H190" s="132">
        <v>231</v>
      </c>
      <c r="I190" s="131">
        <v>339</v>
      </c>
      <c r="J190" s="131">
        <v>287</v>
      </c>
      <c r="K190" s="132">
        <v>144</v>
      </c>
      <c r="L190" s="131">
        <v>143</v>
      </c>
    </row>
    <row r="191" spans="1:12" ht="13.2">
      <c r="A191" s="129">
        <v>9</v>
      </c>
      <c r="B191" s="129">
        <v>3</v>
      </c>
      <c r="C191" s="129">
        <v>4</v>
      </c>
      <c r="D191" s="130">
        <v>382056</v>
      </c>
      <c r="E191" s="58" t="s">
        <v>92</v>
      </c>
      <c r="F191" s="131">
        <v>362</v>
      </c>
      <c r="G191" s="131">
        <v>452</v>
      </c>
      <c r="H191" s="132">
        <v>188</v>
      </c>
      <c r="I191" s="131">
        <v>278</v>
      </c>
      <c r="J191" s="131">
        <v>174</v>
      </c>
      <c r="K191" s="132">
        <v>77</v>
      </c>
      <c r="L191" s="131">
        <v>97</v>
      </c>
    </row>
    <row r="192" spans="1:12" ht="13.2">
      <c r="A192" s="129">
        <v>9</v>
      </c>
      <c r="B192" s="129">
        <v>3</v>
      </c>
      <c r="C192" s="129">
        <v>4</v>
      </c>
      <c r="D192" s="130">
        <v>158032</v>
      </c>
      <c r="E192" s="58" t="s">
        <v>38</v>
      </c>
      <c r="F192" s="131">
        <v>548</v>
      </c>
      <c r="G192" s="131">
        <v>668</v>
      </c>
      <c r="H192" s="132">
        <v>270</v>
      </c>
      <c r="I192" s="131">
        <v>390</v>
      </c>
      <c r="J192" s="131">
        <v>278</v>
      </c>
      <c r="K192" s="132">
        <v>112</v>
      </c>
      <c r="L192" s="131">
        <v>166</v>
      </c>
    </row>
    <row r="193" spans="1:20" ht="13.2">
      <c r="A193" s="133"/>
      <c r="B193" s="138"/>
      <c r="C193" s="138"/>
      <c r="D193" s="139"/>
      <c r="E193" s="137" t="s">
        <v>219</v>
      </c>
      <c r="F193" s="295">
        <v>7867</v>
      </c>
      <c r="G193" s="295">
        <v>9574</v>
      </c>
      <c r="H193" s="295">
        <v>4206</v>
      </c>
      <c r="I193" s="295">
        <v>5913</v>
      </c>
      <c r="J193" s="295">
        <v>3661</v>
      </c>
      <c r="K193" s="295">
        <v>1543</v>
      </c>
      <c r="L193" s="295">
        <v>2118</v>
      </c>
      <c r="N193" s="7"/>
      <c r="O193" s="7"/>
      <c r="P193" s="7"/>
      <c r="Q193" s="7"/>
      <c r="R193" s="7"/>
      <c r="S193" s="7"/>
      <c r="T193" s="7"/>
    </row>
    <row r="194" spans="1:20" ht="13.2">
      <c r="A194" s="129">
        <v>10</v>
      </c>
      <c r="B194" s="129">
        <v>4</v>
      </c>
      <c r="C194" s="129">
        <v>4</v>
      </c>
      <c r="D194" s="130">
        <v>566028</v>
      </c>
      <c r="E194" s="58" t="s">
        <v>116</v>
      </c>
      <c r="F194" s="131">
        <v>418</v>
      </c>
      <c r="G194" s="131">
        <v>517</v>
      </c>
      <c r="H194" s="132">
        <v>185</v>
      </c>
      <c r="I194" s="131">
        <v>284</v>
      </c>
      <c r="J194" s="131">
        <v>233</v>
      </c>
      <c r="K194" s="132">
        <v>136</v>
      </c>
      <c r="L194" s="131">
        <v>97</v>
      </c>
    </row>
    <row r="195" spans="1:20" ht="13.2">
      <c r="A195" s="129">
        <v>10</v>
      </c>
      <c r="B195" s="129">
        <v>4</v>
      </c>
      <c r="C195" s="129">
        <v>4</v>
      </c>
      <c r="D195" s="130">
        <v>158020</v>
      </c>
      <c r="E195" s="58" t="s">
        <v>34</v>
      </c>
      <c r="F195" s="131">
        <v>321</v>
      </c>
      <c r="G195" s="131">
        <v>321</v>
      </c>
      <c r="H195" s="132">
        <v>193</v>
      </c>
      <c r="I195" s="131">
        <v>193</v>
      </c>
      <c r="J195" s="131">
        <v>128</v>
      </c>
      <c r="K195" s="132">
        <v>61</v>
      </c>
      <c r="L195" s="131">
        <v>67</v>
      </c>
    </row>
    <row r="196" spans="1:20" ht="13.2">
      <c r="A196" s="129">
        <v>10</v>
      </c>
      <c r="B196" s="129">
        <v>4</v>
      </c>
      <c r="C196" s="129">
        <v>4</v>
      </c>
      <c r="D196" s="130">
        <v>162022</v>
      </c>
      <c r="E196" s="58" t="s">
        <v>43</v>
      </c>
      <c r="F196" s="131">
        <v>238</v>
      </c>
      <c r="G196" s="131">
        <v>336</v>
      </c>
      <c r="H196" s="132">
        <v>153</v>
      </c>
      <c r="I196" s="131">
        <v>251</v>
      </c>
      <c r="J196" s="131">
        <v>85</v>
      </c>
      <c r="K196" s="132">
        <v>31</v>
      </c>
      <c r="L196" s="131">
        <v>54</v>
      </c>
    </row>
    <row r="197" spans="1:20" ht="13.2">
      <c r="A197" s="129">
        <v>10</v>
      </c>
      <c r="B197" s="129">
        <v>4</v>
      </c>
      <c r="C197" s="129">
        <v>4</v>
      </c>
      <c r="D197" s="130">
        <v>362036</v>
      </c>
      <c r="E197" s="58" t="s">
        <v>69</v>
      </c>
      <c r="F197" s="131">
        <v>292</v>
      </c>
      <c r="G197" s="131">
        <v>364</v>
      </c>
      <c r="H197" s="132">
        <v>174</v>
      </c>
      <c r="I197" s="131">
        <v>246</v>
      </c>
      <c r="J197" s="131">
        <v>118</v>
      </c>
      <c r="K197" s="132">
        <v>62</v>
      </c>
      <c r="L197" s="131">
        <v>56</v>
      </c>
    </row>
    <row r="198" spans="1:20" ht="13.2">
      <c r="A198" s="129">
        <v>10</v>
      </c>
      <c r="B198" s="129">
        <v>4</v>
      </c>
      <c r="C198" s="129">
        <v>4</v>
      </c>
      <c r="D198" s="130">
        <v>166036</v>
      </c>
      <c r="E198" s="58" t="s">
        <v>47</v>
      </c>
      <c r="F198" s="131">
        <v>291</v>
      </c>
      <c r="G198" s="131">
        <v>293</v>
      </c>
      <c r="H198" s="132">
        <v>173</v>
      </c>
      <c r="I198" s="131">
        <v>175</v>
      </c>
      <c r="J198" s="131">
        <v>118</v>
      </c>
      <c r="K198" s="132">
        <v>54</v>
      </c>
      <c r="L198" s="131">
        <v>64</v>
      </c>
    </row>
    <row r="199" spans="1:20" s="36" customFormat="1" ht="13.2">
      <c r="A199" s="133"/>
      <c r="B199" s="138"/>
      <c r="C199" s="138"/>
      <c r="D199" s="139"/>
      <c r="E199" s="137" t="s">
        <v>289</v>
      </c>
      <c r="F199" s="295">
        <v>1560</v>
      </c>
      <c r="G199" s="295">
        <v>1831</v>
      </c>
      <c r="H199" s="295">
        <v>878</v>
      </c>
      <c r="I199" s="295">
        <v>1149</v>
      </c>
      <c r="J199" s="295">
        <v>682</v>
      </c>
      <c r="K199" s="295">
        <v>344</v>
      </c>
      <c r="L199" s="295">
        <v>338</v>
      </c>
      <c r="M199" s="47"/>
      <c r="N199" s="47"/>
      <c r="O199" s="47"/>
      <c r="P199" s="47"/>
      <c r="Q199" s="47"/>
      <c r="R199" s="47"/>
      <c r="S199" s="47"/>
      <c r="T199" s="39"/>
    </row>
    <row r="200" spans="1:20" ht="13.2">
      <c r="E200" s="45" t="s">
        <v>180</v>
      </c>
      <c r="F200" s="76">
        <v>129023</v>
      </c>
      <c r="G200" s="76">
        <v>162498</v>
      </c>
      <c r="H200" s="76">
        <v>66062</v>
      </c>
      <c r="I200" s="76">
        <v>99537</v>
      </c>
      <c r="J200" s="76">
        <v>62961</v>
      </c>
      <c r="K200" s="76">
        <v>27315</v>
      </c>
      <c r="L200" s="76">
        <v>35646</v>
      </c>
    </row>
    <row r="201" spans="1:20" ht="13.2">
      <c r="E201" s="12" t="s">
        <v>201</v>
      </c>
      <c r="F201" s="76">
        <v>69583</v>
      </c>
      <c r="G201" s="76">
        <v>87588</v>
      </c>
      <c r="H201" s="76">
        <v>36334</v>
      </c>
      <c r="I201" s="76">
        <v>54339</v>
      </c>
      <c r="J201" s="76">
        <v>33249</v>
      </c>
      <c r="K201" s="76">
        <v>13999</v>
      </c>
      <c r="L201" s="76">
        <v>19250</v>
      </c>
    </row>
    <row r="202" spans="1:20" ht="13.2">
      <c r="E202" s="13" t="s">
        <v>202</v>
      </c>
      <c r="F202" s="76">
        <v>59440</v>
      </c>
      <c r="G202" s="76">
        <v>74910</v>
      </c>
      <c r="H202" s="76">
        <v>29728</v>
      </c>
      <c r="I202" s="76">
        <v>45198</v>
      </c>
      <c r="J202" s="76">
        <v>29712</v>
      </c>
      <c r="K202" s="76">
        <v>13316</v>
      </c>
      <c r="L202" s="76">
        <v>16396</v>
      </c>
    </row>
    <row r="203" spans="1:20" s="36" customFormat="1" ht="13.2">
      <c r="A203" s="74" t="s">
        <v>386</v>
      </c>
      <c r="E203" s="8"/>
      <c r="F203" s="66"/>
      <c r="G203" s="66"/>
      <c r="H203" s="66"/>
      <c r="I203" s="66"/>
      <c r="J203" s="66"/>
      <c r="K203" s="66"/>
      <c r="L203" s="66"/>
      <c r="M203" s="47"/>
      <c r="N203" s="47"/>
      <c r="O203" s="47"/>
      <c r="P203" s="47"/>
      <c r="Q203" s="47"/>
      <c r="R203" s="47"/>
      <c r="S203" s="47"/>
      <c r="T203" s="39"/>
    </row>
    <row r="204" spans="1:20" s="36" customFormat="1" ht="13.2">
      <c r="A204" s="51" t="s">
        <v>391</v>
      </c>
    </row>
    <row r="205" spans="1:20">
      <c r="E205" s="16"/>
      <c r="F205" s="7"/>
      <c r="G205" s="7"/>
      <c r="H205" s="7"/>
      <c r="I205" s="7"/>
      <c r="J205" s="7"/>
      <c r="K205" s="7"/>
      <c r="L205" s="7"/>
    </row>
    <row r="206" spans="1:20">
      <c r="E206" s="16"/>
      <c r="F206" s="19"/>
      <c r="G206" s="19"/>
      <c r="H206" s="19"/>
      <c r="I206" s="19"/>
      <c r="J206" s="19"/>
      <c r="K206" s="19"/>
      <c r="L206" s="19"/>
    </row>
    <row r="207" spans="1:20" ht="13.2">
      <c r="E207" s="16"/>
      <c r="F207" s="296"/>
      <c r="G207" s="296"/>
      <c r="H207" s="296"/>
      <c r="I207" s="296"/>
      <c r="J207" s="296"/>
      <c r="K207" s="296"/>
      <c r="L207" s="296"/>
    </row>
    <row r="208" spans="1:20">
      <c r="E208" s="16"/>
      <c r="F208" s="4"/>
      <c r="G208" s="4"/>
      <c r="H208" s="16"/>
      <c r="I208" s="16"/>
      <c r="J208" s="4"/>
      <c r="K208" s="4"/>
      <c r="L208" s="4"/>
    </row>
    <row r="209" spans="5:12">
      <c r="E209" s="16"/>
      <c r="F209" s="4"/>
      <c r="G209" s="4"/>
      <c r="H209" s="16"/>
      <c r="I209" s="16"/>
      <c r="J209" s="4"/>
      <c r="K209" s="4"/>
      <c r="L209" s="4"/>
    </row>
    <row r="210" spans="5:12">
      <c r="E210" s="16"/>
      <c r="F210" s="4"/>
      <c r="G210" s="4"/>
      <c r="H210" s="16"/>
      <c r="I210" s="16"/>
      <c r="J210" s="4"/>
      <c r="K210" s="4"/>
      <c r="L210" s="4"/>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zoomScale="80" zoomScaleNormal="80" workbookViewId="0">
      <pane ySplit="3" topLeftCell="A4" activePane="bottomLeft" state="frozen"/>
      <selection activeCell="G44" sqref="G44"/>
      <selection pane="bottomLeft" activeCell="Q129" sqref="Q129"/>
    </sheetView>
  </sheetViews>
  <sheetFormatPr baseColWidth="10" defaultColWidth="11.44140625" defaultRowHeight="10.199999999999999"/>
  <cols>
    <col min="1" max="3" width="11.44140625" style="1"/>
    <col min="4" max="4" width="9.5546875" style="3" customWidth="1"/>
    <col min="5" max="5" width="40.6640625" style="37" customWidth="1"/>
    <col min="6" max="10" width="11.44140625" style="1"/>
    <col min="11" max="12" width="11.44140625" style="1" customWidth="1"/>
    <col min="13" max="16384" width="11.44140625" style="1"/>
  </cols>
  <sheetData>
    <row r="1" spans="1:12" ht="18.75" customHeight="1">
      <c r="A1" s="52" t="s">
        <v>371</v>
      </c>
      <c r="E1" s="89"/>
    </row>
    <row r="2" spans="1:12" ht="12.75" customHeight="1">
      <c r="A2" s="6"/>
      <c r="E2" s="89"/>
    </row>
    <row r="3" spans="1:12" s="2" customFormat="1" ht="115.5" customHeight="1">
      <c r="A3" s="93" t="s">
        <v>290</v>
      </c>
      <c r="B3" s="93" t="s">
        <v>303</v>
      </c>
      <c r="C3" s="93" t="s">
        <v>288</v>
      </c>
      <c r="D3" s="60" t="s">
        <v>6</v>
      </c>
      <c r="E3" s="246" t="s">
        <v>0</v>
      </c>
      <c r="F3" s="297" t="s">
        <v>13</v>
      </c>
      <c r="G3" s="298" t="s">
        <v>14</v>
      </c>
      <c r="H3" s="299" t="s">
        <v>206</v>
      </c>
      <c r="I3" s="300" t="s">
        <v>207</v>
      </c>
      <c r="J3" s="297" t="s">
        <v>169</v>
      </c>
      <c r="K3" s="247" t="s">
        <v>245</v>
      </c>
      <c r="L3" s="247" t="s">
        <v>246</v>
      </c>
    </row>
    <row r="4" spans="1:12" s="4" customFormat="1" ht="13.2">
      <c r="A4" s="140">
        <v>1</v>
      </c>
      <c r="B4" s="140">
        <v>1</v>
      </c>
      <c r="C4" s="141">
        <v>1</v>
      </c>
      <c r="D4" s="130">
        <v>911000</v>
      </c>
      <c r="E4" s="58" t="s">
        <v>134</v>
      </c>
      <c r="F4" s="142">
        <v>377.1</v>
      </c>
      <c r="G4" s="142">
        <v>599.9</v>
      </c>
      <c r="H4" s="142">
        <v>187.1</v>
      </c>
      <c r="I4" s="142">
        <v>409.9</v>
      </c>
      <c r="J4" s="142">
        <v>190</v>
      </c>
      <c r="K4" s="142">
        <v>87.2</v>
      </c>
      <c r="L4" s="142">
        <v>102.8</v>
      </c>
    </row>
    <row r="5" spans="1:12" s="4" customFormat="1" ht="13.2">
      <c r="A5" s="140">
        <v>1</v>
      </c>
      <c r="B5" s="140">
        <v>1</v>
      </c>
      <c r="C5" s="141">
        <v>1</v>
      </c>
      <c r="D5" s="130">
        <v>913000</v>
      </c>
      <c r="E5" s="58" t="s">
        <v>135</v>
      </c>
      <c r="F5" s="142">
        <v>486.5</v>
      </c>
      <c r="G5" s="142">
        <v>573.70000000000005</v>
      </c>
      <c r="H5" s="142">
        <v>201.8</v>
      </c>
      <c r="I5" s="142">
        <v>289.10000000000002</v>
      </c>
      <c r="J5" s="142">
        <v>284.7</v>
      </c>
      <c r="K5" s="142">
        <v>97.5</v>
      </c>
      <c r="L5" s="142">
        <v>187.2</v>
      </c>
    </row>
    <row r="6" spans="1:12" s="4" customFormat="1" ht="13.2">
      <c r="A6" s="140">
        <v>1</v>
      </c>
      <c r="B6" s="140">
        <v>1</v>
      </c>
      <c r="C6" s="141">
        <v>1</v>
      </c>
      <c r="D6" s="130">
        <v>112000</v>
      </c>
      <c r="E6" s="58" t="s">
        <v>16</v>
      </c>
      <c r="F6" s="142">
        <v>602.79999999999995</v>
      </c>
      <c r="G6" s="142">
        <v>763.7</v>
      </c>
      <c r="H6" s="142">
        <v>296.7</v>
      </c>
      <c r="I6" s="142">
        <v>457.7</v>
      </c>
      <c r="J6" s="142">
        <v>306.10000000000002</v>
      </c>
      <c r="K6" s="142">
        <v>112.1</v>
      </c>
      <c r="L6" s="142">
        <v>194</v>
      </c>
    </row>
    <row r="7" spans="1:12" s="4" customFormat="1" ht="13.2">
      <c r="A7" s="140">
        <v>1</v>
      </c>
      <c r="B7" s="140">
        <v>1</v>
      </c>
      <c r="C7" s="141">
        <v>1</v>
      </c>
      <c r="D7" s="130">
        <v>113000</v>
      </c>
      <c r="E7" s="58" t="s">
        <v>17</v>
      </c>
      <c r="F7" s="142">
        <v>354.6</v>
      </c>
      <c r="G7" s="142">
        <v>499.6</v>
      </c>
      <c r="H7" s="142">
        <v>175.5</v>
      </c>
      <c r="I7" s="142">
        <v>320.60000000000002</v>
      </c>
      <c r="J7" s="142">
        <v>179.1</v>
      </c>
      <c r="K7" s="142">
        <v>80.900000000000006</v>
      </c>
      <c r="L7" s="142">
        <v>98.2</v>
      </c>
    </row>
    <row r="8" spans="1:12" s="4" customFormat="1" ht="13.2">
      <c r="A8" s="140">
        <v>1</v>
      </c>
      <c r="B8" s="140">
        <v>1</v>
      </c>
      <c r="C8" s="141">
        <v>1</v>
      </c>
      <c r="D8" s="130">
        <v>513000</v>
      </c>
      <c r="E8" s="58" t="s">
        <v>96</v>
      </c>
      <c r="F8" s="142">
        <v>223.5</v>
      </c>
      <c r="G8" s="142">
        <v>287.39999999999998</v>
      </c>
      <c r="H8" s="142">
        <v>109.1</v>
      </c>
      <c r="I8" s="142">
        <v>173.1</v>
      </c>
      <c r="J8" s="142">
        <v>114.3</v>
      </c>
      <c r="K8" s="142">
        <v>60.6</v>
      </c>
      <c r="L8" s="142">
        <v>53.7</v>
      </c>
    </row>
    <row r="9" spans="1:12" s="4" customFormat="1" ht="13.2">
      <c r="A9" s="140">
        <v>1</v>
      </c>
      <c r="B9" s="140">
        <v>1</v>
      </c>
      <c r="C9" s="141">
        <v>1</v>
      </c>
      <c r="D9" s="130">
        <v>914000</v>
      </c>
      <c r="E9" s="58" t="s">
        <v>136</v>
      </c>
      <c r="F9" s="142">
        <v>435.5</v>
      </c>
      <c r="G9" s="142">
        <v>437.6</v>
      </c>
      <c r="H9" s="142">
        <v>213.2</v>
      </c>
      <c r="I9" s="142">
        <v>215.3</v>
      </c>
      <c r="J9" s="142">
        <v>222.4</v>
      </c>
      <c r="K9" s="142">
        <v>79.900000000000006</v>
      </c>
      <c r="L9" s="142">
        <v>142.5</v>
      </c>
    </row>
    <row r="10" spans="1:12" s="4" customFormat="1" ht="13.2">
      <c r="A10" s="140">
        <v>1</v>
      </c>
      <c r="B10" s="140">
        <v>1</v>
      </c>
      <c r="C10" s="141">
        <v>1</v>
      </c>
      <c r="D10" s="130">
        <v>915000</v>
      </c>
      <c r="E10" s="58" t="s">
        <v>137</v>
      </c>
      <c r="F10" s="142">
        <v>429.5</v>
      </c>
      <c r="G10" s="142">
        <v>576.70000000000005</v>
      </c>
      <c r="H10" s="142">
        <v>212.4</v>
      </c>
      <c r="I10" s="142">
        <v>359.6</v>
      </c>
      <c r="J10" s="142">
        <v>217.1</v>
      </c>
      <c r="K10" s="142">
        <v>119.5</v>
      </c>
      <c r="L10" s="142">
        <v>97.6</v>
      </c>
    </row>
    <row r="11" spans="1:12" s="4" customFormat="1" ht="13.2">
      <c r="A11" s="140">
        <v>1</v>
      </c>
      <c r="B11" s="140">
        <v>1</v>
      </c>
      <c r="C11" s="141">
        <v>1</v>
      </c>
      <c r="D11" s="130">
        <v>916000</v>
      </c>
      <c r="E11" s="58" t="s">
        <v>138</v>
      </c>
      <c r="F11" s="142">
        <v>386</v>
      </c>
      <c r="G11" s="142">
        <v>551.79999999999995</v>
      </c>
      <c r="H11" s="142">
        <v>184.1</v>
      </c>
      <c r="I11" s="142">
        <v>349.9</v>
      </c>
      <c r="J11" s="142">
        <v>201.9</v>
      </c>
      <c r="K11" s="142">
        <v>89</v>
      </c>
      <c r="L11" s="142">
        <v>112.9</v>
      </c>
    </row>
    <row r="12" spans="1:12" s="4" customFormat="1" ht="13.2">
      <c r="A12" s="140">
        <v>1</v>
      </c>
      <c r="B12" s="140">
        <v>1</v>
      </c>
      <c r="C12" s="141">
        <v>1</v>
      </c>
      <c r="D12" s="130">
        <v>114000</v>
      </c>
      <c r="E12" s="58" t="s">
        <v>18</v>
      </c>
      <c r="F12" s="142">
        <v>310.3</v>
      </c>
      <c r="G12" s="142">
        <v>409.6</v>
      </c>
      <c r="H12" s="142">
        <v>126.6</v>
      </c>
      <c r="I12" s="142">
        <v>226</v>
      </c>
      <c r="J12" s="142">
        <v>183.7</v>
      </c>
      <c r="K12" s="142">
        <v>86.4</v>
      </c>
      <c r="L12" s="142">
        <v>97.3</v>
      </c>
    </row>
    <row r="13" spans="1:12" s="4" customFormat="1" ht="13.2">
      <c r="A13" s="140">
        <v>1</v>
      </c>
      <c r="B13" s="140">
        <v>1</v>
      </c>
      <c r="C13" s="141">
        <v>1</v>
      </c>
      <c r="D13" s="130">
        <v>116000</v>
      </c>
      <c r="E13" s="58" t="s">
        <v>19</v>
      </c>
      <c r="F13" s="142">
        <v>531.29999999999995</v>
      </c>
      <c r="G13" s="142">
        <v>705.6</v>
      </c>
      <c r="H13" s="142">
        <v>252.8</v>
      </c>
      <c r="I13" s="142">
        <v>427.1</v>
      </c>
      <c r="J13" s="142">
        <v>278.5</v>
      </c>
      <c r="K13" s="142">
        <v>113.1</v>
      </c>
      <c r="L13" s="142">
        <v>165.4</v>
      </c>
    </row>
    <row r="14" spans="1:12" s="4" customFormat="1" ht="13.2">
      <c r="A14" s="140">
        <v>1</v>
      </c>
      <c r="B14" s="140">
        <v>1</v>
      </c>
      <c r="C14" s="141">
        <v>1</v>
      </c>
      <c r="D14" s="130">
        <v>117000</v>
      </c>
      <c r="E14" s="58" t="s">
        <v>20</v>
      </c>
      <c r="F14" s="142">
        <v>286.3</v>
      </c>
      <c r="G14" s="142">
        <v>341.2</v>
      </c>
      <c r="H14" s="142">
        <v>134.5</v>
      </c>
      <c r="I14" s="142">
        <v>189.4</v>
      </c>
      <c r="J14" s="142">
        <v>151.80000000000001</v>
      </c>
      <c r="K14" s="142">
        <v>45.8</v>
      </c>
      <c r="L14" s="142">
        <v>106</v>
      </c>
    </row>
    <row r="15" spans="1:12" s="4" customFormat="1" ht="13.2">
      <c r="A15" s="140">
        <v>1</v>
      </c>
      <c r="B15" s="140">
        <v>1</v>
      </c>
      <c r="C15" s="141">
        <v>1</v>
      </c>
      <c r="D15" s="130">
        <v>119000</v>
      </c>
      <c r="E15" s="58" t="s">
        <v>21</v>
      </c>
      <c r="F15" s="142">
        <v>646.70000000000005</v>
      </c>
      <c r="G15" s="142">
        <v>979</v>
      </c>
      <c r="H15" s="142">
        <v>406.7</v>
      </c>
      <c r="I15" s="142">
        <v>739</v>
      </c>
      <c r="J15" s="142">
        <v>240</v>
      </c>
      <c r="K15" s="142">
        <v>92.6</v>
      </c>
      <c r="L15" s="142">
        <v>147.4</v>
      </c>
    </row>
    <row r="16" spans="1:12" s="4" customFormat="1" ht="13.2">
      <c r="A16" s="140">
        <v>1</v>
      </c>
      <c r="B16" s="140">
        <v>1</v>
      </c>
      <c r="C16" s="141">
        <v>1</v>
      </c>
      <c r="D16" s="130">
        <v>124000</v>
      </c>
      <c r="E16" s="58" t="s">
        <v>24</v>
      </c>
      <c r="F16" s="142">
        <v>368.1</v>
      </c>
      <c r="G16" s="142">
        <v>387.2</v>
      </c>
      <c r="H16" s="142">
        <v>188</v>
      </c>
      <c r="I16" s="142">
        <v>207.1</v>
      </c>
      <c r="J16" s="142">
        <v>180</v>
      </c>
      <c r="K16" s="142">
        <v>46.8</v>
      </c>
      <c r="L16" s="142">
        <v>133.30000000000001</v>
      </c>
    </row>
    <row r="17" spans="1:12" s="4" customFormat="1" ht="13.2">
      <c r="A17" s="133"/>
      <c r="B17" s="133"/>
      <c r="C17" s="133"/>
      <c r="D17" s="143"/>
      <c r="E17" s="114" t="s">
        <v>210</v>
      </c>
      <c r="F17" s="302">
        <v>429.4</v>
      </c>
      <c r="G17" s="302">
        <v>556.9</v>
      </c>
      <c r="H17" s="302">
        <v>208.7</v>
      </c>
      <c r="I17" s="302">
        <v>336.2</v>
      </c>
      <c r="J17" s="302">
        <v>220.7</v>
      </c>
      <c r="K17" s="302">
        <v>87.1</v>
      </c>
      <c r="L17" s="302">
        <v>133.6</v>
      </c>
    </row>
    <row r="18" spans="1:12" s="4" customFormat="1" ht="13.2">
      <c r="A18" s="140">
        <v>2</v>
      </c>
      <c r="B18" s="140">
        <v>2</v>
      </c>
      <c r="C18" s="141">
        <v>1</v>
      </c>
      <c r="D18" s="130">
        <v>334002</v>
      </c>
      <c r="E18" s="58" t="s">
        <v>250</v>
      </c>
      <c r="F18" s="142">
        <v>382.2</v>
      </c>
      <c r="G18" s="142">
        <v>479.9</v>
      </c>
      <c r="H18" s="142">
        <v>225.3</v>
      </c>
      <c r="I18" s="142">
        <v>323</v>
      </c>
      <c r="J18" s="142">
        <v>156.9</v>
      </c>
      <c r="K18" s="142">
        <v>45</v>
      </c>
      <c r="L18" s="142">
        <v>111.9</v>
      </c>
    </row>
    <row r="19" spans="1:12" s="4" customFormat="1" ht="13.2">
      <c r="A19" s="140">
        <v>2</v>
      </c>
      <c r="B19" s="140">
        <v>2</v>
      </c>
      <c r="C19" s="141">
        <v>1</v>
      </c>
      <c r="D19" s="130">
        <v>711000</v>
      </c>
      <c r="E19" s="58" t="s">
        <v>121</v>
      </c>
      <c r="F19" s="142">
        <v>422.2</v>
      </c>
      <c r="G19" s="142">
        <v>480.4</v>
      </c>
      <c r="H19" s="142">
        <v>198.1</v>
      </c>
      <c r="I19" s="142">
        <v>256.3</v>
      </c>
      <c r="J19" s="142">
        <v>224.1</v>
      </c>
      <c r="K19" s="142">
        <v>71.8</v>
      </c>
      <c r="L19" s="142">
        <v>152.30000000000001</v>
      </c>
    </row>
    <row r="20" spans="1:12" s="16" customFormat="1" ht="13.2">
      <c r="A20" s="140">
        <v>2</v>
      </c>
      <c r="B20" s="140">
        <v>2</v>
      </c>
      <c r="C20" s="141">
        <v>1</v>
      </c>
      <c r="D20" s="130">
        <v>314000</v>
      </c>
      <c r="E20" s="58" t="s">
        <v>54</v>
      </c>
      <c r="F20" s="142">
        <v>303.2</v>
      </c>
      <c r="G20" s="142">
        <v>369.3</v>
      </c>
      <c r="H20" s="142">
        <v>169.4</v>
      </c>
      <c r="I20" s="142">
        <v>235.6</v>
      </c>
      <c r="J20" s="142">
        <v>133.69999999999999</v>
      </c>
      <c r="K20" s="142">
        <v>46.7</v>
      </c>
      <c r="L20" s="142">
        <v>87</v>
      </c>
    </row>
    <row r="21" spans="1:12" s="16" customFormat="1" ht="13.2">
      <c r="A21" s="140">
        <v>2</v>
      </c>
      <c r="B21" s="140">
        <v>2</v>
      </c>
      <c r="C21" s="141">
        <v>1</v>
      </c>
      <c r="D21" s="130">
        <v>512000</v>
      </c>
      <c r="E21" s="58" t="s">
        <v>95</v>
      </c>
      <c r="F21" s="142">
        <v>426.5</v>
      </c>
      <c r="G21" s="142">
        <v>430.6</v>
      </c>
      <c r="H21" s="142">
        <v>199</v>
      </c>
      <c r="I21" s="142">
        <v>203.1</v>
      </c>
      <c r="J21" s="142">
        <v>227.5</v>
      </c>
      <c r="K21" s="142">
        <v>120.5</v>
      </c>
      <c r="L21" s="142">
        <v>107</v>
      </c>
    </row>
    <row r="22" spans="1:12" s="16" customFormat="1" ht="13.2">
      <c r="A22" s="140">
        <v>2</v>
      </c>
      <c r="B22" s="140">
        <v>2</v>
      </c>
      <c r="C22" s="141">
        <v>1</v>
      </c>
      <c r="D22" s="130">
        <v>111000</v>
      </c>
      <c r="E22" s="58" t="s">
        <v>15</v>
      </c>
      <c r="F22" s="142">
        <v>289.89999999999998</v>
      </c>
      <c r="G22" s="142">
        <v>422</v>
      </c>
      <c r="H22" s="142">
        <v>138</v>
      </c>
      <c r="I22" s="142">
        <v>270.10000000000002</v>
      </c>
      <c r="J22" s="142">
        <v>151.9</v>
      </c>
      <c r="K22" s="142">
        <v>43.8</v>
      </c>
      <c r="L22" s="142">
        <v>108</v>
      </c>
    </row>
    <row r="23" spans="1:12" s="16" customFormat="1" ht="13.2">
      <c r="A23" s="140">
        <v>2</v>
      </c>
      <c r="B23" s="140">
        <v>2</v>
      </c>
      <c r="C23" s="141">
        <v>1</v>
      </c>
      <c r="D23" s="130">
        <v>315000</v>
      </c>
      <c r="E23" s="58" t="s">
        <v>55</v>
      </c>
      <c r="F23" s="142">
        <v>214.3</v>
      </c>
      <c r="G23" s="142">
        <v>289.60000000000002</v>
      </c>
      <c r="H23" s="142">
        <v>109.5</v>
      </c>
      <c r="I23" s="142">
        <v>184.8</v>
      </c>
      <c r="J23" s="142">
        <v>104.7</v>
      </c>
      <c r="K23" s="142">
        <v>34.799999999999997</v>
      </c>
      <c r="L23" s="142">
        <v>69.900000000000006</v>
      </c>
    </row>
    <row r="24" spans="1:12" s="16" customFormat="1" ht="13.2">
      <c r="A24" s="140">
        <v>2</v>
      </c>
      <c r="B24" s="140">
        <v>2</v>
      </c>
      <c r="C24" s="141">
        <v>1</v>
      </c>
      <c r="D24" s="130">
        <v>316000</v>
      </c>
      <c r="E24" s="58" t="s">
        <v>56</v>
      </c>
      <c r="F24" s="142">
        <v>317.8</v>
      </c>
      <c r="G24" s="142">
        <v>319.3</v>
      </c>
      <c r="H24" s="142">
        <v>179.5</v>
      </c>
      <c r="I24" s="142">
        <v>181</v>
      </c>
      <c r="J24" s="142">
        <v>138.30000000000001</v>
      </c>
      <c r="K24" s="142">
        <v>54.9</v>
      </c>
      <c r="L24" s="142">
        <v>83.3</v>
      </c>
    </row>
    <row r="25" spans="1:12" s="16" customFormat="1" ht="13.2">
      <c r="A25" s="140">
        <v>2</v>
      </c>
      <c r="B25" s="140">
        <v>3</v>
      </c>
      <c r="C25" s="141">
        <v>1</v>
      </c>
      <c r="D25" s="130">
        <v>515000</v>
      </c>
      <c r="E25" s="58" t="s">
        <v>97</v>
      </c>
      <c r="F25" s="142">
        <v>274.7</v>
      </c>
      <c r="G25" s="142">
        <v>383.6</v>
      </c>
      <c r="H25" s="142">
        <v>141.30000000000001</v>
      </c>
      <c r="I25" s="142">
        <v>250.3</v>
      </c>
      <c r="J25" s="142">
        <v>133.4</v>
      </c>
      <c r="K25" s="142">
        <v>59.8</v>
      </c>
      <c r="L25" s="142">
        <v>73.599999999999994</v>
      </c>
    </row>
    <row r="26" spans="1:12" s="16" customFormat="1" ht="13.2">
      <c r="A26" s="140">
        <v>2</v>
      </c>
      <c r="B26" s="140">
        <v>2</v>
      </c>
      <c r="C26" s="141">
        <v>1</v>
      </c>
      <c r="D26" s="130">
        <v>120000</v>
      </c>
      <c r="E26" s="58" t="s">
        <v>22</v>
      </c>
      <c r="F26" s="142">
        <v>345.9</v>
      </c>
      <c r="G26" s="142">
        <v>491.7</v>
      </c>
      <c r="H26" s="142">
        <v>157.69999999999999</v>
      </c>
      <c r="I26" s="142">
        <v>303.5</v>
      </c>
      <c r="J26" s="142">
        <v>188.2</v>
      </c>
      <c r="K26" s="142">
        <v>72.5</v>
      </c>
      <c r="L26" s="142">
        <v>115.8</v>
      </c>
    </row>
    <row r="27" spans="1:12" s="16" customFormat="1" ht="13.2">
      <c r="A27" s="140">
        <v>2</v>
      </c>
      <c r="B27" s="140">
        <v>2</v>
      </c>
      <c r="C27" s="141">
        <v>1</v>
      </c>
      <c r="D27" s="130">
        <v>122000</v>
      </c>
      <c r="E27" s="58" t="s">
        <v>23</v>
      </c>
      <c r="F27" s="142">
        <v>610.5</v>
      </c>
      <c r="G27" s="142">
        <v>803</v>
      </c>
      <c r="H27" s="142">
        <v>299.2</v>
      </c>
      <c r="I27" s="142">
        <v>491.7</v>
      </c>
      <c r="J27" s="142">
        <v>311.3</v>
      </c>
      <c r="K27" s="142">
        <v>113.9</v>
      </c>
      <c r="L27" s="142">
        <v>197.5</v>
      </c>
    </row>
    <row r="28" spans="1:12" s="16" customFormat="1" ht="13.2">
      <c r="A28" s="133"/>
      <c r="B28" s="133"/>
      <c r="C28" s="133"/>
      <c r="D28" s="143"/>
      <c r="E28" s="114" t="s">
        <v>217</v>
      </c>
      <c r="F28" s="302">
        <v>309.7</v>
      </c>
      <c r="G28" s="302">
        <v>398.4</v>
      </c>
      <c r="H28" s="302">
        <v>157.4</v>
      </c>
      <c r="I28" s="302">
        <v>246.1</v>
      </c>
      <c r="J28" s="302">
        <v>152.30000000000001</v>
      </c>
      <c r="K28" s="302">
        <v>53.1</v>
      </c>
      <c r="L28" s="302">
        <v>99.3</v>
      </c>
    </row>
    <row r="29" spans="1:12" s="16" customFormat="1" ht="13.2">
      <c r="A29" s="140">
        <v>3</v>
      </c>
      <c r="B29" s="140">
        <v>4</v>
      </c>
      <c r="C29" s="141">
        <v>2</v>
      </c>
      <c r="D29" s="130">
        <v>334000</v>
      </c>
      <c r="E29" s="135" t="s">
        <v>258</v>
      </c>
      <c r="F29" s="142">
        <v>384.4</v>
      </c>
      <c r="G29" s="142">
        <v>505.7</v>
      </c>
      <c r="H29" s="142">
        <v>212.5</v>
      </c>
      <c r="I29" s="142">
        <v>333.9</v>
      </c>
      <c r="J29" s="142">
        <v>171.8</v>
      </c>
      <c r="K29" s="142">
        <v>117.6</v>
      </c>
      <c r="L29" s="142">
        <v>54.3</v>
      </c>
    </row>
    <row r="30" spans="1:12" s="16" customFormat="1" ht="13.2">
      <c r="A30" s="140">
        <v>3</v>
      </c>
      <c r="B30" s="140">
        <v>4</v>
      </c>
      <c r="C30" s="141">
        <v>2</v>
      </c>
      <c r="D30" s="130">
        <v>554000</v>
      </c>
      <c r="E30" s="58" t="s">
        <v>265</v>
      </c>
      <c r="F30" s="142">
        <v>235</v>
      </c>
      <c r="G30" s="142">
        <v>322.3</v>
      </c>
      <c r="H30" s="142">
        <v>106.9</v>
      </c>
      <c r="I30" s="142">
        <v>194.2</v>
      </c>
      <c r="J30" s="142">
        <v>128.1</v>
      </c>
      <c r="K30" s="142">
        <v>78.400000000000006</v>
      </c>
      <c r="L30" s="142">
        <v>49.7</v>
      </c>
    </row>
    <row r="31" spans="1:12" s="16" customFormat="1" ht="13.2">
      <c r="A31" s="140">
        <v>3</v>
      </c>
      <c r="B31" s="140">
        <v>4</v>
      </c>
      <c r="C31" s="141">
        <v>2</v>
      </c>
      <c r="D31" s="130">
        <v>558000</v>
      </c>
      <c r="E31" s="58" t="s">
        <v>266</v>
      </c>
      <c r="F31" s="142">
        <v>246.8</v>
      </c>
      <c r="G31" s="142">
        <v>311.3</v>
      </c>
      <c r="H31" s="142">
        <v>132.19999999999999</v>
      </c>
      <c r="I31" s="142">
        <v>196.7</v>
      </c>
      <c r="J31" s="142">
        <v>114.6</v>
      </c>
      <c r="K31" s="142">
        <v>58.5</v>
      </c>
      <c r="L31" s="142">
        <v>56.1</v>
      </c>
    </row>
    <row r="32" spans="1:12" s="16" customFormat="1" ht="13.2">
      <c r="A32" s="140">
        <v>3</v>
      </c>
      <c r="B32" s="140">
        <v>4</v>
      </c>
      <c r="C32" s="141">
        <v>2</v>
      </c>
      <c r="D32" s="130">
        <v>358000</v>
      </c>
      <c r="E32" s="58" t="s">
        <v>259</v>
      </c>
      <c r="F32" s="142">
        <v>346.5</v>
      </c>
      <c r="G32" s="142">
        <v>443.9</v>
      </c>
      <c r="H32" s="142">
        <v>156.19999999999999</v>
      </c>
      <c r="I32" s="142">
        <v>253.5</v>
      </c>
      <c r="J32" s="142">
        <v>190.4</v>
      </c>
      <c r="K32" s="142">
        <v>103.5</v>
      </c>
      <c r="L32" s="142">
        <v>86.8</v>
      </c>
    </row>
    <row r="33" spans="1:12" s="16" customFormat="1" ht="13.2">
      <c r="A33" s="140">
        <v>3</v>
      </c>
      <c r="B33" s="140">
        <v>4</v>
      </c>
      <c r="C33" s="141">
        <v>2</v>
      </c>
      <c r="D33" s="130">
        <v>366000</v>
      </c>
      <c r="E33" s="58" t="s">
        <v>260</v>
      </c>
      <c r="F33" s="142">
        <v>341.7</v>
      </c>
      <c r="G33" s="142">
        <v>441.4</v>
      </c>
      <c r="H33" s="142">
        <v>171.6</v>
      </c>
      <c r="I33" s="142">
        <v>271.3</v>
      </c>
      <c r="J33" s="142">
        <v>170.1</v>
      </c>
      <c r="K33" s="142">
        <v>89.3</v>
      </c>
      <c r="L33" s="142">
        <v>80.8</v>
      </c>
    </row>
    <row r="34" spans="1:12" s="16" customFormat="1" ht="13.2">
      <c r="A34" s="140">
        <v>3</v>
      </c>
      <c r="B34" s="140">
        <v>4</v>
      </c>
      <c r="C34" s="141">
        <v>2</v>
      </c>
      <c r="D34" s="130">
        <v>754000</v>
      </c>
      <c r="E34" s="58" t="s">
        <v>269</v>
      </c>
      <c r="F34" s="142">
        <v>392.3</v>
      </c>
      <c r="G34" s="142">
        <v>531.20000000000005</v>
      </c>
      <c r="H34" s="142">
        <v>211.9</v>
      </c>
      <c r="I34" s="142">
        <v>350.8</v>
      </c>
      <c r="J34" s="142">
        <v>180.4</v>
      </c>
      <c r="K34" s="142">
        <v>78.5</v>
      </c>
      <c r="L34" s="142">
        <v>101.9</v>
      </c>
    </row>
    <row r="35" spans="1:12" s="16" customFormat="1" ht="13.2">
      <c r="A35" s="140">
        <v>3</v>
      </c>
      <c r="B35" s="140">
        <v>3</v>
      </c>
      <c r="C35" s="141">
        <v>2</v>
      </c>
      <c r="D35" s="130">
        <v>370000</v>
      </c>
      <c r="E35" s="58" t="s">
        <v>261</v>
      </c>
      <c r="F35" s="142">
        <v>329.2</v>
      </c>
      <c r="G35" s="142">
        <v>461.4</v>
      </c>
      <c r="H35" s="142">
        <v>176.3</v>
      </c>
      <c r="I35" s="142">
        <v>308.60000000000002</v>
      </c>
      <c r="J35" s="142">
        <v>152.80000000000001</v>
      </c>
      <c r="K35" s="142">
        <v>85.7</v>
      </c>
      <c r="L35" s="142">
        <v>67.099999999999994</v>
      </c>
    </row>
    <row r="36" spans="1:12" s="16" customFormat="1" ht="13.2">
      <c r="A36" s="140">
        <v>3</v>
      </c>
      <c r="B36" s="140">
        <v>4</v>
      </c>
      <c r="C36" s="141">
        <v>2</v>
      </c>
      <c r="D36" s="130">
        <v>758000</v>
      </c>
      <c r="E36" s="58" t="s">
        <v>271</v>
      </c>
      <c r="F36" s="142">
        <v>185.7</v>
      </c>
      <c r="G36" s="142">
        <v>226.2</v>
      </c>
      <c r="H36" s="142">
        <v>67.400000000000006</v>
      </c>
      <c r="I36" s="142">
        <v>107.8</v>
      </c>
      <c r="J36" s="142">
        <v>118.3</v>
      </c>
      <c r="K36" s="142">
        <v>47.9</v>
      </c>
      <c r="L36" s="142">
        <v>70.400000000000006</v>
      </c>
    </row>
    <row r="37" spans="1:12" s="16" customFormat="1" ht="13.2">
      <c r="A37" s="140">
        <v>3</v>
      </c>
      <c r="B37" s="140">
        <v>4</v>
      </c>
      <c r="C37" s="141">
        <v>2</v>
      </c>
      <c r="D37" s="130">
        <v>958000</v>
      </c>
      <c r="E37" s="58" t="s">
        <v>276</v>
      </c>
      <c r="F37" s="142">
        <v>151.1</v>
      </c>
      <c r="G37" s="142">
        <v>219.4</v>
      </c>
      <c r="H37" s="142">
        <v>67.5</v>
      </c>
      <c r="I37" s="142">
        <v>135.69999999999999</v>
      </c>
      <c r="J37" s="142">
        <v>83.6</v>
      </c>
      <c r="K37" s="142">
        <v>47.3</v>
      </c>
      <c r="L37" s="142">
        <v>36.299999999999997</v>
      </c>
    </row>
    <row r="38" spans="1:12" s="16" customFormat="1" ht="13.2">
      <c r="A38" s="140">
        <v>3</v>
      </c>
      <c r="B38" s="140">
        <v>4</v>
      </c>
      <c r="C38" s="141">
        <v>2</v>
      </c>
      <c r="D38" s="130">
        <v>762000</v>
      </c>
      <c r="E38" s="58" t="s">
        <v>272</v>
      </c>
      <c r="F38" s="142">
        <v>172.8</v>
      </c>
      <c r="G38" s="142">
        <v>208.5</v>
      </c>
      <c r="H38" s="142">
        <v>79.7</v>
      </c>
      <c r="I38" s="142">
        <v>115.4</v>
      </c>
      <c r="J38" s="142">
        <v>93.1</v>
      </c>
      <c r="K38" s="142">
        <v>50.2</v>
      </c>
      <c r="L38" s="142">
        <v>42.9</v>
      </c>
    </row>
    <row r="39" spans="1:12" s="16" customFormat="1" ht="13.2">
      <c r="A39" s="140">
        <v>3</v>
      </c>
      <c r="B39" s="140">
        <v>4</v>
      </c>
      <c r="C39" s="141">
        <v>2</v>
      </c>
      <c r="D39" s="130">
        <v>154000</v>
      </c>
      <c r="E39" s="58" t="s">
        <v>253</v>
      </c>
      <c r="F39" s="142">
        <v>280</v>
      </c>
      <c r="G39" s="142">
        <v>284.39999999999998</v>
      </c>
      <c r="H39" s="142">
        <v>93.1</v>
      </c>
      <c r="I39" s="142">
        <v>97.5</v>
      </c>
      <c r="J39" s="142">
        <v>186.9</v>
      </c>
      <c r="K39" s="142">
        <v>133.30000000000001</v>
      </c>
      <c r="L39" s="142">
        <v>53.6</v>
      </c>
    </row>
    <row r="40" spans="1:12" s="16" customFormat="1" ht="13.2">
      <c r="A40" s="140">
        <v>3</v>
      </c>
      <c r="B40" s="140">
        <v>4</v>
      </c>
      <c r="C40" s="141">
        <v>2</v>
      </c>
      <c r="D40" s="130">
        <v>766000</v>
      </c>
      <c r="E40" s="58" t="s">
        <v>273</v>
      </c>
      <c r="F40" s="142">
        <v>243.1</v>
      </c>
      <c r="G40" s="142">
        <v>305.2</v>
      </c>
      <c r="H40" s="142">
        <v>119.3</v>
      </c>
      <c r="I40" s="142">
        <v>181.4</v>
      </c>
      <c r="J40" s="142">
        <v>123.8</v>
      </c>
      <c r="K40" s="142">
        <v>65.3</v>
      </c>
      <c r="L40" s="142">
        <v>58.5</v>
      </c>
    </row>
    <row r="41" spans="1:12" s="16" customFormat="1" ht="13.2">
      <c r="A41" s="140">
        <v>3</v>
      </c>
      <c r="B41" s="140">
        <v>4</v>
      </c>
      <c r="C41" s="141">
        <v>2</v>
      </c>
      <c r="D41" s="130">
        <v>962000</v>
      </c>
      <c r="E41" s="58" t="s">
        <v>277</v>
      </c>
      <c r="F41" s="142">
        <v>314.10000000000002</v>
      </c>
      <c r="G41" s="142">
        <v>423.8</v>
      </c>
      <c r="H41" s="142">
        <v>174.9</v>
      </c>
      <c r="I41" s="142">
        <v>284.60000000000002</v>
      </c>
      <c r="J41" s="142">
        <v>139.19999999999999</v>
      </c>
      <c r="K41" s="142">
        <v>67</v>
      </c>
      <c r="L41" s="142">
        <v>72.2</v>
      </c>
    </row>
    <row r="42" spans="1:12" s="16" customFormat="1" ht="13.2">
      <c r="A42" s="140">
        <v>3</v>
      </c>
      <c r="B42" s="140">
        <v>4</v>
      </c>
      <c r="C42" s="141">
        <v>2</v>
      </c>
      <c r="D42" s="130">
        <v>770000</v>
      </c>
      <c r="E42" s="58" t="s">
        <v>274</v>
      </c>
      <c r="F42" s="142">
        <v>339</v>
      </c>
      <c r="G42" s="142">
        <v>452.9</v>
      </c>
      <c r="H42" s="142">
        <v>164.4</v>
      </c>
      <c r="I42" s="142">
        <v>278.3</v>
      </c>
      <c r="J42" s="142">
        <v>174.6</v>
      </c>
      <c r="K42" s="142">
        <v>82.7</v>
      </c>
      <c r="L42" s="142">
        <v>91.9</v>
      </c>
    </row>
    <row r="43" spans="1:12" s="16" customFormat="1" ht="13.2">
      <c r="A43" s="140">
        <v>3</v>
      </c>
      <c r="B43" s="140">
        <v>4</v>
      </c>
      <c r="C43" s="141">
        <v>2</v>
      </c>
      <c r="D43" s="130">
        <v>162000</v>
      </c>
      <c r="E43" s="58" t="s">
        <v>254</v>
      </c>
      <c r="F43" s="142">
        <v>256.60000000000002</v>
      </c>
      <c r="G43" s="142">
        <v>322.8</v>
      </c>
      <c r="H43" s="142">
        <v>134.6</v>
      </c>
      <c r="I43" s="142">
        <v>200.8</v>
      </c>
      <c r="J43" s="142">
        <v>122.1</v>
      </c>
      <c r="K43" s="142">
        <v>64.7</v>
      </c>
      <c r="L43" s="142">
        <v>57.4</v>
      </c>
    </row>
    <row r="44" spans="1:12" s="16" customFormat="1" ht="13.2">
      <c r="A44" s="140">
        <v>3</v>
      </c>
      <c r="B44" s="140">
        <v>4</v>
      </c>
      <c r="C44" s="141">
        <v>2</v>
      </c>
      <c r="D44" s="130">
        <v>374000</v>
      </c>
      <c r="E44" s="58" t="s">
        <v>262</v>
      </c>
      <c r="F44" s="142">
        <v>425.5</v>
      </c>
      <c r="G44" s="142">
        <v>508.8</v>
      </c>
      <c r="H44" s="142">
        <v>247.9</v>
      </c>
      <c r="I44" s="142">
        <v>331.3</v>
      </c>
      <c r="J44" s="142">
        <v>177.5</v>
      </c>
      <c r="K44" s="142">
        <v>106.8</v>
      </c>
      <c r="L44" s="142">
        <v>70.7</v>
      </c>
    </row>
    <row r="45" spans="1:12" s="16" customFormat="1" ht="13.2">
      <c r="A45" s="140">
        <v>3</v>
      </c>
      <c r="B45" s="140">
        <v>4</v>
      </c>
      <c r="C45" s="141">
        <v>2</v>
      </c>
      <c r="D45" s="130">
        <v>966000</v>
      </c>
      <c r="E45" s="58" t="s">
        <v>278</v>
      </c>
      <c r="F45" s="142">
        <v>260.10000000000002</v>
      </c>
      <c r="G45" s="142">
        <v>335.5</v>
      </c>
      <c r="H45" s="142">
        <v>163.9</v>
      </c>
      <c r="I45" s="142">
        <v>239.3</v>
      </c>
      <c r="J45" s="142">
        <v>96.2</v>
      </c>
      <c r="K45" s="142">
        <v>61.3</v>
      </c>
      <c r="L45" s="142">
        <v>34.9</v>
      </c>
    </row>
    <row r="46" spans="1:12" s="16" customFormat="1" ht="13.2">
      <c r="A46" s="140">
        <v>3</v>
      </c>
      <c r="B46" s="140">
        <v>4</v>
      </c>
      <c r="C46" s="141">
        <v>2</v>
      </c>
      <c r="D46" s="130">
        <v>774000</v>
      </c>
      <c r="E46" s="58" t="s">
        <v>275</v>
      </c>
      <c r="F46" s="142">
        <v>368</v>
      </c>
      <c r="G46" s="142">
        <v>395</v>
      </c>
      <c r="H46" s="142">
        <v>216.7</v>
      </c>
      <c r="I46" s="142">
        <v>243.7</v>
      </c>
      <c r="J46" s="142">
        <v>151.30000000000001</v>
      </c>
      <c r="K46" s="142">
        <v>71.3</v>
      </c>
      <c r="L46" s="142">
        <v>80</v>
      </c>
    </row>
    <row r="47" spans="1:12" s="16" customFormat="1" ht="13.2">
      <c r="A47" s="140">
        <v>3</v>
      </c>
      <c r="B47" s="140">
        <v>4</v>
      </c>
      <c r="C47" s="141">
        <v>2</v>
      </c>
      <c r="D47" s="130">
        <v>378000</v>
      </c>
      <c r="E47" s="58" t="s">
        <v>263</v>
      </c>
      <c r="F47" s="142">
        <v>291.89999999999998</v>
      </c>
      <c r="G47" s="142">
        <v>391.3</v>
      </c>
      <c r="H47" s="142">
        <v>152.19999999999999</v>
      </c>
      <c r="I47" s="142">
        <v>251.6</v>
      </c>
      <c r="J47" s="142">
        <v>139.69999999999999</v>
      </c>
      <c r="K47" s="142">
        <v>58.2</v>
      </c>
      <c r="L47" s="142">
        <v>81.5</v>
      </c>
    </row>
    <row r="48" spans="1:12" s="16" customFormat="1" ht="13.2">
      <c r="A48" s="140">
        <v>3</v>
      </c>
      <c r="B48" s="140">
        <v>4</v>
      </c>
      <c r="C48" s="141">
        <v>2</v>
      </c>
      <c r="D48" s="130">
        <v>382000</v>
      </c>
      <c r="E48" s="58" t="s">
        <v>264</v>
      </c>
      <c r="F48" s="142">
        <v>350.2</v>
      </c>
      <c r="G48" s="142">
        <v>407</v>
      </c>
      <c r="H48" s="142">
        <v>192.7</v>
      </c>
      <c r="I48" s="142">
        <v>249.6</v>
      </c>
      <c r="J48" s="142">
        <v>157.4</v>
      </c>
      <c r="K48" s="142">
        <v>68.3</v>
      </c>
      <c r="L48" s="142">
        <v>89.2</v>
      </c>
    </row>
    <row r="49" spans="1:12" s="16" customFormat="1" ht="13.2">
      <c r="A49" s="140">
        <v>3</v>
      </c>
      <c r="B49" s="140">
        <v>4</v>
      </c>
      <c r="C49" s="141">
        <v>2</v>
      </c>
      <c r="D49" s="130">
        <v>970000</v>
      </c>
      <c r="E49" s="58" t="s">
        <v>279</v>
      </c>
      <c r="F49" s="142">
        <v>329.3</v>
      </c>
      <c r="G49" s="142">
        <v>454.3</v>
      </c>
      <c r="H49" s="142">
        <v>186.2</v>
      </c>
      <c r="I49" s="142">
        <v>311.10000000000002</v>
      </c>
      <c r="J49" s="142">
        <v>143.19999999999999</v>
      </c>
      <c r="K49" s="142">
        <v>65.8</v>
      </c>
      <c r="L49" s="142">
        <v>77.400000000000006</v>
      </c>
    </row>
    <row r="50" spans="1:12" s="16" customFormat="1" ht="13.2">
      <c r="A50" s="140">
        <v>3</v>
      </c>
      <c r="B50" s="140">
        <v>4</v>
      </c>
      <c r="C50" s="141">
        <v>2</v>
      </c>
      <c r="D50" s="130">
        <v>974000</v>
      </c>
      <c r="E50" s="58" t="s">
        <v>280</v>
      </c>
      <c r="F50" s="142">
        <v>240.1</v>
      </c>
      <c r="G50" s="142">
        <v>290.5</v>
      </c>
      <c r="H50" s="142">
        <v>100.9</v>
      </c>
      <c r="I50" s="142">
        <v>151.19999999999999</v>
      </c>
      <c r="J50" s="142">
        <v>139.19999999999999</v>
      </c>
      <c r="K50" s="142">
        <v>63.8</v>
      </c>
      <c r="L50" s="142">
        <v>75.5</v>
      </c>
    </row>
    <row r="51" spans="1:12" s="16" customFormat="1" ht="13.2">
      <c r="A51" s="140">
        <v>3</v>
      </c>
      <c r="B51" s="140">
        <v>4</v>
      </c>
      <c r="C51" s="141">
        <v>2</v>
      </c>
      <c r="D51" s="130">
        <v>566000</v>
      </c>
      <c r="E51" s="58" t="s">
        <v>267</v>
      </c>
      <c r="F51" s="142">
        <v>202.7</v>
      </c>
      <c r="G51" s="142">
        <v>247</v>
      </c>
      <c r="H51" s="142">
        <v>78.7</v>
      </c>
      <c r="I51" s="142">
        <v>123.1</v>
      </c>
      <c r="J51" s="142">
        <v>124</v>
      </c>
      <c r="K51" s="142">
        <v>60.8</v>
      </c>
      <c r="L51" s="142">
        <v>63.2</v>
      </c>
    </row>
    <row r="52" spans="1:12" s="16" customFormat="1" ht="13.2">
      <c r="A52" s="140">
        <v>3</v>
      </c>
      <c r="B52" s="140">
        <v>3</v>
      </c>
      <c r="C52" s="141">
        <v>2</v>
      </c>
      <c r="D52" s="130">
        <v>978000</v>
      </c>
      <c r="E52" s="81" t="s">
        <v>281</v>
      </c>
      <c r="F52" s="142">
        <v>404.1</v>
      </c>
      <c r="G52" s="142">
        <v>406.8</v>
      </c>
      <c r="H52" s="142">
        <v>230.4</v>
      </c>
      <c r="I52" s="142">
        <v>233.1</v>
      </c>
      <c r="J52" s="142">
        <v>173.7</v>
      </c>
      <c r="K52" s="142">
        <v>90</v>
      </c>
      <c r="L52" s="142">
        <v>83.7</v>
      </c>
    </row>
    <row r="53" spans="1:12" s="16" customFormat="1" ht="13.2">
      <c r="A53" s="140">
        <v>3</v>
      </c>
      <c r="B53" s="140">
        <v>4</v>
      </c>
      <c r="C53" s="141">
        <v>2</v>
      </c>
      <c r="D53" s="130">
        <v>166000</v>
      </c>
      <c r="E53" s="58" t="s">
        <v>255</v>
      </c>
      <c r="F53" s="142">
        <v>383.3</v>
      </c>
      <c r="G53" s="142">
        <v>408</v>
      </c>
      <c r="H53" s="142">
        <v>168.3</v>
      </c>
      <c r="I53" s="142">
        <v>193</v>
      </c>
      <c r="J53" s="142">
        <v>214.9</v>
      </c>
      <c r="K53" s="142">
        <v>136</v>
      </c>
      <c r="L53" s="142">
        <v>79</v>
      </c>
    </row>
    <row r="54" spans="1:12" s="16" customFormat="1" ht="13.2">
      <c r="A54" s="140">
        <v>3</v>
      </c>
      <c r="B54" s="140">
        <v>4</v>
      </c>
      <c r="C54" s="141">
        <v>2</v>
      </c>
      <c r="D54" s="130">
        <v>570000</v>
      </c>
      <c r="E54" s="58" t="s">
        <v>268</v>
      </c>
      <c r="F54" s="142">
        <v>192.8</v>
      </c>
      <c r="G54" s="142">
        <v>216.6</v>
      </c>
      <c r="H54" s="142">
        <v>108.5</v>
      </c>
      <c r="I54" s="142">
        <v>132.30000000000001</v>
      </c>
      <c r="J54" s="142">
        <v>84.4</v>
      </c>
      <c r="K54" s="142">
        <v>35.9</v>
      </c>
      <c r="L54" s="142">
        <v>48.5</v>
      </c>
    </row>
    <row r="55" spans="1:12" s="16" customFormat="1" ht="13.2">
      <c r="A55" s="140">
        <v>3</v>
      </c>
      <c r="B55" s="140">
        <v>4</v>
      </c>
      <c r="C55" s="141">
        <v>2</v>
      </c>
      <c r="D55" s="130">
        <v>170000</v>
      </c>
      <c r="E55" s="58" t="s">
        <v>257</v>
      </c>
      <c r="F55" s="142">
        <v>395.1</v>
      </c>
      <c r="G55" s="142">
        <v>395.6</v>
      </c>
      <c r="H55" s="142">
        <v>207.3</v>
      </c>
      <c r="I55" s="142">
        <v>207.7</v>
      </c>
      <c r="J55" s="142">
        <v>187.8</v>
      </c>
      <c r="K55" s="142">
        <v>131</v>
      </c>
      <c r="L55" s="142">
        <v>56.8</v>
      </c>
    </row>
    <row r="56" spans="1:12" s="16" customFormat="1" ht="13.2">
      <c r="A56" s="133"/>
      <c r="B56" s="133"/>
      <c r="C56" s="133"/>
      <c r="D56" s="143"/>
      <c r="E56" s="114" t="s">
        <v>211</v>
      </c>
      <c r="F56" s="302">
        <v>293.5</v>
      </c>
      <c r="G56" s="302">
        <v>363.5</v>
      </c>
      <c r="H56" s="302">
        <v>149.1</v>
      </c>
      <c r="I56" s="302">
        <v>219.1</v>
      </c>
      <c r="J56" s="302">
        <v>144.4</v>
      </c>
      <c r="K56" s="302">
        <v>76.5</v>
      </c>
      <c r="L56" s="302">
        <v>67.900000000000006</v>
      </c>
    </row>
    <row r="57" spans="1:12" s="16" customFormat="1" ht="13.2">
      <c r="A57" s="140">
        <v>4</v>
      </c>
      <c r="B57" s="140">
        <v>2</v>
      </c>
      <c r="C57" s="141">
        <v>3</v>
      </c>
      <c r="D57" s="130">
        <v>334004</v>
      </c>
      <c r="E57" s="58" t="s">
        <v>57</v>
      </c>
      <c r="F57" s="142">
        <v>435.1</v>
      </c>
      <c r="G57" s="142">
        <v>561.79999999999995</v>
      </c>
      <c r="H57" s="142">
        <v>212.2</v>
      </c>
      <c r="I57" s="142">
        <v>339</v>
      </c>
      <c r="J57" s="142">
        <v>222.8</v>
      </c>
      <c r="K57" s="142">
        <v>149.9</v>
      </c>
      <c r="L57" s="142">
        <v>72.900000000000006</v>
      </c>
    </row>
    <row r="58" spans="1:12" s="16" customFormat="1" ht="13.2">
      <c r="A58" s="140">
        <v>4</v>
      </c>
      <c r="B58" s="140">
        <v>2</v>
      </c>
      <c r="C58" s="141">
        <v>3</v>
      </c>
      <c r="D58" s="130">
        <v>962004</v>
      </c>
      <c r="E58" s="58" t="s">
        <v>150</v>
      </c>
      <c r="F58" s="142">
        <v>308</v>
      </c>
      <c r="G58" s="142">
        <v>435.6</v>
      </c>
      <c r="H58" s="142">
        <v>189.8</v>
      </c>
      <c r="I58" s="142">
        <v>317.39999999999998</v>
      </c>
      <c r="J58" s="142">
        <v>118.2</v>
      </c>
      <c r="K58" s="142">
        <v>80.900000000000006</v>
      </c>
      <c r="L58" s="142">
        <v>37.299999999999997</v>
      </c>
    </row>
    <row r="59" spans="1:12" s="16" customFormat="1" ht="13.2">
      <c r="A59" s="140">
        <v>4</v>
      </c>
      <c r="B59" s="140">
        <v>1</v>
      </c>
      <c r="C59" s="141">
        <v>3</v>
      </c>
      <c r="D59" s="130">
        <v>978004</v>
      </c>
      <c r="E59" s="58" t="s">
        <v>161</v>
      </c>
      <c r="F59" s="142">
        <v>581</v>
      </c>
      <c r="G59" s="142">
        <v>803.6</v>
      </c>
      <c r="H59" s="142">
        <v>421.2</v>
      </c>
      <c r="I59" s="142">
        <v>643.79999999999995</v>
      </c>
      <c r="J59" s="142">
        <v>159.69999999999999</v>
      </c>
      <c r="K59" s="142">
        <v>73.900000000000006</v>
      </c>
      <c r="L59" s="142">
        <v>85.8</v>
      </c>
    </row>
    <row r="60" spans="1:12" s="16" customFormat="1" ht="13.2">
      <c r="A60" s="140">
        <v>4</v>
      </c>
      <c r="B60" s="140">
        <v>2</v>
      </c>
      <c r="C60" s="141">
        <v>3</v>
      </c>
      <c r="D60" s="130">
        <v>562008</v>
      </c>
      <c r="E60" s="58" t="s">
        <v>105</v>
      </c>
      <c r="F60" s="142">
        <v>544.29999999999995</v>
      </c>
      <c r="G60" s="142">
        <v>638.1</v>
      </c>
      <c r="H60" s="142">
        <v>293.7</v>
      </c>
      <c r="I60" s="142">
        <v>387.5</v>
      </c>
      <c r="J60" s="142">
        <v>250.6</v>
      </c>
      <c r="K60" s="142">
        <v>124.5</v>
      </c>
      <c r="L60" s="142">
        <v>126.1</v>
      </c>
    </row>
    <row r="61" spans="1:12" s="16" customFormat="1" ht="13.2">
      <c r="A61" s="140">
        <v>4</v>
      </c>
      <c r="B61" s="140">
        <v>2</v>
      </c>
      <c r="C61" s="141">
        <v>3</v>
      </c>
      <c r="D61" s="130">
        <v>158004</v>
      </c>
      <c r="E61" s="58" t="s">
        <v>30</v>
      </c>
      <c r="F61" s="142">
        <v>336</v>
      </c>
      <c r="G61" s="142">
        <v>472.5</v>
      </c>
      <c r="H61" s="142">
        <v>208.7</v>
      </c>
      <c r="I61" s="142">
        <v>345.2</v>
      </c>
      <c r="J61" s="142">
        <v>127.3</v>
      </c>
      <c r="K61" s="142">
        <v>59.6</v>
      </c>
      <c r="L61" s="142">
        <v>67.7</v>
      </c>
    </row>
    <row r="62" spans="1:12" s="16" customFormat="1" ht="13.2">
      <c r="A62" s="140">
        <v>4</v>
      </c>
      <c r="B62" s="140">
        <v>2</v>
      </c>
      <c r="C62" s="141">
        <v>3</v>
      </c>
      <c r="D62" s="130">
        <v>954012</v>
      </c>
      <c r="E62" s="58" t="s">
        <v>140</v>
      </c>
      <c r="F62" s="142">
        <v>396.9</v>
      </c>
      <c r="G62" s="142">
        <v>499.2</v>
      </c>
      <c r="H62" s="142">
        <v>232.8</v>
      </c>
      <c r="I62" s="142">
        <v>335.2</v>
      </c>
      <c r="J62" s="142">
        <v>164.1</v>
      </c>
      <c r="K62" s="142">
        <v>75.900000000000006</v>
      </c>
      <c r="L62" s="142">
        <v>88.2</v>
      </c>
    </row>
    <row r="63" spans="1:12" s="16" customFormat="1" ht="13.2">
      <c r="A63" s="140">
        <v>4</v>
      </c>
      <c r="B63" s="140">
        <v>2</v>
      </c>
      <c r="C63" s="144">
        <v>3</v>
      </c>
      <c r="D63" s="130">
        <v>370016</v>
      </c>
      <c r="E63" s="58" t="s">
        <v>73</v>
      </c>
      <c r="F63" s="142">
        <v>382.2</v>
      </c>
      <c r="G63" s="142">
        <v>497.2</v>
      </c>
      <c r="H63" s="142">
        <v>182.1</v>
      </c>
      <c r="I63" s="142">
        <v>297.10000000000002</v>
      </c>
      <c r="J63" s="142">
        <v>200.1</v>
      </c>
      <c r="K63" s="142">
        <v>105.4</v>
      </c>
      <c r="L63" s="142">
        <v>94.7</v>
      </c>
    </row>
    <row r="64" spans="1:12" s="16" customFormat="1" ht="13.2">
      <c r="A64" s="140">
        <v>4</v>
      </c>
      <c r="B64" s="140">
        <v>2</v>
      </c>
      <c r="C64" s="141">
        <v>3</v>
      </c>
      <c r="D64" s="130">
        <v>962016</v>
      </c>
      <c r="E64" s="58" t="s">
        <v>151</v>
      </c>
      <c r="F64" s="142">
        <v>221.3</v>
      </c>
      <c r="G64" s="142">
        <v>257</v>
      </c>
      <c r="H64" s="142">
        <v>40.1</v>
      </c>
      <c r="I64" s="142">
        <v>75.8</v>
      </c>
      <c r="J64" s="142">
        <v>181.2</v>
      </c>
      <c r="K64" s="142">
        <v>66.8</v>
      </c>
      <c r="L64" s="142">
        <v>114.4</v>
      </c>
    </row>
    <row r="65" spans="1:12" s="16" customFormat="1" ht="13.2">
      <c r="A65" s="140">
        <v>4</v>
      </c>
      <c r="B65" s="140">
        <v>2</v>
      </c>
      <c r="C65" s="141">
        <v>3</v>
      </c>
      <c r="D65" s="130">
        <v>370020</v>
      </c>
      <c r="E65" s="58" t="s">
        <v>74</v>
      </c>
      <c r="F65" s="142">
        <v>290.60000000000002</v>
      </c>
      <c r="G65" s="142">
        <v>420.2</v>
      </c>
      <c r="H65" s="142">
        <v>152.80000000000001</v>
      </c>
      <c r="I65" s="142">
        <v>282.5</v>
      </c>
      <c r="J65" s="142">
        <v>137.80000000000001</v>
      </c>
      <c r="K65" s="142">
        <v>78.7</v>
      </c>
      <c r="L65" s="142">
        <v>59</v>
      </c>
    </row>
    <row r="66" spans="1:12" s="16" customFormat="1" ht="13.2">
      <c r="A66" s="140">
        <v>4</v>
      </c>
      <c r="B66" s="140">
        <v>2</v>
      </c>
      <c r="C66" s="144">
        <v>3</v>
      </c>
      <c r="D66" s="130">
        <v>978020</v>
      </c>
      <c r="E66" s="58" t="s">
        <v>162</v>
      </c>
      <c r="F66" s="142">
        <v>507.7</v>
      </c>
      <c r="G66" s="142">
        <v>636.79999999999995</v>
      </c>
      <c r="H66" s="142">
        <v>205.3</v>
      </c>
      <c r="I66" s="142">
        <v>334.4</v>
      </c>
      <c r="J66" s="142">
        <v>302.39999999999998</v>
      </c>
      <c r="K66" s="142">
        <v>143.80000000000001</v>
      </c>
      <c r="L66" s="142">
        <v>158.6</v>
      </c>
    </row>
    <row r="67" spans="1:12" s="16" customFormat="1" ht="13.2">
      <c r="A67" s="140">
        <v>4</v>
      </c>
      <c r="B67" s="140">
        <v>2</v>
      </c>
      <c r="C67" s="141">
        <v>3</v>
      </c>
      <c r="D67" s="130">
        <v>170020</v>
      </c>
      <c r="E67" s="58" t="s">
        <v>49</v>
      </c>
      <c r="F67" s="142">
        <v>866.7</v>
      </c>
      <c r="G67" s="142">
        <v>881.7</v>
      </c>
      <c r="H67" s="142">
        <v>505.8</v>
      </c>
      <c r="I67" s="142">
        <v>520.79999999999995</v>
      </c>
      <c r="J67" s="142">
        <v>360.9</v>
      </c>
      <c r="K67" s="142">
        <v>180.5</v>
      </c>
      <c r="L67" s="142">
        <v>180.5</v>
      </c>
    </row>
    <row r="68" spans="1:12" s="16" customFormat="1" ht="13.2">
      <c r="A68" s="140">
        <v>4</v>
      </c>
      <c r="B68" s="140">
        <v>2</v>
      </c>
      <c r="C68" s="141">
        <v>3</v>
      </c>
      <c r="D68" s="130">
        <v>154036</v>
      </c>
      <c r="E68" s="58" t="s">
        <v>29</v>
      </c>
      <c r="F68" s="142">
        <v>459.9</v>
      </c>
      <c r="G68" s="142">
        <v>477.5</v>
      </c>
      <c r="H68" s="142">
        <v>226</v>
      </c>
      <c r="I68" s="142">
        <v>243.7</v>
      </c>
      <c r="J68" s="142">
        <v>233.9</v>
      </c>
      <c r="K68" s="142">
        <v>104.7</v>
      </c>
      <c r="L68" s="142">
        <v>129.19999999999999</v>
      </c>
    </row>
    <row r="69" spans="1:12" s="16" customFormat="1" ht="13.2">
      <c r="A69" s="140">
        <v>4</v>
      </c>
      <c r="B69" s="140">
        <v>1</v>
      </c>
      <c r="C69" s="141">
        <v>3</v>
      </c>
      <c r="D69" s="130">
        <v>158026</v>
      </c>
      <c r="E69" s="58" t="s">
        <v>36</v>
      </c>
      <c r="F69" s="142">
        <v>455.5</v>
      </c>
      <c r="G69" s="142">
        <v>557.9</v>
      </c>
      <c r="H69" s="142">
        <v>275.39999999999998</v>
      </c>
      <c r="I69" s="142">
        <v>377.8</v>
      </c>
      <c r="J69" s="142">
        <v>180.1</v>
      </c>
      <c r="K69" s="142">
        <v>97.7</v>
      </c>
      <c r="L69" s="142">
        <v>82.4</v>
      </c>
    </row>
    <row r="70" spans="1:12" s="16" customFormat="1" ht="13.2">
      <c r="A70" s="140">
        <v>4</v>
      </c>
      <c r="B70" s="140">
        <v>1</v>
      </c>
      <c r="C70" s="141">
        <v>3</v>
      </c>
      <c r="D70" s="130">
        <v>562028</v>
      </c>
      <c r="E70" s="58" t="s">
        <v>111</v>
      </c>
      <c r="F70" s="142">
        <v>522.9</v>
      </c>
      <c r="G70" s="142">
        <v>686.2</v>
      </c>
      <c r="H70" s="142">
        <v>273.8</v>
      </c>
      <c r="I70" s="142">
        <v>437.1</v>
      </c>
      <c r="J70" s="142">
        <v>249.1</v>
      </c>
      <c r="K70" s="142">
        <v>138.6</v>
      </c>
      <c r="L70" s="142">
        <v>110.5</v>
      </c>
    </row>
    <row r="71" spans="1:12" s="16" customFormat="1" ht="13.2">
      <c r="A71" s="140">
        <v>4</v>
      </c>
      <c r="B71" s="140">
        <v>2</v>
      </c>
      <c r="C71" s="141">
        <v>3</v>
      </c>
      <c r="D71" s="130">
        <v>954024</v>
      </c>
      <c r="E71" s="58" t="s">
        <v>143</v>
      </c>
      <c r="F71" s="142">
        <v>557.6</v>
      </c>
      <c r="G71" s="142">
        <v>754</v>
      </c>
      <c r="H71" s="142">
        <v>348.3</v>
      </c>
      <c r="I71" s="142">
        <v>544.6</v>
      </c>
      <c r="J71" s="142">
        <v>209.3</v>
      </c>
      <c r="K71" s="142">
        <v>103.7</v>
      </c>
      <c r="L71" s="142">
        <v>105.6</v>
      </c>
    </row>
    <row r="72" spans="1:12" s="16" customFormat="1" ht="13.2">
      <c r="A72" s="140">
        <v>4</v>
      </c>
      <c r="B72" s="140">
        <v>2</v>
      </c>
      <c r="C72" s="141">
        <v>3</v>
      </c>
      <c r="D72" s="130">
        <v>978032</v>
      </c>
      <c r="E72" s="58" t="s">
        <v>165</v>
      </c>
      <c r="F72" s="142">
        <v>419.3</v>
      </c>
      <c r="G72" s="142">
        <v>523.6</v>
      </c>
      <c r="H72" s="142">
        <v>203</v>
      </c>
      <c r="I72" s="142">
        <v>307.3</v>
      </c>
      <c r="J72" s="142">
        <v>216.3</v>
      </c>
      <c r="K72" s="142">
        <v>96.8</v>
      </c>
      <c r="L72" s="142">
        <v>119.5</v>
      </c>
    </row>
    <row r="73" spans="1:12" s="16" customFormat="1" ht="13.2">
      <c r="A73" s="140">
        <v>4</v>
      </c>
      <c r="B73" s="140">
        <v>2</v>
      </c>
      <c r="C73" s="141">
        <v>3</v>
      </c>
      <c r="D73" s="130">
        <v>382060</v>
      </c>
      <c r="E73" s="58" t="s">
        <v>93</v>
      </c>
      <c r="F73" s="142">
        <v>304.3</v>
      </c>
      <c r="G73" s="142">
        <v>417.2</v>
      </c>
      <c r="H73" s="142">
        <v>184.5</v>
      </c>
      <c r="I73" s="142">
        <v>297.3</v>
      </c>
      <c r="J73" s="142">
        <v>119.9</v>
      </c>
      <c r="K73" s="142">
        <v>44.7</v>
      </c>
      <c r="L73" s="142">
        <v>75.2</v>
      </c>
    </row>
    <row r="74" spans="1:12" s="16" customFormat="1" ht="13.2">
      <c r="A74" s="140">
        <v>4</v>
      </c>
      <c r="B74" s="140">
        <v>2</v>
      </c>
      <c r="C74" s="141">
        <v>3</v>
      </c>
      <c r="D74" s="130">
        <v>962060</v>
      </c>
      <c r="E74" s="58" t="s">
        <v>156</v>
      </c>
      <c r="F74" s="142">
        <v>239.7</v>
      </c>
      <c r="G74" s="142">
        <v>283.5</v>
      </c>
      <c r="H74" s="142">
        <v>116</v>
      </c>
      <c r="I74" s="142">
        <v>159.80000000000001</v>
      </c>
      <c r="J74" s="142">
        <v>123.7</v>
      </c>
      <c r="K74" s="142">
        <v>79.900000000000006</v>
      </c>
      <c r="L74" s="142">
        <v>43.8</v>
      </c>
    </row>
    <row r="75" spans="1:12" s="16" customFormat="1" ht="13.2">
      <c r="A75" s="140">
        <v>4</v>
      </c>
      <c r="B75" s="140">
        <v>2</v>
      </c>
      <c r="C75" s="141">
        <v>3</v>
      </c>
      <c r="D75" s="130">
        <v>362040</v>
      </c>
      <c r="E75" s="58" t="s">
        <v>70</v>
      </c>
      <c r="F75" s="142">
        <v>302.2</v>
      </c>
      <c r="G75" s="142">
        <v>348.2</v>
      </c>
      <c r="H75" s="142">
        <v>131.4</v>
      </c>
      <c r="I75" s="142">
        <v>177.4</v>
      </c>
      <c r="J75" s="142">
        <v>170.8</v>
      </c>
      <c r="K75" s="142">
        <v>85.4</v>
      </c>
      <c r="L75" s="142">
        <v>85.4</v>
      </c>
    </row>
    <row r="76" spans="1:12" s="16" customFormat="1" ht="13.2">
      <c r="A76" s="133"/>
      <c r="B76" s="133"/>
      <c r="C76" s="133"/>
      <c r="D76" s="143"/>
      <c r="E76" s="114" t="s">
        <v>212</v>
      </c>
      <c r="F76" s="302">
        <v>434.8</v>
      </c>
      <c r="G76" s="302">
        <v>542.1</v>
      </c>
      <c r="H76" s="302">
        <v>236.2</v>
      </c>
      <c r="I76" s="302">
        <v>343.5</v>
      </c>
      <c r="J76" s="302">
        <v>198.5</v>
      </c>
      <c r="K76" s="302">
        <v>100.1</v>
      </c>
      <c r="L76" s="302">
        <v>98.5</v>
      </c>
    </row>
    <row r="77" spans="1:12" s="16" customFormat="1" ht="13.2">
      <c r="A77" s="140">
        <v>5</v>
      </c>
      <c r="B77" s="140">
        <v>3</v>
      </c>
      <c r="C77" s="141">
        <v>3</v>
      </c>
      <c r="D77" s="130">
        <v>770004</v>
      </c>
      <c r="E77" s="58" t="s">
        <v>130</v>
      </c>
      <c r="F77" s="142">
        <v>206.6</v>
      </c>
      <c r="G77" s="142">
        <v>267.89999999999998</v>
      </c>
      <c r="H77" s="142">
        <v>75.7</v>
      </c>
      <c r="I77" s="142">
        <v>137</v>
      </c>
      <c r="J77" s="142">
        <v>130.9</v>
      </c>
      <c r="K77" s="142">
        <v>68.5</v>
      </c>
      <c r="L77" s="142">
        <v>62.4</v>
      </c>
    </row>
    <row r="78" spans="1:12" s="16" customFormat="1" ht="13.2">
      <c r="A78" s="140">
        <v>5</v>
      </c>
      <c r="B78" s="140">
        <v>3</v>
      </c>
      <c r="C78" s="141">
        <v>3</v>
      </c>
      <c r="D78" s="130">
        <v>570008</v>
      </c>
      <c r="E78" s="58" t="s">
        <v>119</v>
      </c>
      <c r="F78" s="142">
        <v>488.2</v>
      </c>
      <c r="G78" s="142">
        <v>501.5</v>
      </c>
      <c r="H78" s="142">
        <v>315.3</v>
      </c>
      <c r="I78" s="142">
        <v>328.6</v>
      </c>
      <c r="J78" s="142">
        <v>172.9</v>
      </c>
      <c r="K78" s="142">
        <v>63.9</v>
      </c>
      <c r="L78" s="142">
        <v>109.1</v>
      </c>
    </row>
    <row r="79" spans="1:12" s="16" customFormat="1" ht="13.2">
      <c r="A79" s="140">
        <v>5</v>
      </c>
      <c r="B79" s="140">
        <v>3</v>
      </c>
      <c r="C79" s="141">
        <v>3</v>
      </c>
      <c r="D79" s="130">
        <v>362004</v>
      </c>
      <c r="E79" s="58" t="s">
        <v>239</v>
      </c>
      <c r="F79" s="142">
        <v>439.3</v>
      </c>
      <c r="G79" s="142">
        <v>527.1</v>
      </c>
      <c r="H79" s="142">
        <v>293.60000000000002</v>
      </c>
      <c r="I79" s="142">
        <v>381.4</v>
      </c>
      <c r="J79" s="142">
        <v>145.69999999999999</v>
      </c>
      <c r="K79" s="142">
        <v>70.7</v>
      </c>
      <c r="L79" s="142">
        <v>75</v>
      </c>
    </row>
    <row r="80" spans="1:12" s="16" customFormat="1" ht="13.2">
      <c r="A80" s="140">
        <v>5</v>
      </c>
      <c r="B80" s="140">
        <v>3</v>
      </c>
      <c r="C80" s="141">
        <v>3</v>
      </c>
      <c r="D80" s="130">
        <v>362012</v>
      </c>
      <c r="E80" s="58" t="s">
        <v>64</v>
      </c>
      <c r="F80" s="142">
        <v>145.4</v>
      </c>
      <c r="G80" s="142">
        <v>169.1</v>
      </c>
      <c r="H80" s="142">
        <v>51.9</v>
      </c>
      <c r="I80" s="142">
        <v>75.5</v>
      </c>
      <c r="J80" s="142">
        <v>93.6</v>
      </c>
      <c r="K80" s="142">
        <v>34.9</v>
      </c>
      <c r="L80" s="142">
        <v>58.6</v>
      </c>
    </row>
    <row r="81" spans="1:12" s="16" customFormat="1" ht="13.2">
      <c r="A81" s="140">
        <v>5</v>
      </c>
      <c r="B81" s="140">
        <v>3</v>
      </c>
      <c r="C81" s="145">
        <v>3</v>
      </c>
      <c r="D81" s="130">
        <v>362016</v>
      </c>
      <c r="E81" s="58" t="s">
        <v>240</v>
      </c>
      <c r="F81" s="142">
        <v>547.20000000000005</v>
      </c>
      <c r="G81" s="142">
        <v>722.8</v>
      </c>
      <c r="H81" s="142">
        <v>332.9</v>
      </c>
      <c r="I81" s="142">
        <v>508.4</v>
      </c>
      <c r="J81" s="142">
        <v>214.3</v>
      </c>
      <c r="K81" s="142">
        <v>93.5</v>
      </c>
      <c r="L81" s="142">
        <v>120.8</v>
      </c>
    </row>
    <row r="82" spans="1:12" s="16" customFormat="1" ht="13.2">
      <c r="A82" s="140">
        <v>5</v>
      </c>
      <c r="B82" s="140">
        <v>3</v>
      </c>
      <c r="C82" s="141">
        <v>3</v>
      </c>
      <c r="D82" s="130">
        <v>154008</v>
      </c>
      <c r="E82" s="58" t="s">
        <v>25</v>
      </c>
      <c r="F82" s="142">
        <v>441.6</v>
      </c>
      <c r="G82" s="142">
        <v>452.9</v>
      </c>
      <c r="H82" s="142">
        <v>205.6</v>
      </c>
      <c r="I82" s="142">
        <v>216.8</v>
      </c>
      <c r="J82" s="142">
        <v>236.1</v>
      </c>
      <c r="K82" s="142">
        <v>110.8</v>
      </c>
      <c r="L82" s="142">
        <v>125.3</v>
      </c>
    </row>
    <row r="83" spans="1:12" s="16" customFormat="1" ht="13.2">
      <c r="A83" s="140">
        <v>5</v>
      </c>
      <c r="B83" s="140">
        <v>3</v>
      </c>
      <c r="C83" s="141">
        <v>3</v>
      </c>
      <c r="D83" s="130">
        <v>954008</v>
      </c>
      <c r="E83" s="58" t="s">
        <v>139</v>
      </c>
      <c r="F83" s="142">
        <v>462</v>
      </c>
      <c r="G83" s="142">
        <v>532.9</v>
      </c>
      <c r="H83" s="142">
        <v>203.5</v>
      </c>
      <c r="I83" s="142">
        <v>274.5</v>
      </c>
      <c r="J83" s="142">
        <v>258.39999999999998</v>
      </c>
      <c r="K83" s="142">
        <v>65.599999999999994</v>
      </c>
      <c r="L83" s="142">
        <v>192.8</v>
      </c>
    </row>
    <row r="84" spans="1:12" s="16" customFormat="1" ht="13.2">
      <c r="A84" s="140">
        <v>5</v>
      </c>
      <c r="B84" s="140">
        <v>3</v>
      </c>
      <c r="C84" s="141">
        <v>3</v>
      </c>
      <c r="D84" s="130">
        <v>362020</v>
      </c>
      <c r="E84" s="58" t="s">
        <v>65</v>
      </c>
      <c r="F84" s="142">
        <v>194</v>
      </c>
      <c r="G84" s="142">
        <v>266</v>
      </c>
      <c r="H84" s="142">
        <v>92.8</v>
      </c>
      <c r="I84" s="142">
        <v>164.8</v>
      </c>
      <c r="J84" s="142">
        <v>101.2</v>
      </c>
      <c r="K84" s="142">
        <v>35.5</v>
      </c>
      <c r="L84" s="142">
        <v>65.7</v>
      </c>
    </row>
    <row r="85" spans="1:12" s="16" customFormat="1" ht="13.2">
      <c r="A85" s="140">
        <v>5</v>
      </c>
      <c r="B85" s="140">
        <v>3</v>
      </c>
      <c r="C85" s="141">
        <v>3</v>
      </c>
      <c r="D85" s="130">
        <v>370012</v>
      </c>
      <c r="E85" s="58" t="s">
        <v>72</v>
      </c>
      <c r="F85" s="142">
        <v>524.29999999999995</v>
      </c>
      <c r="G85" s="142">
        <v>731.9</v>
      </c>
      <c r="H85" s="142">
        <v>345.5</v>
      </c>
      <c r="I85" s="142">
        <v>553.20000000000005</v>
      </c>
      <c r="J85" s="142">
        <v>178.7</v>
      </c>
      <c r="K85" s="142">
        <v>103.8</v>
      </c>
      <c r="L85" s="142">
        <v>74.900000000000006</v>
      </c>
    </row>
    <row r="86" spans="1:12" s="16" customFormat="1" ht="13.2">
      <c r="A86" s="140">
        <v>5</v>
      </c>
      <c r="B86" s="140">
        <v>3</v>
      </c>
      <c r="C86" s="141">
        <v>3</v>
      </c>
      <c r="D86" s="130">
        <v>154012</v>
      </c>
      <c r="E86" s="58" t="s">
        <v>26</v>
      </c>
      <c r="F86" s="142">
        <v>673</v>
      </c>
      <c r="G86" s="142">
        <v>674.5</v>
      </c>
      <c r="H86" s="142">
        <v>392.3</v>
      </c>
      <c r="I86" s="142">
        <v>393.8</v>
      </c>
      <c r="J86" s="142">
        <v>280.7</v>
      </c>
      <c r="K86" s="142">
        <v>146.4</v>
      </c>
      <c r="L86" s="142">
        <v>134.30000000000001</v>
      </c>
    </row>
    <row r="87" spans="1:12" s="16" customFormat="1" ht="13.2">
      <c r="A87" s="140">
        <v>5</v>
      </c>
      <c r="B87" s="140">
        <v>3</v>
      </c>
      <c r="C87" s="141">
        <v>3</v>
      </c>
      <c r="D87" s="130">
        <v>154016</v>
      </c>
      <c r="E87" s="58" t="s">
        <v>27</v>
      </c>
      <c r="F87" s="142">
        <v>357.9</v>
      </c>
      <c r="G87" s="142">
        <v>384.8</v>
      </c>
      <c r="H87" s="142">
        <v>166.9</v>
      </c>
      <c r="I87" s="142">
        <v>193.8</v>
      </c>
      <c r="J87" s="142">
        <v>191</v>
      </c>
      <c r="K87" s="142">
        <v>101.9</v>
      </c>
      <c r="L87" s="142">
        <v>89.1</v>
      </c>
    </row>
    <row r="88" spans="1:12" s="16" customFormat="1" ht="13.2">
      <c r="A88" s="140">
        <v>5</v>
      </c>
      <c r="B88" s="140">
        <v>3</v>
      </c>
      <c r="C88" s="141">
        <v>3</v>
      </c>
      <c r="D88" s="130">
        <v>566012</v>
      </c>
      <c r="E88" s="58" t="s">
        <v>115</v>
      </c>
      <c r="F88" s="142">
        <v>183.1</v>
      </c>
      <c r="G88" s="142">
        <v>229.8</v>
      </c>
      <c r="H88" s="142">
        <v>87.2</v>
      </c>
      <c r="I88" s="142">
        <v>133.9</v>
      </c>
      <c r="J88" s="142">
        <v>95.8</v>
      </c>
      <c r="K88" s="142">
        <v>43</v>
      </c>
      <c r="L88" s="142">
        <v>52.8</v>
      </c>
    </row>
    <row r="89" spans="1:12" s="16" customFormat="1" ht="13.2">
      <c r="A89" s="140">
        <v>5</v>
      </c>
      <c r="B89" s="140">
        <v>3</v>
      </c>
      <c r="C89" s="141">
        <v>3</v>
      </c>
      <c r="D89" s="130">
        <v>554020</v>
      </c>
      <c r="E89" s="58" t="s">
        <v>101</v>
      </c>
      <c r="F89" s="142">
        <v>342.2</v>
      </c>
      <c r="G89" s="142">
        <v>409</v>
      </c>
      <c r="H89" s="142">
        <v>164.3</v>
      </c>
      <c r="I89" s="142">
        <v>231.2</v>
      </c>
      <c r="J89" s="142">
        <v>177.9</v>
      </c>
      <c r="K89" s="142">
        <v>129.1</v>
      </c>
      <c r="L89" s="142">
        <v>48.8</v>
      </c>
    </row>
    <row r="90" spans="1:12" s="16" customFormat="1" ht="13.2">
      <c r="A90" s="140">
        <v>5</v>
      </c>
      <c r="B90" s="140">
        <v>3</v>
      </c>
      <c r="C90" s="141">
        <v>3</v>
      </c>
      <c r="D90" s="130">
        <v>374012</v>
      </c>
      <c r="E90" s="58" t="s">
        <v>75</v>
      </c>
      <c r="F90" s="142">
        <v>487.3</v>
      </c>
      <c r="G90" s="142">
        <v>616.79999999999995</v>
      </c>
      <c r="H90" s="142">
        <v>254.2</v>
      </c>
      <c r="I90" s="142">
        <v>383.7</v>
      </c>
      <c r="J90" s="142">
        <v>233.1</v>
      </c>
      <c r="K90" s="142">
        <v>116.1</v>
      </c>
      <c r="L90" s="142">
        <v>117</v>
      </c>
    </row>
    <row r="91" spans="1:12" s="16" customFormat="1" ht="13.2">
      <c r="A91" s="140">
        <v>5</v>
      </c>
      <c r="B91" s="140">
        <v>3</v>
      </c>
      <c r="C91" s="141">
        <v>3</v>
      </c>
      <c r="D91" s="130">
        <v>158008</v>
      </c>
      <c r="E91" s="58" t="s">
        <v>31</v>
      </c>
      <c r="F91" s="142">
        <v>279.8</v>
      </c>
      <c r="G91" s="142">
        <v>358.1</v>
      </c>
      <c r="H91" s="142">
        <v>144.9</v>
      </c>
      <c r="I91" s="142">
        <v>223.2</v>
      </c>
      <c r="J91" s="142">
        <v>134.9</v>
      </c>
      <c r="K91" s="142">
        <v>70</v>
      </c>
      <c r="L91" s="142">
        <v>65</v>
      </c>
    </row>
    <row r="92" spans="1:12" s="16" customFormat="1" ht="13.2">
      <c r="A92" s="140">
        <v>5</v>
      </c>
      <c r="B92" s="140">
        <v>3</v>
      </c>
      <c r="C92" s="141">
        <v>3</v>
      </c>
      <c r="D92" s="130">
        <v>158012</v>
      </c>
      <c r="E92" s="58" t="s">
        <v>32</v>
      </c>
      <c r="F92" s="142">
        <v>355.7</v>
      </c>
      <c r="G92" s="142">
        <v>482.7</v>
      </c>
      <c r="H92" s="142">
        <v>189.6</v>
      </c>
      <c r="I92" s="142">
        <v>316.60000000000002</v>
      </c>
      <c r="J92" s="142">
        <v>166.1</v>
      </c>
      <c r="K92" s="142">
        <v>76.2</v>
      </c>
      <c r="L92" s="142">
        <v>89.9</v>
      </c>
    </row>
    <row r="93" spans="1:12" s="16" customFormat="1" ht="13.2">
      <c r="A93" s="140">
        <v>5</v>
      </c>
      <c r="B93" s="140">
        <v>3</v>
      </c>
      <c r="C93" s="141">
        <v>3</v>
      </c>
      <c r="D93" s="130">
        <v>334016</v>
      </c>
      <c r="E93" s="58" t="s">
        <v>59</v>
      </c>
      <c r="F93" s="142">
        <v>504.8</v>
      </c>
      <c r="G93" s="142">
        <v>601.70000000000005</v>
      </c>
      <c r="H93" s="142">
        <v>266.3</v>
      </c>
      <c r="I93" s="142">
        <v>363.3</v>
      </c>
      <c r="J93" s="142">
        <v>238.5</v>
      </c>
      <c r="K93" s="142">
        <v>152.69999999999999</v>
      </c>
      <c r="L93" s="142">
        <v>85.8</v>
      </c>
    </row>
    <row r="94" spans="1:12" s="16" customFormat="1" ht="13.2">
      <c r="A94" s="140">
        <v>5</v>
      </c>
      <c r="B94" s="140">
        <v>3</v>
      </c>
      <c r="C94" s="141">
        <v>3</v>
      </c>
      <c r="D94" s="130">
        <v>166012</v>
      </c>
      <c r="E94" s="58" t="s">
        <v>45</v>
      </c>
      <c r="F94" s="142">
        <v>165.6</v>
      </c>
      <c r="G94" s="142">
        <v>168.6</v>
      </c>
      <c r="H94" s="142">
        <v>47.3</v>
      </c>
      <c r="I94" s="142">
        <v>50.3</v>
      </c>
      <c r="J94" s="142">
        <v>118.3</v>
      </c>
      <c r="K94" s="142">
        <v>45.8</v>
      </c>
      <c r="L94" s="142">
        <v>72.5</v>
      </c>
    </row>
    <row r="95" spans="1:12" s="16" customFormat="1" ht="13.2">
      <c r="A95" s="140">
        <v>5</v>
      </c>
      <c r="B95" s="140">
        <v>3</v>
      </c>
      <c r="C95" s="141">
        <v>3</v>
      </c>
      <c r="D95" s="130">
        <v>766040</v>
      </c>
      <c r="E95" s="58" t="s">
        <v>128</v>
      </c>
      <c r="F95" s="142">
        <v>228.9</v>
      </c>
      <c r="G95" s="142">
        <v>339.1</v>
      </c>
      <c r="H95" s="142">
        <v>127.2</v>
      </c>
      <c r="I95" s="142">
        <v>237.4</v>
      </c>
      <c r="J95" s="142">
        <v>101.7</v>
      </c>
      <c r="K95" s="142">
        <v>56.9</v>
      </c>
      <c r="L95" s="142">
        <v>44.8</v>
      </c>
    </row>
    <row r="96" spans="1:12" s="16" customFormat="1" ht="13.2">
      <c r="A96" s="140">
        <v>5</v>
      </c>
      <c r="B96" s="140">
        <v>3</v>
      </c>
      <c r="C96" s="141">
        <v>3</v>
      </c>
      <c r="D96" s="130">
        <v>766044</v>
      </c>
      <c r="E96" s="58" t="s">
        <v>129</v>
      </c>
      <c r="F96" s="142">
        <v>391.1</v>
      </c>
      <c r="G96" s="142">
        <v>537.29999999999995</v>
      </c>
      <c r="H96" s="142">
        <v>189</v>
      </c>
      <c r="I96" s="142">
        <v>335.2</v>
      </c>
      <c r="J96" s="142">
        <v>202.1</v>
      </c>
      <c r="K96" s="142">
        <v>124.8</v>
      </c>
      <c r="L96" s="142">
        <v>77.3</v>
      </c>
    </row>
    <row r="97" spans="1:12" s="16" customFormat="1" ht="13.2">
      <c r="A97" s="140">
        <v>5</v>
      </c>
      <c r="B97" s="140">
        <v>3</v>
      </c>
      <c r="C97" s="141">
        <v>3</v>
      </c>
      <c r="D97" s="130">
        <v>758024</v>
      </c>
      <c r="E97" s="58" t="s">
        <v>125</v>
      </c>
      <c r="F97" s="142">
        <v>244.6</v>
      </c>
      <c r="G97" s="142">
        <v>300.8</v>
      </c>
      <c r="H97" s="142">
        <v>117.3</v>
      </c>
      <c r="I97" s="142">
        <v>173.5</v>
      </c>
      <c r="J97" s="142">
        <v>127.3</v>
      </c>
      <c r="K97" s="142">
        <v>57.4</v>
      </c>
      <c r="L97" s="142">
        <v>69.900000000000006</v>
      </c>
    </row>
    <row r="98" spans="1:12" s="16" customFormat="1" ht="13.2">
      <c r="A98" s="140">
        <v>5</v>
      </c>
      <c r="B98" s="140">
        <v>3</v>
      </c>
      <c r="C98" s="141">
        <v>3</v>
      </c>
      <c r="D98" s="130">
        <v>382032</v>
      </c>
      <c r="E98" s="58" t="s">
        <v>89</v>
      </c>
      <c r="F98" s="142">
        <v>306.5</v>
      </c>
      <c r="G98" s="142">
        <v>427.9</v>
      </c>
      <c r="H98" s="142">
        <v>207</v>
      </c>
      <c r="I98" s="142">
        <v>328.4</v>
      </c>
      <c r="J98" s="142">
        <v>99.5</v>
      </c>
      <c r="K98" s="142">
        <v>39.799999999999997</v>
      </c>
      <c r="L98" s="142">
        <v>59.7</v>
      </c>
    </row>
    <row r="99" spans="1:12" s="16" customFormat="1" ht="13.2">
      <c r="A99" s="140">
        <v>5</v>
      </c>
      <c r="B99" s="140">
        <v>3</v>
      </c>
      <c r="C99" s="141">
        <v>3</v>
      </c>
      <c r="D99" s="130">
        <v>158024</v>
      </c>
      <c r="E99" s="58" t="s">
        <v>35</v>
      </c>
      <c r="F99" s="142">
        <v>238.3</v>
      </c>
      <c r="G99" s="142">
        <v>320.7</v>
      </c>
      <c r="H99" s="142">
        <v>112.8</v>
      </c>
      <c r="I99" s="142">
        <v>195.2</v>
      </c>
      <c r="J99" s="142">
        <v>125.5</v>
      </c>
      <c r="K99" s="142">
        <v>57</v>
      </c>
      <c r="L99" s="142">
        <v>68.400000000000006</v>
      </c>
    </row>
    <row r="100" spans="1:12" s="16" customFormat="1" ht="13.2">
      <c r="A100" s="140">
        <v>5</v>
      </c>
      <c r="B100" s="140">
        <v>3</v>
      </c>
      <c r="C100" s="141">
        <v>3</v>
      </c>
      <c r="D100" s="130">
        <v>166016</v>
      </c>
      <c r="E100" s="58" t="s">
        <v>256</v>
      </c>
      <c r="F100" s="142">
        <v>440.8</v>
      </c>
      <c r="G100" s="142">
        <v>489.8</v>
      </c>
      <c r="H100" s="142">
        <v>233.9</v>
      </c>
      <c r="I100" s="142">
        <v>282.8</v>
      </c>
      <c r="J100" s="142">
        <v>206.9</v>
      </c>
      <c r="K100" s="142">
        <v>115.1</v>
      </c>
      <c r="L100" s="142">
        <v>91.8</v>
      </c>
    </row>
    <row r="101" spans="1:12" s="16" customFormat="1" ht="13.2">
      <c r="A101" s="140">
        <v>5</v>
      </c>
      <c r="B101" s="140">
        <v>3</v>
      </c>
      <c r="C101" s="141">
        <v>3</v>
      </c>
      <c r="D101" s="130">
        <v>978028</v>
      </c>
      <c r="E101" s="58" t="s">
        <v>164</v>
      </c>
      <c r="F101" s="142">
        <v>842.6</v>
      </c>
      <c r="G101" s="142">
        <v>989.8</v>
      </c>
      <c r="H101" s="142">
        <v>565.6</v>
      </c>
      <c r="I101" s="142">
        <v>712.8</v>
      </c>
      <c r="J101" s="142">
        <v>277</v>
      </c>
      <c r="K101" s="142">
        <v>81.099999999999994</v>
      </c>
      <c r="L101" s="142">
        <v>195.9</v>
      </c>
    </row>
    <row r="102" spans="1:12" s="16" customFormat="1" ht="13.2">
      <c r="A102" s="140">
        <v>5</v>
      </c>
      <c r="B102" s="140">
        <v>3</v>
      </c>
      <c r="C102" s="141">
        <v>3</v>
      </c>
      <c r="D102" s="130">
        <v>974040</v>
      </c>
      <c r="E102" s="58" t="s">
        <v>159</v>
      </c>
      <c r="F102" s="142">
        <v>418.5</v>
      </c>
      <c r="G102" s="142">
        <v>543.79999999999995</v>
      </c>
      <c r="H102" s="142">
        <v>198.9</v>
      </c>
      <c r="I102" s="142">
        <v>324.2</v>
      </c>
      <c r="J102" s="142">
        <v>219.6</v>
      </c>
      <c r="K102" s="142">
        <v>104.6</v>
      </c>
      <c r="L102" s="142">
        <v>115</v>
      </c>
    </row>
    <row r="103" spans="1:12" s="16" customFormat="1" ht="13.2">
      <c r="A103" s="140">
        <v>5</v>
      </c>
      <c r="B103" s="140">
        <v>3</v>
      </c>
      <c r="C103" s="141">
        <v>3</v>
      </c>
      <c r="D103" s="130">
        <v>170044</v>
      </c>
      <c r="E103" s="58" t="s">
        <v>52</v>
      </c>
      <c r="F103" s="142">
        <v>876.7</v>
      </c>
      <c r="G103" s="142">
        <v>888.7</v>
      </c>
      <c r="H103" s="142">
        <v>513.20000000000005</v>
      </c>
      <c r="I103" s="142">
        <v>525.1</v>
      </c>
      <c r="J103" s="142">
        <v>363.6</v>
      </c>
      <c r="K103" s="142">
        <v>193</v>
      </c>
      <c r="L103" s="142">
        <v>170.6</v>
      </c>
    </row>
    <row r="104" spans="1:12" s="16" customFormat="1" ht="13.2">
      <c r="A104" s="140">
        <v>5</v>
      </c>
      <c r="B104" s="140">
        <v>3</v>
      </c>
      <c r="C104" s="141">
        <v>3</v>
      </c>
      <c r="D104" s="130">
        <v>562036</v>
      </c>
      <c r="E104" s="58" t="s">
        <v>113</v>
      </c>
      <c r="F104" s="142">
        <v>477</v>
      </c>
      <c r="G104" s="142">
        <v>542.4</v>
      </c>
      <c r="H104" s="142">
        <v>246.2</v>
      </c>
      <c r="I104" s="142">
        <v>311.60000000000002</v>
      </c>
      <c r="J104" s="142">
        <v>230.8</v>
      </c>
      <c r="K104" s="142">
        <v>86.6</v>
      </c>
      <c r="L104" s="142">
        <v>144.30000000000001</v>
      </c>
    </row>
    <row r="105" spans="1:12" s="16" customFormat="1" ht="13.2">
      <c r="A105" s="140">
        <v>5</v>
      </c>
      <c r="B105" s="140">
        <v>3</v>
      </c>
      <c r="C105" s="141">
        <v>3</v>
      </c>
      <c r="D105" s="130">
        <v>978040</v>
      </c>
      <c r="E105" s="58" t="s">
        <v>167</v>
      </c>
      <c r="F105" s="142">
        <v>493.4</v>
      </c>
      <c r="G105" s="142">
        <v>612.4</v>
      </c>
      <c r="H105" s="142">
        <v>276.5</v>
      </c>
      <c r="I105" s="142">
        <v>395.5</v>
      </c>
      <c r="J105" s="142">
        <v>217</v>
      </c>
      <c r="K105" s="142">
        <v>73.5</v>
      </c>
      <c r="L105" s="142">
        <v>143.5</v>
      </c>
    </row>
    <row r="106" spans="1:12" s="16" customFormat="1" ht="13.2">
      <c r="A106" s="140">
        <v>5</v>
      </c>
      <c r="B106" s="140">
        <v>3</v>
      </c>
      <c r="C106" s="141">
        <v>3</v>
      </c>
      <c r="D106" s="130">
        <v>158036</v>
      </c>
      <c r="E106" s="58" t="s">
        <v>39</v>
      </c>
      <c r="F106" s="142">
        <v>393</v>
      </c>
      <c r="G106" s="142">
        <v>408</v>
      </c>
      <c r="H106" s="142">
        <v>215.3</v>
      </c>
      <c r="I106" s="142">
        <v>230.3</v>
      </c>
      <c r="J106" s="142">
        <v>177.7</v>
      </c>
      <c r="K106" s="142">
        <v>75.099999999999994</v>
      </c>
      <c r="L106" s="142">
        <v>102.6</v>
      </c>
    </row>
    <row r="107" spans="1:12" s="16" customFormat="1" ht="13.2">
      <c r="A107" s="140">
        <v>5</v>
      </c>
      <c r="B107" s="140">
        <v>3</v>
      </c>
      <c r="C107" s="141">
        <v>3</v>
      </c>
      <c r="D107" s="130">
        <v>334036</v>
      </c>
      <c r="E107" s="58" t="s">
        <v>61</v>
      </c>
      <c r="F107" s="142">
        <v>539.70000000000005</v>
      </c>
      <c r="G107" s="142">
        <v>645.1</v>
      </c>
      <c r="H107" s="142">
        <v>257.8</v>
      </c>
      <c r="I107" s="142">
        <v>363.2</v>
      </c>
      <c r="J107" s="142">
        <v>281.89999999999998</v>
      </c>
      <c r="K107" s="142">
        <v>141</v>
      </c>
      <c r="L107" s="142">
        <v>141</v>
      </c>
    </row>
    <row r="108" spans="1:12" s="16" customFormat="1" ht="13.2">
      <c r="A108" s="133"/>
      <c r="B108" s="133"/>
      <c r="C108" s="133"/>
      <c r="D108" s="143"/>
      <c r="E108" s="137" t="s">
        <v>213</v>
      </c>
      <c r="F108" s="302">
        <v>401.3</v>
      </c>
      <c r="G108" s="302">
        <v>480.2</v>
      </c>
      <c r="H108" s="302">
        <v>215</v>
      </c>
      <c r="I108" s="302">
        <v>293.89999999999998</v>
      </c>
      <c r="J108" s="302">
        <v>186.3</v>
      </c>
      <c r="K108" s="302">
        <v>89.2</v>
      </c>
      <c r="L108" s="302">
        <v>97.1</v>
      </c>
    </row>
    <row r="109" spans="1:12" s="16" customFormat="1" ht="13.2">
      <c r="A109" s="140">
        <v>6</v>
      </c>
      <c r="B109" s="140">
        <v>4</v>
      </c>
      <c r="C109" s="141">
        <v>3</v>
      </c>
      <c r="D109" s="130">
        <v>554004</v>
      </c>
      <c r="E109" s="58" t="s">
        <v>98</v>
      </c>
      <c r="F109" s="142">
        <v>214.1</v>
      </c>
      <c r="G109" s="142">
        <v>260.7</v>
      </c>
      <c r="H109" s="142">
        <v>136.69999999999999</v>
      </c>
      <c r="I109" s="142">
        <v>183.3</v>
      </c>
      <c r="J109" s="142">
        <v>77.400000000000006</v>
      </c>
      <c r="K109" s="142">
        <v>56.2</v>
      </c>
      <c r="L109" s="142">
        <v>21.2</v>
      </c>
    </row>
    <row r="110" spans="1:12" s="16" customFormat="1" ht="13.2">
      <c r="A110" s="140">
        <v>6</v>
      </c>
      <c r="B110" s="140">
        <v>4</v>
      </c>
      <c r="C110" s="141">
        <v>3</v>
      </c>
      <c r="D110" s="130">
        <v>382008</v>
      </c>
      <c r="E110" s="58" t="s">
        <v>84</v>
      </c>
      <c r="F110" s="142">
        <v>253.8</v>
      </c>
      <c r="G110" s="142">
        <v>322.10000000000002</v>
      </c>
      <c r="H110" s="142">
        <v>162</v>
      </c>
      <c r="I110" s="142">
        <v>230.3</v>
      </c>
      <c r="J110" s="142">
        <v>91.7</v>
      </c>
      <c r="K110" s="142">
        <v>48.8</v>
      </c>
      <c r="L110" s="142">
        <v>42.9</v>
      </c>
    </row>
    <row r="111" spans="1:12" s="16" customFormat="1" ht="13.2">
      <c r="A111" s="140">
        <v>6</v>
      </c>
      <c r="B111" s="140">
        <v>4</v>
      </c>
      <c r="C111" s="145">
        <v>3</v>
      </c>
      <c r="D111" s="130">
        <v>554012</v>
      </c>
      <c r="E111" s="58" t="s">
        <v>100</v>
      </c>
      <c r="F111" s="142">
        <v>388.5</v>
      </c>
      <c r="G111" s="142">
        <v>526.29999999999995</v>
      </c>
      <c r="H111" s="142">
        <v>250.8</v>
      </c>
      <c r="I111" s="142">
        <v>388.5</v>
      </c>
      <c r="J111" s="142">
        <v>137.80000000000001</v>
      </c>
      <c r="K111" s="142">
        <v>71</v>
      </c>
      <c r="L111" s="142">
        <v>66.7</v>
      </c>
    </row>
    <row r="112" spans="1:12" s="16" customFormat="1" ht="13.2">
      <c r="A112" s="140">
        <v>6</v>
      </c>
      <c r="B112" s="140">
        <v>4</v>
      </c>
      <c r="C112" s="141">
        <v>3</v>
      </c>
      <c r="D112" s="130">
        <v>382012</v>
      </c>
      <c r="E112" s="58" t="s">
        <v>85</v>
      </c>
      <c r="F112" s="142">
        <v>235.9</v>
      </c>
      <c r="G112" s="142">
        <v>292.8</v>
      </c>
      <c r="H112" s="142">
        <v>134.19999999999999</v>
      </c>
      <c r="I112" s="142">
        <v>191.2</v>
      </c>
      <c r="J112" s="142">
        <v>101.7</v>
      </c>
      <c r="K112" s="142">
        <v>40.700000000000003</v>
      </c>
      <c r="L112" s="142">
        <v>61</v>
      </c>
    </row>
    <row r="113" spans="1:12" s="16" customFormat="1" ht="13.2">
      <c r="A113" s="140">
        <v>6</v>
      </c>
      <c r="B113" s="140">
        <v>4</v>
      </c>
      <c r="C113" s="141">
        <v>3</v>
      </c>
      <c r="D113" s="130">
        <v>758004</v>
      </c>
      <c r="E113" s="58" t="s">
        <v>123</v>
      </c>
      <c r="F113" s="142">
        <v>178.2</v>
      </c>
      <c r="G113" s="142">
        <v>213.6</v>
      </c>
      <c r="H113" s="142">
        <v>75.099999999999994</v>
      </c>
      <c r="I113" s="142">
        <v>110.6</v>
      </c>
      <c r="J113" s="142">
        <v>103</v>
      </c>
      <c r="K113" s="142">
        <v>53.7</v>
      </c>
      <c r="L113" s="142">
        <v>49.4</v>
      </c>
    </row>
    <row r="114" spans="1:12" s="16" customFormat="1" ht="13.2">
      <c r="A114" s="140">
        <v>6</v>
      </c>
      <c r="B114" s="140">
        <v>4</v>
      </c>
      <c r="C114" s="141">
        <v>3</v>
      </c>
      <c r="D114" s="130">
        <v>558012</v>
      </c>
      <c r="E114" s="58" t="s">
        <v>102</v>
      </c>
      <c r="F114" s="142">
        <v>326.39999999999998</v>
      </c>
      <c r="G114" s="142">
        <v>472.6</v>
      </c>
      <c r="H114" s="142">
        <v>173.7</v>
      </c>
      <c r="I114" s="142">
        <v>319.89999999999998</v>
      </c>
      <c r="J114" s="142">
        <v>152.80000000000001</v>
      </c>
      <c r="K114" s="142">
        <v>74.400000000000006</v>
      </c>
      <c r="L114" s="142">
        <v>78.3</v>
      </c>
    </row>
    <row r="115" spans="1:12" s="16" customFormat="1" ht="13.2">
      <c r="A115" s="140">
        <v>6</v>
      </c>
      <c r="B115" s="140">
        <v>4</v>
      </c>
      <c r="C115" s="141">
        <v>3</v>
      </c>
      <c r="D115" s="130">
        <v>558016</v>
      </c>
      <c r="E115" s="58" t="s">
        <v>103</v>
      </c>
      <c r="F115" s="142">
        <v>369.9</v>
      </c>
      <c r="G115" s="142">
        <v>476</v>
      </c>
      <c r="H115" s="142">
        <v>154.5</v>
      </c>
      <c r="I115" s="142">
        <v>260.7</v>
      </c>
      <c r="J115" s="142">
        <v>215.3</v>
      </c>
      <c r="K115" s="142">
        <v>105.1</v>
      </c>
      <c r="L115" s="142">
        <v>110.2</v>
      </c>
    </row>
    <row r="116" spans="1:12" s="16" customFormat="1" ht="13.2">
      <c r="A116" s="140">
        <v>6</v>
      </c>
      <c r="B116" s="140">
        <v>4</v>
      </c>
      <c r="C116" s="141">
        <v>3</v>
      </c>
      <c r="D116" s="130">
        <v>566008</v>
      </c>
      <c r="E116" s="58" t="s">
        <v>114</v>
      </c>
      <c r="F116" s="142">
        <v>263.60000000000002</v>
      </c>
      <c r="G116" s="142">
        <v>292.10000000000002</v>
      </c>
      <c r="H116" s="142">
        <v>118.9</v>
      </c>
      <c r="I116" s="142">
        <v>147.30000000000001</v>
      </c>
      <c r="J116" s="142">
        <v>144.69999999999999</v>
      </c>
      <c r="K116" s="142">
        <v>65.900000000000006</v>
      </c>
      <c r="L116" s="142">
        <v>78.8</v>
      </c>
    </row>
    <row r="117" spans="1:12" s="16" customFormat="1" ht="13.2">
      <c r="A117" s="140">
        <v>6</v>
      </c>
      <c r="B117" s="140">
        <v>4</v>
      </c>
      <c r="C117" s="141">
        <v>3</v>
      </c>
      <c r="D117" s="130">
        <v>370004</v>
      </c>
      <c r="E117" s="58" t="s">
        <v>71</v>
      </c>
      <c r="F117" s="142">
        <v>419.6</v>
      </c>
      <c r="G117" s="142">
        <v>576.70000000000005</v>
      </c>
      <c r="H117" s="142">
        <v>196.9</v>
      </c>
      <c r="I117" s="142">
        <v>354</v>
      </c>
      <c r="J117" s="142">
        <v>222.7</v>
      </c>
      <c r="K117" s="142">
        <v>120.7</v>
      </c>
      <c r="L117" s="142">
        <v>102</v>
      </c>
    </row>
    <row r="118" spans="1:12" s="16" customFormat="1" ht="13.2">
      <c r="A118" s="140">
        <v>6</v>
      </c>
      <c r="B118" s="140">
        <v>4</v>
      </c>
      <c r="C118" s="141">
        <v>3</v>
      </c>
      <c r="D118" s="130">
        <v>562016</v>
      </c>
      <c r="E118" s="58" t="s">
        <v>108</v>
      </c>
      <c r="F118" s="142">
        <v>328.3</v>
      </c>
      <c r="G118" s="142">
        <v>477.7</v>
      </c>
      <c r="H118" s="142">
        <v>169.5</v>
      </c>
      <c r="I118" s="142">
        <v>318.89999999999998</v>
      </c>
      <c r="J118" s="142">
        <v>158.80000000000001</v>
      </c>
      <c r="K118" s="142">
        <v>93.4</v>
      </c>
      <c r="L118" s="142">
        <v>65.400000000000006</v>
      </c>
    </row>
    <row r="119" spans="1:12" s="16" customFormat="1" ht="13.2">
      <c r="A119" s="140">
        <v>6</v>
      </c>
      <c r="B119" s="140">
        <v>4</v>
      </c>
      <c r="C119" s="141">
        <v>3</v>
      </c>
      <c r="D119" s="130">
        <v>382020</v>
      </c>
      <c r="E119" s="58" t="s">
        <v>86</v>
      </c>
      <c r="F119" s="142">
        <v>317</v>
      </c>
      <c r="G119" s="142">
        <v>394.4</v>
      </c>
      <c r="H119" s="142">
        <v>171.7</v>
      </c>
      <c r="I119" s="142">
        <v>249.1</v>
      </c>
      <c r="J119" s="142">
        <v>145.30000000000001</v>
      </c>
      <c r="K119" s="142">
        <v>71.7</v>
      </c>
      <c r="L119" s="142">
        <v>73.599999999999994</v>
      </c>
    </row>
    <row r="120" spans="1:12" s="16" customFormat="1" ht="13.2">
      <c r="A120" s="140">
        <v>6</v>
      </c>
      <c r="B120" s="140">
        <v>4</v>
      </c>
      <c r="C120" s="141">
        <v>3</v>
      </c>
      <c r="D120" s="130">
        <v>954020</v>
      </c>
      <c r="E120" s="58" t="s">
        <v>142</v>
      </c>
      <c r="F120" s="142">
        <v>231.9</v>
      </c>
      <c r="G120" s="142">
        <v>271.8</v>
      </c>
      <c r="H120" s="142">
        <v>92.3</v>
      </c>
      <c r="I120" s="142">
        <v>132.19999999999999</v>
      </c>
      <c r="J120" s="142">
        <v>139.69999999999999</v>
      </c>
      <c r="K120" s="142">
        <v>72.3</v>
      </c>
      <c r="L120" s="142">
        <v>67.3</v>
      </c>
    </row>
    <row r="121" spans="1:12" s="16" customFormat="1" ht="13.2">
      <c r="A121" s="140">
        <v>6</v>
      </c>
      <c r="B121" s="140">
        <v>4</v>
      </c>
      <c r="C121" s="141">
        <v>3</v>
      </c>
      <c r="D121" s="130">
        <v>162016</v>
      </c>
      <c r="E121" s="58" t="s">
        <v>42</v>
      </c>
      <c r="F121" s="142">
        <v>246.8</v>
      </c>
      <c r="G121" s="142">
        <v>340.5</v>
      </c>
      <c r="H121" s="142">
        <v>163.69999999999999</v>
      </c>
      <c r="I121" s="142">
        <v>257.5</v>
      </c>
      <c r="J121" s="142">
        <v>83.1</v>
      </c>
      <c r="K121" s="142">
        <v>26.1</v>
      </c>
      <c r="L121" s="142">
        <v>57</v>
      </c>
    </row>
    <row r="122" spans="1:12" s="16" customFormat="1" ht="13.2">
      <c r="A122" s="140">
        <v>6</v>
      </c>
      <c r="B122" s="140">
        <v>4</v>
      </c>
      <c r="C122" s="141">
        <v>3</v>
      </c>
      <c r="D122" s="130">
        <v>154032</v>
      </c>
      <c r="E122" s="58" t="s">
        <v>28</v>
      </c>
      <c r="F122" s="142">
        <v>345.3</v>
      </c>
      <c r="G122" s="142">
        <v>414.3</v>
      </c>
      <c r="H122" s="142">
        <v>171</v>
      </c>
      <c r="I122" s="142">
        <v>240.1</v>
      </c>
      <c r="J122" s="142">
        <v>174.3</v>
      </c>
      <c r="K122" s="142">
        <v>123.3</v>
      </c>
      <c r="L122" s="142">
        <v>51</v>
      </c>
    </row>
    <row r="123" spans="1:12" s="16" customFormat="1" ht="13.2">
      <c r="A123" s="140">
        <v>6</v>
      </c>
      <c r="B123" s="140">
        <v>4</v>
      </c>
      <c r="C123" s="141">
        <v>3</v>
      </c>
      <c r="D123" s="130">
        <v>382024</v>
      </c>
      <c r="E123" s="58" t="s">
        <v>87</v>
      </c>
      <c r="F123" s="142">
        <v>125</v>
      </c>
      <c r="G123" s="142">
        <v>135.30000000000001</v>
      </c>
      <c r="H123" s="142">
        <v>33.200000000000003</v>
      </c>
      <c r="I123" s="142">
        <v>43.6</v>
      </c>
      <c r="J123" s="142">
        <v>91.7</v>
      </c>
      <c r="K123" s="142">
        <v>41.3</v>
      </c>
      <c r="L123" s="142">
        <v>50.4</v>
      </c>
    </row>
    <row r="124" spans="1:12" s="16" customFormat="1" ht="13.2">
      <c r="A124" s="140">
        <v>6</v>
      </c>
      <c r="B124" s="140">
        <v>4</v>
      </c>
      <c r="C124" s="141">
        <v>3</v>
      </c>
      <c r="D124" s="130">
        <v>378016</v>
      </c>
      <c r="E124" s="58" t="s">
        <v>80</v>
      </c>
      <c r="F124" s="142">
        <v>316.10000000000002</v>
      </c>
      <c r="G124" s="142">
        <v>391</v>
      </c>
      <c r="H124" s="142">
        <v>188.2</v>
      </c>
      <c r="I124" s="142">
        <v>263.10000000000002</v>
      </c>
      <c r="J124" s="142">
        <v>127.9</v>
      </c>
      <c r="K124" s="142">
        <v>40.200000000000003</v>
      </c>
      <c r="L124" s="142">
        <v>87.7</v>
      </c>
    </row>
    <row r="125" spans="1:12" s="16" customFormat="1" ht="13.2">
      <c r="A125" s="140">
        <v>6</v>
      </c>
      <c r="B125" s="140">
        <v>4</v>
      </c>
      <c r="C125" s="141">
        <v>3</v>
      </c>
      <c r="D125" s="130">
        <v>382028</v>
      </c>
      <c r="E125" s="58" t="s">
        <v>88</v>
      </c>
      <c r="F125" s="142">
        <v>319.10000000000002</v>
      </c>
      <c r="G125" s="142">
        <v>338.8</v>
      </c>
      <c r="H125" s="142">
        <v>166.4</v>
      </c>
      <c r="I125" s="142">
        <v>186</v>
      </c>
      <c r="J125" s="142">
        <v>152.80000000000001</v>
      </c>
      <c r="K125" s="142">
        <v>63.5</v>
      </c>
      <c r="L125" s="142">
        <v>89.2</v>
      </c>
    </row>
    <row r="126" spans="1:12" s="16" customFormat="1" ht="13.2">
      <c r="A126" s="140">
        <v>6</v>
      </c>
      <c r="B126" s="140">
        <v>4</v>
      </c>
      <c r="C126" s="141">
        <v>3</v>
      </c>
      <c r="D126" s="130">
        <v>382044</v>
      </c>
      <c r="E126" s="58" t="s">
        <v>90</v>
      </c>
      <c r="F126" s="142">
        <v>135.19999999999999</v>
      </c>
      <c r="G126" s="142">
        <v>182.3</v>
      </c>
      <c r="H126" s="142">
        <v>70</v>
      </c>
      <c r="I126" s="142">
        <v>117.1</v>
      </c>
      <c r="J126" s="142">
        <v>65.2</v>
      </c>
      <c r="K126" s="142">
        <v>20.5</v>
      </c>
      <c r="L126" s="142">
        <v>44.7</v>
      </c>
    </row>
    <row r="127" spans="1:12" s="16" customFormat="1" ht="13.2">
      <c r="A127" s="140">
        <v>6</v>
      </c>
      <c r="B127" s="140">
        <v>4</v>
      </c>
      <c r="C127" s="141">
        <v>3</v>
      </c>
      <c r="D127" s="130">
        <v>570028</v>
      </c>
      <c r="E127" s="58" t="s">
        <v>120</v>
      </c>
      <c r="F127" s="142">
        <v>499.7</v>
      </c>
      <c r="G127" s="142">
        <v>579.1</v>
      </c>
      <c r="H127" s="142">
        <v>357.4</v>
      </c>
      <c r="I127" s="142">
        <v>436.8</v>
      </c>
      <c r="J127" s="142">
        <v>142.30000000000001</v>
      </c>
      <c r="K127" s="142">
        <v>52.9</v>
      </c>
      <c r="L127" s="142">
        <v>89.3</v>
      </c>
    </row>
    <row r="128" spans="1:12" s="16" customFormat="1" ht="13.2">
      <c r="A128" s="140">
        <v>6</v>
      </c>
      <c r="B128" s="140">
        <v>4</v>
      </c>
      <c r="C128" s="141">
        <v>3</v>
      </c>
      <c r="D128" s="130">
        <v>378024</v>
      </c>
      <c r="E128" s="58" t="s">
        <v>81</v>
      </c>
      <c r="F128" s="142">
        <v>381.5</v>
      </c>
      <c r="G128" s="142">
        <v>573.1</v>
      </c>
      <c r="H128" s="142">
        <v>202</v>
      </c>
      <c r="I128" s="142">
        <v>393.6</v>
      </c>
      <c r="J128" s="142">
        <v>179.5</v>
      </c>
      <c r="K128" s="142">
        <v>69</v>
      </c>
      <c r="L128" s="142">
        <v>110.5</v>
      </c>
    </row>
    <row r="129" spans="1:12" s="16" customFormat="1" ht="13.2">
      <c r="A129" s="140">
        <v>6</v>
      </c>
      <c r="B129" s="140">
        <v>4</v>
      </c>
      <c r="C129" s="141">
        <v>3</v>
      </c>
      <c r="D129" s="130">
        <v>962052</v>
      </c>
      <c r="E129" s="58" t="s">
        <v>155</v>
      </c>
      <c r="F129" s="142">
        <v>341.6</v>
      </c>
      <c r="G129" s="142">
        <v>369.4</v>
      </c>
      <c r="H129" s="142">
        <v>101.3</v>
      </c>
      <c r="I129" s="142">
        <v>129.1</v>
      </c>
      <c r="J129" s="142">
        <v>240.3</v>
      </c>
      <c r="K129" s="142">
        <v>73.5</v>
      </c>
      <c r="L129" s="142">
        <v>166.8</v>
      </c>
    </row>
    <row r="130" spans="1:12" s="16" customFormat="1" ht="13.2">
      <c r="A130" s="140">
        <v>6</v>
      </c>
      <c r="B130" s="140">
        <v>4</v>
      </c>
      <c r="C130" s="141">
        <v>3</v>
      </c>
      <c r="D130" s="130">
        <v>770032</v>
      </c>
      <c r="E130" s="58" t="s">
        <v>132</v>
      </c>
      <c r="F130" s="142">
        <v>352.8</v>
      </c>
      <c r="G130" s="142">
        <v>483.7</v>
      </c>
      <c r="H130" s="142">
        <v>156.30000000000001</v>
      </c>
      <c r="I130" s="142">
        <v>287.3</v>
      </c>
      <c r="J130" s="142">
        <v>196.4</v>
      </c>
      <c r="K130" s="142">
        <v>100.2</v>
      </c>
      <c r="L130" s="142">
        <v>96.2</v>
      </c>
    </row>
    <row r="131" spans="1:12" s="16" customFormat="1" ht="13.2">
      <c r="A131" s="140">
        <v>6</v>
      </c>
      <c r="B131" s="140">
        <v>4</v>
      </c>
      <c r="C131" s="141">
        <v>3</v>
      </c>
      <c r="D131" s="130">
        <v>374036</v>
      </c>
      <c r="E131" s="58" t="s">
        <v>76</v>
      </c>
      <c r="F131" s="142">
        <v>229.4</v>
      </c>
      <c r="G131" s="142">
        <v>289</v>
      </c>
      <c r="H131" s="142">
        <v>96.3</v>
      </c>
      <c r="I131" s="142">
        <v>156</v>
      </c>
      <c r="J131" s="142">
        <v>133</v>
      </c>
      <c r="K131" s="142">
        <v>75.7</v>
      </c>
      <c r="L131" s="142">
        <v>57.3</v>
      </c>
    </row>
    <row r="132" spans="1:12" s="16" customFormat="1" ht="13.2">
      <c r="A132" s="140">
        <v>6</v>
      </c>
      <c r="B132" s="140">
        <v>4</v>
      </c>
      <c r="C132" s="141">
        <v>3</v>
      </c>
      <c r="D132" s="130">
        <v>754028</v>
      </c>
      <c r="E132" s="58" t="s">
        <v>270</v>
      </c>
      <c r="F132" s="142">
        <v>223.7</v>
      </c>
      <c r="G132" s="142">
        <v>322.39999999999998</v>
      </c>
      <c r="H132" s="142">
        <v>124.1</v>
      </c>
      <c r="I132" s="142">
        <v>222.7</v>
      </c>
      <c r="J132" s="142">
        <v>99.6</v>
      </c>
      <c r="K132" s="142">
        <v>59.6</v>
      </c>
      <c r="L132" s="142">
        <v>40.1</v>
      </c>
    </row>
    <row r="133" spans="1:12" s="16" customFormat="1" ht="13.2">
      <c r="A133" s="140">
        <v>6</v>
      </c>
      <c r="B133" s="140">
        <v>4</v>
      </c>
      <c r="C133" s="141">
        <v>3</v>
      </c>
      <c r="D133" s="130">
        <v>382048</v>
      </c>
      <c r="E133" s="58" t="s">
        <v>91</v>
      </c>
      <c r="F133" s="142">
        <v>232.5</v>
      </c>
      <c r="G133" s="142">
        <v>248.7</v>
      </c>
      <c r="H133" s="142">
        <v>149.6</v>
      </c>
      <c r="I133" s="142">
        <v>165.8</v>
      </c>
      <c r="J133" s="142">
        <v>82.9</v>
      </c>
      <c r="K133" s="142">
        <v>39.700000000000003</v>
      </c>
      <c r="L133" s="142">
        <v>43.3</v>
      </c>
    </row>
    <row r="134" spans="1:12" s="16" customFormat="1" ht="13.2">
      <c r="A134" s="140">
        <v>6</v>
      </c>
      <c r="B134" s="140">
        <v>4</v>
      </c>
      <c r="C134" s="141">
        <v>3</v>
      </c>
      <c r="D134" s="130">
        <v>170032</v>
      </c>
      <c r="E134" s="58" t="s">
        <v>51</v>
      </c>
      <c r="F134" s="142">
        <v>427.3</v>
      </c>
      <c r="G134" s="142">
        <v>433.7</v>
      </c>
      <c r="H134" s="142">
        <v>231.4</v>
      </c>
      <c r="I134" s="142">
        <v>237.9</v>
      </c>
      <c r="J134" s="142">
        <v>195.8</v>
      </c>
      <c r="K134" s="142">
        <v>84.2</v>
      </c>
      <c r="L134" s="142">
        <v>111.7</v>
      </c>
    </row>
    <row r="135" spans="1:12" s="16" customFormat="1" ht="13.2">
      <c r="A135" s="140">
        <v>6</v>
      </c>
      <c r="B135" s="140">
        <v>4</v>
      </c>
      <c r="C135" s="141">
        <v>3</v>
      </c>
      <c r="D135" s="130">
        <v>378028</v>
      </c>
      <c r="E135" s="58" t="s">
        <v>82</v>
      </c>
      <c r="F135" s="142">
        <v>260.2</v>
      </c>
      <c r="G135" s="142">
        <v>315.8</v>
      </c>
      <c r="H135" s="142">
        <v>142.4</v>
      </c>
      <c r="I135" s="142">
        <v>198</v>
      </c>
      <c r="J135" s="142">
        <v>117.8</v>
      </c>
      <c r="K135" s="142">
        <v>36</v>
      </c>
      <c r="L135" s="142">
        <v>81.8</v>
      </c>
    </row>
    <row r="136" spans="1:12" s="16" customFormat="1" ht="13.2">
      <c r="A136" s="140">
        <v>6</v>
      </c>
      <c r="B136" s="140">
        <v>4</v>
      </c>
      <c r="C136" s="141">
        <v>3</v>
      </c>
      <c r="D136" s="130">
        <v>958040</v>
      </c>
      <c r="E136" s="58" t="s">
        <v>148</v>
      </c>
      <c r="F136" s="142">
        <v>220.9</v>
      </c>
      <c r="G136" s="142">
        <v>276.60000000000002</v>
      </c>
      <c r="H136" s="142">
        <v>99.9</v>
      </c>
      <c r="I136" s="142">
        <v>155.6</v>
      </c>
      <c r="J136" s="142">
        <v>121</v>
      </c>
      <c r="K136" s="142">
        <v>55.7</v>
      </c>
      <c r="L136" s="142">
        <v>65.3</v>
      </c>
    </row>
    <row r="137" spans="1:12" s="16" customFormat="1" ht="13.2">
      <c r="A137" s="140">
        <v>6</v>
      </c>
      <c r="B137" s="140">
        <v>4</v>
      </c>
      <c r="C137" s="141">
        <v>3</v>
      </c>
      <c r="D137" s="130">
        <v>954028</v>
      </c>
      <c r="E137" s="58" t="s">
        <v>144</v>
      </c>
      <c r="F137" s="142">
        <v>408.3</v>
      </c>
      <c r="G137" s="142">
        <v>457.2</v>
      </c>
      <c r="H137" s="142">
        <v>253</v>
      </c>
      <c r="I137" s="142">
        <v>301.8</v>
      </c>
      <c r="J137" s="142">
        <v>155.30000000000001</v>
      </c>
      <c r="K137" s="142">
        <v>106.5</v>
      </c>
      <c r="L137" s="142">
        <v>48.8</v>
      </c>
    </row>
    <row r="138" spans="1:12" s="16" customFormat="1" ht="13.2">
      <c r="A138" s="140">
        <v>6</v>
      </c>
      <c r="B138" s="140">
        <v>4</v>
      </c>
      <c r="C138" s="141">
        <v>3</v>
      </c>
      <c r="D138" s="130">
        <v>958044</v>
      </c>
      <c r="E138" s="58" t="s">
        <v>149</v>
      </c>
      <c r="F138" s="142">
        <v>128.69999999999999</v>
      </c>
      <c r="G138" s="142">
        <v>151.30000000000001</v>
      </c>
      <c r="H138" s="142">
        <v>29.6</v>
      </c>
      <c r="I138" s="142">
        <v>52.2</v>
      </c>
      <c r="J138" s="142">
        <v>99.1</v>
      </c>
      <c r="K138" s="142">
        <v>57.4</v>
      </c>
      <c r="L138" s="142">
        <v>41.7</v>
      </c>
    </row>
    <row r="139" spans="1:12" s="16" customFormat="1" ht="13.2">
      <c r="A139" s="140">
        <v>6</v>
      </c>
      <c r="B139" s="140">
        <v>4</v>
      </c>
      <c r="C139" s="141">
        <v>3</v>
      </c>
      <c r="D139" s="130">
        <v>754044</v>
      </c>
      <c r="E139" s="58" t="s">
        <v>221</v>
      </c>
      <c r="F139" s="142">
        <v>289.7</v>
      </c>
      <c r="G139" s="142">
        <v>396.8</v>
      </c>
      <c r="H139" s="142">
        <v>179.1</v>
      </c>
      <c r="I139" s="142">
        <v>286.2</v>
      </c>
      <c r="J139" s="142">
        <v>110.6</v>
      </c>
      <c r="K139" s="142">
        <v>54.4</v>
      </c>
      <c r="L139" s="142">
        <v>56.2</v>
      </c>
    </row>
    <row r="140" spans="1:12" s="16" customFormat="1" ht="13.2">
      <c r="A140" s="140">
        <v>6</v>
      </c>
      <c r="B140" s="140">
        <v>4</v>
      </c>
      <c r="C140" s="141">
        <v>3</v>
      </c>
      <c r="D140" s="130">
        <v>974044</v>
      </c>
      <c r="E140" s="58" t="s">
        <v>160</v>
      </c>
      <c r="F140" s="142">
        <v>423.9</v>
      </c>
      <c r="G140" s="142">
        <v>542.4</v>
      </c>
      <c r="H140" s="142">
        <v>228.6</v>
      </c>
      <c r="I140" s="142">
        <v>347</v>
      </c>
      <c r="J140" s="142">
        <v>195.3</v>
      </c>
      <c r="K140" s="142">
        <v>91.4</v>
      </c>
      <c r="L140" s="142">
        <v>103.9</v>
      </c>
    </row>
    <row r="141" spans="1:12" s="16" customFormat="1" ht="13.2">
      <c r="A141" s="140">
        <v>6</v>
      </c>
      <c r="B141" s="140">
        <v>4</v>
      </c>
      <c r="C141" s="141">
        <v>3</v>
      </c>
      <c r="D141" s="130">
        <v>378032</v>
      </c>
      <c r="E141" s="58" t="s">
        <v>83</v>
      </c>
      <c r="F141" s="142">
        <v>373.8</v>
      </c>
      <c r="G141" s="142">
        <v>450.7</v>
      </c>
      <c r="H141" s="142">
        <v>177.9</v>
      </c>
      <c r="I141" s="142">
        <v>254.7</v>
      </c>
      <c r="J141" s="142">
        <v>196</v>
      </c>
      <c r="K141" s="142">
        <v>63.3</v>
      </c>
      <c r="L141" s="142">
        <v>132.6</v>
      </c>
    </row>
    <row r="142" spans="1:12" s="16" customFormat="1" ht="13.2">
      <c r="A142" s="140">
        <v>6</v>
      </c>
      <c r="B142" s="140">
        <v>4</v>
      </c>
      <c r="C142" s="141">
        <v>3</v>
      </c>
      <c r="D142" s="130">
        <v>954032</v>
      </c>
      <c r="E142" s="58" t="s">
        <v>145</v>
      </c>
      <c r="F142" s="142">
        <v>411.3</v>
      </c>
      <c r="G142" s="142">
        <v>512.20000000000005</v>
      </c>
      <c r="H142" s="142">
        <v>239.9</v>
      </c>
      <c r="I142" s="142">
        <v>340.8</v>
      </c>
      <c r="J142" s="142">
        <v>171.4</v>
      </c>
      <c r="K142" s="142">
        <v>74.3</v>
      </c>
      <c r="L142" s="142">
        <v>97.1</v>
      </c>
    </row>
    <row r="143" spans="1:12" s="16" customFormat="1" ht="13.2">
      <c r="A143" s="140">
        <v>6</v>
      </c>
      <c r="B143" s="140">
        <v>4</v>
      </c>
      <c r="C143" s="141">
        <v>3</v>
      </c>
      <c r="D143" s="130">
        <v>374048</v>
      </c>
      <c r="E143" s="58" t="s">
        <v>77</v>
      </c>
      <c r="F143" s="142">
        <v>315.5</v>
      </c>
      <c r="G143" s="142">
        <v>430.5</v>
      </c>
      <c r="H143" s="142">
        <v>190.9</v>
      </c>
      <c r="I143" s="142">
        <v>305.8</v>
      </c>
      <c r="J143" s="142">
        <v>124.7</v>
      </c>
      <c r="K143" s="142">
        <v>66.2</v>
      </c>
      <c r="L143" s="142">
        <v>58.4</v>
      </c>
    </row>
    <row r="144" spans="1:12" s="16" customFormat="1" ht="13.2">
      <c r="A144" s="140">
        <v>6</v>
      </c>
      <c r="B144" s="140">
        <v>4</v>
      </c>
      <c r="C144" s="141">
        <v>3</v>
      </c>
      <c r="D144" s="130">
        <v>374052</v>
      </c>
      <c r="E144" s="58" t="s">
        <v>78</v>
      </c>
      <c r="F144" s="142">
        <v>267</v>
      </c>
      <c r="G144" s="142">
        <v>360.4</v>
      </c>
      <c r="H144" s="142">
        <v>154.1</v>
      </c>
      <c r="I144" s="142">
        <v>247.5</v>
      </c>
      <c r="J144" s="142">
        <v>112.9</v>
      </c>
      <c r="K144" s="142">
        <v>47.8</v>
      </c>
      <c r="L144" s="142">
        <v>65.099999999999994</v>
      </c>
    </row>
    <row r="145" spans="1:12" s="16" customFormat="1" ht="13.2">
      <c r="A145" s="133"/>
      <c r="B145" s="133"/>
      <c r="C145" s="133"/>
      <c r="D145" s="143"/>
      <c r="E145" s="137" t="s">
        <v>214</v>
      </c>
      <c r="F145" s="302">
        <v>295.5</v>
      </c>
      <c r="G145" s="302">
        <v>373.9</v>
      </c>
      <c r="H145" s="302">
        <v>156.80000000000001</v>
      </c>
      <c r="I145" s="302">
        <v>235.2</v>
      </c>
      <c r="J145" s="302">
        <v>138.69999999999999</v>
      </c>
      <c r="K145" s="302">
        <v>66.099999999999994</v>
      </c>
      <c r="L145" s="302">
        <v>72.5</v>
      </c>
    </row>
    <row r="146" spans="1:12" s="16" customFormat="1" ht="13.2">
      <c r="A146" s="140">
        <v>7</v>
      </c>
      <c r="B146" s="140">
        <v>1</v>
      </c>
      <c r="C146" s="141">
        <v>4</v>
      </c>
      <c r="D146" s="130">
        <v>362008</v>
      </c>
      <c r="E146" s="58" t="s">
        <v>63</v>
      </c>
      <c r="F146" s="142">
        <v>290.60000000000002</v>
      </c>
      <c r="G146" s="142">
        <v>386.7</v>
      </c>
      <c r="H146" s="142">
        <v>146.9</v>
      </c>
      <c r="I146" s="142">
        <v>243</v>
      </c>
      <c r="J146" s="142">
        <v>143.80000000000001</v>
      </c>
      <c r="K146" s="142">
        <v>67.7</v>
      </c>
      <c r="L146" s="142">
        <v>76.099999999999994</v>
      </c>
    </row>
    <row r="147" spans="1:12" s="16" customFormat="1" ht="13.2">
      <c r="A147" s="140">
        <v>7</v>
      </c>
      <c r="B147" s="140">
        <v>1</v>
      </c>
      <c r="C147" s="141">
        <v>4</v>
      </c>
      <c r="D147" s="130">
        <v>562004</v>
      </c>
      <c r="E147" s="58" t="s">
        <v>104</v>
      </c>
      <c r="F147" s="142">
        <v>582</v>
      </c>
      <c r="G147" s="142">
        <v>796.1</v>
      </c>
      <c r="H147" s="142">
        <v>305.5</v>
      </c>
      <c r="I147" s="142">
        <v>519.6</v>
      </c>
      <c r="J147" s="142">
        <v>276.5</v>
      </c>
      <c r="K147" s="142">
        <v>125.6</v>
      </c>
      <c r="L147" s="142">
        <v>151</v>
      </c>
    </row>
    <row r="148" spans="1:12" s="16" customFormat="1" ht="13.2">
      <c r="A148" s="140">
        <v>7</v>
      </c>
      <c r="B148" s="140">
        <v>1</v>
      </c>
      <c r="C148" s="141">
        <v>4</v>
      </c>
      <c r="D148" s="130">
        <v>358008</v>
      </c>
      <c r="E148" s="58" t="s">
        <v>62</v>
      </c>
      <c r="F148" s="142">
        <v>330.5</v>
      </c>
      <c r="G148" s="142">
        <v>441</v>
      </c>
      <c r="H148" s="142">
        <v>133.30000000000001</v>
      </c>
      <c r="I148" s="142">
        <v>243.8</v>
      </c>
      <c r="J148" s="142">
        <v>197.2</v>
      </c>
      <c r="K148" s="142">
        <v>87.3</v>
      </c>
      <c r="L148" s="142">
        <v>110</v>
      </c>
    </row>
    <row r="149" spans="1:12" s="16" customFormat="1" ht="13.2">
      <c r="A149" s="140">
        <v>7</v>
      </c>
      <c r="B149" s="140">
        <v>1</v>
      </c>
      <c r="C149" s="141">
        <v>4</v>
      </c>
      <c r="D149" s="130">
        <v>334012</v>
      </c>
      <c r="E149" s="58" t="s">
        <v>58</v>
      </c>
      <c r="F149" s="142">
        <v>478.2</v>
      </c>
      <c r="G149" s="142">
        <v>580.29999999999995</v>
      </c>
      <c r="H149" s="142">
        <v>204.2</v>
      </c>
      <c r="I149" s="142">
        <v>306.3</v>
      </c>
      <c r="J149" s="142">
        <v>274</v>
      </c>
      <c r="K149" s="142">
        <v>144.9</v>
      </c>
      <c r="L149" s="142">
        <v>129.1</v>
      </c>
    </row>
    <row r="150" spans="1:12" s="16" customFormat="1" ht="13.2">
      <c r="A150" s="140">
        <v>7</v>
      </c>
      <c r="B150" s="140">
        <v>1</v>
      </c>
      <c r="C150" s="141">
        <v>4</v>
      </c>
      <c r="D150" s="130">
        <v>562014</v>
      </c>
      <c r="E150" s="58" t="s">
        <v>107</v>
      </c>
      <c r="F150" s="142">
        <v>650.5</v>
      </c>
      <c r="G150" s="142">
        <v>654.20000000000005</v>
      </c>
      <c r="H150" s="142">
        <v>346</v>
      </c>
      <c r="I150" s="142">
        <v>349.7</v>
      </c>
      <c r="J150" s="142">
        <v>304.5</v>
      </c>
      <c r="K150" s="142">
        <v>155.69999999999999</v>
      </c>
      <c r="L150" s="142">
        <v>148.80000000000001</v>
      </c>
    </row>
    <row r="151" spans="1:12" s="16" customFormat="1" ht="13.2">
      <c r="A151" s="140">
        <v>7</v>
      </c>
      <c r="B151" s="140">
        <v>1</v>
      </c>
      <c r="C151" s="141">
        <v>4</v>
      </c>
      <c r="D151" s="130">
        <v>562020</v>
      </c>
      <c r="E151" s="58" t="s">
        <v>109</v>
      </c>
      <c r="F151" s="142">
        <v>337.4</v>
      </c>
      <c r="G151" s="142">
        <v>431.3</v>
      </c>
      <c r="H151" s="142">
        <v>153.69999999999999</v>
      </c>
      <c r="I151" s="142">
        <v>247.7</v>
      </c>
      <c r="J151" s="142">
        <v>183.6</v>
      </c>
      <c r="K151" s="142">
        <v>81.099999999999994</v>
      </c>
      <c r="L151" s="142">
        <v>102.5</v>
      </c>
    </row>
    <row r="152" spans="1:12" s="16" customFormat="1" ht="13.2">
      <c r="A152" s="140">
        <v>7</v>
      </c>
      <c r="B152" s="140">
        <v>1</v>
      </c>
      <c r="C152" s="141">
        <v>4</v>
      </c>
      <c r="D152" s="130">
        <v>978024</v>
      </c>
      <c r="E152" s="58" t="s">
        <v>163</v>
      </c>
      <c r="F152" s="142">
        <v>452.1</v>
      </c>
      <c r="G152" s="142">
        <v>511.9</v>
      </c>
      <c r="H152" s="142">
        <v>178.4</v>
      </c>
      <c r="I152" s="142">
        <v>238.2</v>
      </c>
      <c r="J152" s="142">
        <v>273.7</v>
      </c>
      <c r="K152" s="142">
        <v>141.80000000000001</v>
      </c>
      <c r="L152" s="142">
        <v>131.9</v>
      </c>
    </row>
    <row r="153" spans="1:12" s="16" customFormat="1" ht="13.2">
      <c r="A153" s="140">
        <v>7</v>
      </c>
      <c r="B153" s="140">
        <v>1</v>
      </c>
      <c r="C153" s="141">
        <v>4</v>
      </c>
      <c r="D153" s="130">
        <v>562024</v>
      </c>
      <c r="E153" s="58" t="s">
        <v>110</v>
      </c>
      <c r="F153" s="142">
        <v>546.29999999999995</v>
      </c>
      <c r="G153" s="142">
        <v>644.4</v>
      </c>
      <c r="H153" s="142">
        <v>260.60000000000002</v>
      </c>
      <c r="I153" s="142">
        <v>358.6</v>
      </c>
      <c r="J153" s="142">
        <v>285.8</v>
      </c>
      <c r="K153" s="142">
        <v>94.2</v>
      </c>
      <c r="L153" s="142">
        <v>191.6</v>
      </c>
    </row>
    <row r="154" spans="1:12" s="16" customFormat="1" ht="13.2">
      <c r="A154" s="140">
        <v>7</v>
      </c>
      <c r="B154" s="140">
        <v>1</v>
      </c>
      <c r="C154" s="141">
        <v>4</v>
      </c>
      <c r="D154" s="130">
        <v>770024</v>
      </c>
      <c r="E154" s="58" t="s">
        <v>131</v>
      </c>
      <c r="F154" s="142">
        <v>444.7</v>
      </c>
      <c r="G154" s="142">
        <v>637.29999999999995</v>
      </c>
      <c r="H154" s="142">
        <v>256.7</v>
      </c>
      <c r="I154" s="142">
        <v>449.3</v>
      </c>
      <c r="J154" s="142">
        <v>188</v>
      </c>
      <c r="K154" s="142">
        <v>89.6</v>
      </c>
      <c r="L154" s="142">
        <v>98.4</v>
      </c>
    </row>
    <row r="155" spans="1:12" s="16" customFormat="1" ht="13.2">
      <c r="A155" s="140">
        <v>7</v>
      </c>
      <c r="B155" s="140">
        <v>1</v>
      </c>
      <c r="C155" s="141">
        <v>4</v>
      </c>
      <c r="D155" s="130">
        <v>562032</v>
      </c>
      <c r="E155" s="58" t="s">
        <v>112</v>
      </c>
      <c r="F155" s="142">
        <v>444.4</v>
      </c>
      <c r="G155" s="142">
        <v>471.2</v>
      </c>
      <c r="H155" s="142">
        <v>241.6</v>
      </c>
      <c r="I155" s="142">
        <v>268.39999999999998</v>
      </c>
      <c r="J155" s="142">
        <v>202.8</v>
      </c>
      <c r="K155" s="142">
        <v>94.7</v>
      </c>
      <c r="L155" s="142">
        <v>108.1</v>
      </c>
    </row>
    <row r="156" spans="1:12" s="16" customFormat="1" ht="13.2">
      <c r="A156" s="140">
        <v>7</v>
      </c>
      <c r="B156" s="140">
        <v>1</v>
      </c>
      <c r="C156" s="141">
        <v>4</v>
      </c>
      <c r="D156" s="130">
        <v>334032</v>
      </c>
      <c r="E156" s="58" t="s">
        <v>60</v>
      </c>
      <c r="F156" s="142">
        <v>587.1</v>
      </c>
      <c r="G156" s="142">
        <v>755.1</v>
      </c>
      <c r="H156" s="142">
        <v>372.8</v>
      </c>
      <c r="I156" s="142">
        <v>540.79999999999995</v>
      </c>
      <c r="J156" s="142">
        <v>214.3</v>
      </c>
      <c r="K156" s="142">
        <v>72</v>
      </c>
      <c r="L156" s="142">
        <v>142.30000000000001</v>
      </c>
    </row>
    <row r="157" spans="1:12" s="16" customFormat="1" ht="13.2">
      <c r="A157" s="133"/>
      <c r="B157" s="133"/>
      <c r="C157" s="133"/>
      <c r="D157" s="143"/>
      <c r="E157" s="137" t="s">
        <v>215</v>
      </c>
      <c r="F157" s="302">
        <v>465.5</v>
      </c>
      <c r="G157" s="302">
        <v>566.79999999999995</v>
      </c>
      <c r="H157" s="302">
        <v>234.5</v>
      </c>
      <c r="I157" s="302">
        <v>335.8</v>
      </c>
      <c r="J157" s="302">
        <v>231</v>
      </c>
      <c r="K157" s="302">
        <v>105.2</v>
      </c>
      <c r="L157" s="302">
        <v>125.8</v>
      </c>
    </row>
    <row r="158" spans="1:12" s="16" customFormat="1" ht="13.2">
      <c r="A158" s="140">
        <v>8</v>
      </c>
      <c r="B158" s="140">
        <v>2</v>
      </c>
      <c r="C158" s="141">
        <v>4</v>
      </c>
      <c r="D158" s="130">
        <v>570004</v>
      </c>
      <c r="E158" s="58" t="s">
        <v>118</v>
      </c>
      <c r="F158" s="142">
        <v>359.3</v>
      </c>
      <c r="G158" s="142">
        <v>518.1</v>
      </c>
      <c r="H158" s="142">
        <v>192.9</v>
      </c>
      <c r="I158" s="142">
        <v>351.7</v>
      </c>
      <c r="J158" s="142">
        <v>166.4</v>
      </c>
      <c r="K158" s="142">
        <v>61.5</v>
      </c>
      <c r="L158" s="142">
        <v>105</v>
      </c>
    </row>
    <row r="159" spans="1:12" s="16" customFormat="1" ht="13.2">
      <c r="A159" s="140">
        <v>8</v>
      </c>
      <c r="B159" s="140">
        <v>2</v>
      </c>
      <c r="C159" s="141">
        <v>4</v>
      </c>
      <c r="D159" s="130">
        <v>766008</v>
      </c>
      <c r="E159" s="58" t="s">
        <v>126</v>
      </c>
      <c r="F159" s="142">
        <v>351.5</v>
      </c>
      <c r="G159" s="142">
        <v>418.9</v>
      </c>
      <c r="H159" s="142">
        <v>203.4</v>
      </c>
      <c r="I159" s="142">
        <v>270.89999999999998</v>
      </c>
      <c r="J159" s="142">
        <v>148.1</v>
      </c>
      <c r="K159" s="142">
        <v>62.8</v>
      </c>
      <c r="L159" s="142">
        <v>85.3</v>
      </c>
    </row>
    <row r="160" spans="1:12" s="16" customFormat="1" ht="13.2">
      <c r="A160" s="140">
        <v>8</v>
      </c>
      <c r="B160" s="140">
        <v>2</v>
      </c>
      <c r="C160" s="141">
        <v>4</v>
      </c>
      <c r="D160" s="130">
        <v>766020</v>
      </c>
      <c r="E160" s="58" t="s">
        <v>127</v>
      </c>
      <c r="F160" s="142">
        <v>522.5</v>
      </c>
      <c r="G160" s="142">
        <v>928.3</v>
      </c>
      <c r="H160" s="142">
        <v>314.5</v>
      </c>
      <c r="I160" s="142">
        <v>720.4</v>
      </c>
      <c r="J160" s="142">
        <v>208</v>
      </c>
      <c r="K160" s="142">
        <v>61.8</v>
      </c>
      <c r="L160" s="142">
        <v>146.19999999999999</v>
      </c>
    </row>
    <row r="161" spans="1:12" s="16" customFormat="1" ht="13.2">
      <c r="A161" s="140">
        <v>8</v>
      </c>
      <c r="B161" s="140">
        <v>2</v>
      </c>
      <c r="C161" s="141">
        <v>4</v>
      </c>
      <c r="D161" s="130">
        <v>562012</v>
      </c>
      <c r="E161" s="58" t="s">
        <v>106</v>
      </c>
      <c r="F161" s="142">
        <v>282.60000000000002</v>
      </c>
      <c r="G161" s="142">
        <v>323</v>
      </c>
      <c r="H161" s="142">
        <v>125.3</v>
      </c>
      <c r="I161" s="142">
        <v>165.7</v>
      </c>
      <c r="J161" s="142">
        <v>157.30000000000001</v>
      </c>
      <c r="K161" s="142">
        <v>88.4</v>
      </c>
      <c r="L161" s="142">
        <v>68.900000000000006</v>
      </c>
    </row>
    <row r="162" spans="1:12" s="16" customFormat="1" ht="13.2">
      <c r="A162" s="140">
        <v>8</v>
      </c>
      <c r="B162" s="140">
        <v>2</v>
      </c>
      <c r="C162" s="141">
        <v>4</v>
      </c>
      <c r="D162" s="130">
        <v>758012</v>
      </c>
      <c r="E162" s="58" t="s">
        <v>124</v>
      </c>
      <c r="F162" s="142">
        <v>407.8</v>
      </c>
      <c r="G162" s="142">
        <v>567.5</v>
      </c>
      <c r="H162" s="142">
        <v>221</v>
      </c>
      <c r="I162" s="142">
        <v>380.7</v>
      </c>
      <c r="J162" s="142">
        <v>186.8</v>
      </c>
      <c r="K162" s="142">
        <v>54.2</v>
      </c>
      <c r="L162" s="142">
        <v>132.6</v>
      </c>
    </row>
    <row r="163" spans="1:12" s="16" customFormat="1" ht="13.2">
      <c r="A163" s="140">
        <v>8</v>
      </c>
      <c r="B163" s="140">
        <v>2</v>
      </c>
      <c r="C163" s="141">
        <v>4</v>
      </c>
      <c r="D163" s="130">
        <v>962024</v>
      </c>
      <c r="E163" s="58" t="s">
        <v>152</v>
      </c>
      <c r="F163" s="142">
        <v>200.5</v>
      </c>
      <c r="G163" s="142">
        <v>265.10000000000002</v>
      </c>
      <c r="H163" s="142">
        <v>95.6</v>
      </c>
      <c r="I163" s="142">
        <v>160.30000000000001</v>
      </c>
      <c r="J163" s="142">
        <v>104.9</v>
      </c>
      <c r="K163" s="142">
        <v>75</v>
      </c>
      <c r="L163" s="142">
        <v>29.9</v>
      </c>
    </row>
    <row r="164" spans="1:12" s="16" customFormat="1" ht="13.2">
      <c r="A164" s="140">
        <v>8</v>
      </c>
      <c r="B164" s="140">
        <v>2</v>
      </c>
      <c r="C164" s="141">
        <v>4</v>
      </c>
      <c r="D164" s="130">
        <v>362032</v>
      </c>
      <c r="E164" s="58" t="s">
        <v>68</v>
      </c>
      <c r="F164" s="142">
        <v>545.79999999999995</v>
      </c>
      <c r="G164" s="142">
        <v>750.5</v>
      </c>
      <c r="H164" s="142">
        <v>341.7</v>
      </c>
      <c r="I164" s="142">
        <v>546.5</v>
      </c>
      <c r="J164" s="142">
        <v>204.1</v>
      </c>
      <c r="K164" s="142">
        <v>72.7</v>
      </c>
      <c r="L164" s="142">
        <v>131.30000000000001</v>
      </c>
    </row>
    <row r="165" spans="1:12" s="16" customFormat="1" ht="13.2">
      <c r="A165" s="140">
        <v>8</v>
      </c>
      <c r="B165" s="140">
        <v>2</v>
      </c>
      <c r="C165" s="141">
        <v>4</v>
      </c>
      <c r="D165" s="130">
        <v>962032</v>
      </c>
      <c r="E165" s="58" t="s">
        <v>153</v>
      </c>
      <c r="F165" s="142">
        <v>383.5</v>
      </c>
      <c r="G165" s="142">
        <v>505.8</v>
      </c>
      <c r="H165" s="142">
        <v>186.6</v>
      </c>
      <c r="I165" s="142">
        <v>308.89999999999998</v>
      </c>
      <c r="J165" s="142">
        <v>196.9</v>
      </c>
      <c r="K165" s="142">
        <v>74.599999999999994</v>
      </c>
      <c r="L165" s="142">
        <v>122.3</v>
      </c>
    </row>
    <row r="166" spans="1:12" s="16" customFormat="1" ht="13.2">
      <c r="A166" s="140">
        <v>8</v>
      </c>
      <c r="B166" s="140">
        <v>2</v>
      </c>
      <c r="C166" s="141">
        <v>4</v>
      </c>
      <c r="D166" s="130">
        <v>170024</v>
      </c>
      <c r="E166" s="58" t="s">
        <v>50</v>
      </c>
      <c r="F166" s="142">
        <v>652.6</v>
      </c>
      <c r="G166" s="142">
        <v>666.1</v>
      </c>
      <c r="H166" s="142">
        <v>441.1</v>
      </c>
      <c r="I166" s="142">
        <v>454.6</v>
      </c>
      <c r="J166" s="142">
        <v>211.5</v>
      </c>
      <c r="K166" s="142">
        <v>82.1</v>
      </c>
      <c r="L166" s="142">
        <v>129.4</v>
      </c>
    </row>
    <row r="167" spans="1:12" s="16" customFormat="1" ht="13.2">
      <c r="A167" s="140">
        <v>8</v>
      </c>
      <c r="B167" s="140">
        <v>2</v>
      </c>
      <c r="C167" s="141">
        <v>4</v>
      </c>
      <c r="D167" s="130">
        <v>162024</v>
      </c>
      <c r="E167" s="58" t="s">
        <v>44</v>
      </c>
      <c r="F167" s="142">
        <v>289.8</v>
      </c>
      <c r="G167" s="142">
        <v>399.7</v>
      </c>
      <c r="H167" s="142">
        <v>162.30000000000001</v>
      </c>
      <c r="I167" s="142">
        <v>272.3</v>
      </c>
      <c r="J167" s="142">
        <v>127.4</v>
      </c>
      <c r="K167" s="142">
        <v>43.6</v>
      </c>
      <c r="L167" s="142">
        <v>83.8</v>
      </c>
    </row>
    <row r="168" spans="1:12" s="16" customFormat="1" ht="13.2">
      <c r="A168" s="140">
        <v>8</v>
      </c>
      <c r="B168" s="140">
        <v>2</v>
      </c>
      <c r="C168" s="141">
        <v>4</v>
      </c>
      <c r="D168" s="130">
        <v>774032</v>
      </c>
      <c r="E168" s="58" t="s">
        <v>133</v>
      </c>
      <c r="F168" s="142">
        <v>381.8</v>
      </c>
      <c r="G168" s="142">
        <v>455.4</v>
      </c>
      <c r="H168" s="142">
        <v>175.8</v>
      </c>
      <c r="I168" s="142">
        <v>249.4</v>
      </c>
      <c r="J168" s="142">
        <v>206</v>
      </c>
      <c r="K168" s="142">
        <v>86.1</v>
      </c>
      <c r="L168" s="142">
        <v>119.9</v>
      </c>
    </row>
    <row r="169" spans="1:12" s="16" customFormat="1" ht="13.2">
      <c r="A169" s="140">
        <v>8</v>
      </c>
      <c r="B169" s="140">
        <v>2</v>
      </c>
      <c r="C169" s="141">
        <v>4</v>
      </c>
      <c r="D169" s="130">
        <v>970040</v>
      </c>
      <c r="E169" s="58" t="s">
        <v>157</v>
      </c>
      <c r="F169" s="142">
        <v>431</v>
      </c>
      <c r="G169" s="142">
        <v>570.4</v>
      </c>
      <c r="H169" s="142">
        <v>214</v>
      </c>
      <c r="I169" s="142">
        <v>353.4</v>
      </c>
      <c r="J169" s="142">
        <v>217</v>
      </c>
      <c r="K169" s="142">
        <v>88.6</v>
      </c>
      <c r="L169" s="142">
        <v>128.4</v>
      </c>
    </row>
    <row r="170" spans="1:12" s="16" customFormat="1" ht="13.2">
      <c r="A170" s="140">
        <v>8</v>
      </c>
      <c r="B170" s="140">
        <v>2</v>
      </c>
      <c r="C170" s="141">
        <v>4</v>
      </c>
      <c r="D170" s="130">
        <v>382068</v>
      </c>
      <c r="E170" s="58" t="s">
        <v>94</v>
      </c>
      <c r="F170" s="142">
        <v>489.8</v>
      </c>
      <c r="G170" s="142">
        <v>630.20000000000005</v>
      </c>
      <c r="H170" s="142">
        <v>294.10000000000002</v>
      </c>
      <c r="I170" s="142">
        <v>434.5</v>
      </c>
      <c r="J170" s="142">
        <v>195.7</v>
      </c>
      <c r="K170" s="142">
        <v>60.3</v>
      </c>
      <c r="L170" s="142">
        <v>135.30000000000001</v>
      </c>
    </row>
    <row r="171" spans="1:12" s="16" customFormat="1" ht="13.2">
      <c r="A171" s="140">
        <v>8</v>
      </c>
      <c r="B171" s="140">
        <v>2</v>
      </c>
      <c r="C171" s="141">
        <v>4</v>
      </c>
      <c r="D171" s="130">
        <v>978036</v>
      </c>
      <c r="E171" s="58" t="s">
        <v>166</v>
      </c>
      <c r="F171" s="142">
        <v>586.9</v>
      </c>
      <c r="G171" s="142">
        <v>711.3</v>
      </c>
      <c r="H171" s="142">
        <v>253.5</v>
      </c>
      <c r="I171" s="142">
        <v>377.8</v>
      </c>
      <c r="J171" s="142">
        <v>333.5</v>
      </c>
      <c r="K171" s="142">
        <v>155.19999999999999</v>
      </c>
      <c r="L171" s="142">
        <v>178.3</v>
      </c>
    </row>
    <row r="172" spans="1:12" s="16" customFormat="1" ht="13.2">
      <c r="A172" s="140">
        <v>8</v>
      </c>
      <c r="B172" s="140">
        <v>2</v>
      </c>
      <c r="C172" s="141">
        <v>4</v>
      </c>
      <c r="D172" s="130">
        <v>166032</v>
      </c>
      <c r="E172" s="58" t="s">
        <v>46</v>
      </c>
      <c r="F172" s="142">
        <v>365.3</v>
      </c>
      <c r="G172" s="142">
        <v>369.9</v>
      </c>
      <c r="H172" s="142">
        <v>153.19999999999999</v>
      </c>
      <c r="I172" s="142">
        <v>157.80000000000001</v>
      </c>
      <c r="J172" s="142">
        <v>212.1</v>
      </c>
      <c r="K172" s="142">
        <v>96.2</v>
      </c>
      <c r="L172" s="142">
        <v>115.9</v>
      </c>
    </row>
    <row r="173" spans="1:12" s="16" customFormat="1" ht="13.2">
      <c r="A173" s="140">
        <v>8</v>
      </c>
      <c r="B173" s="140">
        <v>2</v>
      </c>
      <c r="C173" s="141">
        <v>4</v>
      </c>
      <c r="D173" s="130">
        <v>170048</v>
      </c>
      <c r="E173" s="58" t="s">
        <v>53</v>
      </c>
      <c r="F173" s="142">
        <v>540.70000000000005</v>
      </c>
      <c r="G173" s="142">
        <v>540.70000000000005</v>
      </c>
      <c r="H173" s="142">
        <v>274.5</v>
      </c>
      <c r="I173" s="142">
        <v>274.5</v>
      </c>
      <c r="J173" s="142">
        <v>266.10000000000002</v>
      </c>
      <c r="K173" s="142">
        <v>113.3</v>
      </c>
      <c r="L173" s="142">
        <v>152.80000000000001</v>
      </c>
    </row>
    <row r="174" spans="1:12" s="16" customFormat="1" ht="13.2">
      <c r="A174" s="140">
        <v>8</v>
      </c>
      <c r="B174" s="140">
        <v>2</v>
      </c>
      <c r="C174" s="141">
        <v>4</v>
      </c>
      <c r="D174" s="130">
        <v>954036</v>
      </c>
      <c r="E174" s="58" t="s">
        <v>146</v>
      </c>
      <c r="F174" s="142">
        <v>489.2</v>
      </c>
      <c r="G174" s="142">
        <v>568.1</v>
      </c>
      <c r="H174" s="142">
        <v>260.39999999999998</v>
      </c>
      <c r="I174" s="142">
        <v>339.3</v>
      </c>
      <c r="J174" s="142">
        <v>228.8</v>
      </c>
      <c r="K174" s="142">
        <v>116.7</v>
      </c>
      <c r="L174" s="142">
        <v>112.2</v>
      </c>
    </row>
    <row r="175" spans="1:12" s="16" customFormat="1" ht="13.2">
      <c r="A175" s="133"/>
      <c r="B175" s="133"/>
      <c r="C175" s="133"/>
      <c r="D175" s="143"/>
      <c r="E175" s="137" t="s">
        <v>216</v>
      </c>
      <c r="F175" s="302">
        <v>417.3</v>
      </c>
      <c r="G175" s="302">
        <v>527.1</v>
      </c>
      <c r="H175" s="302">
        <v>224.8</v>
      </c>
      <c r="I175" s="302">
        <v>334.6</v>
      </c>
      <c r="J175" s="302">
        <v>192.5</v>
      </c>
      <c r="K175" s="302">
        <v>79.3</v>
      </c>
      <c r="L175" s="302">
        <v>113.3</v>
      </c>
    </row>
    <row r="176" spans="1:12" s="16" customFormat="1" ht="13.2">
      <c r="A176" s="140">
        <v>9</v>
      </c>
      <c r="B176" s="140">
        <v>3</v>
      </c>
      <c r="C176" s="141">
        <v>4</v>
      </c>
      <c r="D176" s="130">
        <v>958004</v>
      </c>
      <c r="E176" s="58" t="s">
        <v>147</v>
      </c>
      <c r="F176" s="142">
        <v>278.3</v>
      </c>
      <c r="G176" s="142">
        <v>372.5</v>
      </c>
      <c r="H176" s="142">
        <v>147.30000000000001</v>
      </c>
      <c r="I176" s="142">
        <v>241.5</v>
      </c>
      <c r="J176" s="142">
        <v>131</v>
      </c>
      <c r="K176" s="142">
        <v>49.1</v>
      </c>
      <c r="L176" s="142">
        <v>81.900000000000006</v>
      </c>
    </row>
    <row r="177" spans="1:12" s="16" customFormat="1" ht="13.2">
      <c r="A177" s="140">
        <v>9</v>
      </c>
      <c r="B177" s="140">
        <v>3</v>
      </c>
      <c r="C177" s="141">
        <v>4</v>
      </c>
      <c r="D177" s="130">
        <v>378004</v>
      </c>
      <c r="E177" s="58" t="s">
        <v>79</v>
      </c>
      <c r="F177" s="142">
        <v>210.4</v>
      </c>
      <c r="G177" s="142">
        <v>271.5</v>
      </c>
      <c r="H177" s="142">
        <v>96.4</v>
      </c>
      <c r="I177" s="142">
        <v>157.5</v>
      </c>
      <c r="J177" s="142">
        <v>114</v>
      </c>
      <c r="K177" s="142">
        <v>36.200000000000003</v>
      </c>
      <c r="L177" s="142">
        <v>77.8</v>
      </c>
    </row>
    <row r="178" spans="1:12" s="16" customFormat="1" ht="13.2">
      <c r="A178" s="140">
        <v>9</v>
      </c>
      <c r="B178" s="140">
        <v>3</v>
      </c>
      <c r="C178" s="141">
        <v>4</v>
      </c>
      <c r="D178" s="130">
        <v>554008</v>
      </c>
      <c r="E178" s="58" t="s">
        <v>99</v>
      </c>
      <c r="F178" s="142">
        <v>300.2</v>
      </c>
      <c r="G178" s="142">
        <v>362</v>
      </c>
      <c r="H178" s="142">
        <v>159.19999999999999</v>
      </c>
      <c r="I178" s="142">
        <v>221</v>
      </c>
      <c r="J178" s="142">
        <v>141.1</v>
      </c>
      <c r="K178" s="142">
        <v>81.3</v>
      </c>
      <c r="L178" s="142">
        <v>59.8</v>
      </c>
    </row>
    <row r="179" spans="1:12" s="16" customFormat="1" ht="13.2">
      <c r="A179" s="140">
        <v>9</v>
      </c>
      <c r="B179" s="140">
        <v>3</v>
      </c>
      <c r="C179" s="141">
        <v>4</v>
      </c>
      <c r="D179" s="130">
        <v>170008</v>
      </c>
      <c r="E179" s="58" t="s">
        <v>48</v>
      </c>
      <c r="F179" s="142">
        <v>597.1</v>
      </c>
      <c r="G179" s="142">
        <v>618.20000000000005</v>
      </c>
      <c r="H179" s="142">
        <v>309.89999999999998</v>
      </c>
      <c r="I179" s="142">
        <v>331.1</v>
      </c>
      <c r="J179" s="142">
        <v>287.2</v>
      </c>
      <c r="K179" s="142">
        <v>131</v>
      </c>
      <c r="L179" s="142">
        <v>156.19999999999999</v>
      </c>
    </row>
    <row r="180" spans="1:12" s="16" customFormat="1" ht="13.2">
      <c r="A180" s="140">
        <v>9</v>
      </c>
      <c r="B180" s="140">
        <v>3</v>
      </c>
      <c r="C180" s="141">
        <v>4</v>
      </c>
      <c r="D180" s="130">
        <v>162004</v>
      </c>
      <c r="E180" s="58" t="s">
        <v>40</v>
      </c>
      <c r="F180" s="142">
        <v>262.2</v>
      </c>
      <c r="G180" s="142">
        <v>321.7</v>
      </c>
      <c r="H180" s="142">
        <v>160.5</v>
      </c>
      <c r="I180" s="142">
        <v>220.1</v>
      </c>
      <c r="J180" s="142">
        <v>101.7</v>
      </c>
      <c r="K180" s="142">
        <v>55.6</v>
      </c>
      <c r="L180" s="142">
        <v>46.1</v>
      </c>
    </row>
    <row r="181" spans="1:12" s="16" customFormat="1" ht="13.2">
      <c r="A181" s="140">
        <v>9</v>
      </c>
      <c r="B181" s="140">
        <v>3</v>
      </c>
      <c r="C181" s="141">
        <v>4</v>
      </c>
      <c r="D181" s="130">
        <v>362024</v>
      </c>
      <c r="E181" s="58" t="s">
        <v>66</v>
      </c>
      <c r="F181" s="142">
        <v>432.9</v>
      </c>
      <c r="G181" s="142">
        <v>547.20000000000005</v>
      </c>
      <c r="H181" s="142">
        <v>275.10000000000002</v>
      </c>
      <c r="I181" s="142">
        <v>389.5</v>
      </c>
      <c r="J181" s="142">
        <v>157.80000000000001</v>
      </c>
      <c r="K181" s="142">
        <v>65.099999999999994</v>
      </c>
      <c r="L181" s="142">
        <v>92.7</v>
      </c>
    </row>
    <row r="182" spans="1:12" s="16" customFormat="1" ht="13.2">
      <c r="A182" s="140">
        <v>9</v>
      </c>
      <c r="B182" s="140">
        <v>3</v>
      </c>
      <c r="C182" s="141">
        <v>4</v>
      </c>
      <c r="D182" s="130">
        <v>162008</v>
      </c>
      <c r="E182" s="58" t="s">
        <v>41</v>
      </c>
      <c r="F182" s="142">
        <v>297.2</v>
      </c>
      <c r="G182" s="142">
        <v>389.7</v>
      </c>
      <c r="H182" s="142">
        <v>144.69999999999999</v>
      </c>
      <c r="I182" s="142">
        <v>237.3</v>
      </c>
      <c r="J182" s="142">
        <v>152.5</v>
      </c>
      <c r="K182" s="142">
        <v>64.599999999999994</v>
      </c>
      <c r="L182" s="142">
        <v>87.9</v>
      </c>
    </row>
    <row r="183" spans="1:12" s="16" customFormat="1" ht="13.2">
      <c r="A183" s="140">
        <v>9</v>
      </c>
      <c r="B183" s="140">
        <v>3</v>
      </c>
      <c r="C183" s="141">
        <v>4</v>
      </c>
      <c r="D183" s="130">
        <v>754008</v>
      </c>
      <c r="E183" s="58" t="s">
        <v>122</v>
      </c>
      <c r="F183" s="142">
        <v>345.4</v>
      </c>
      <c r="G183" s="142">
        <v>430.3</v>
      </c>
      <c r="H183" s="142">
        <v>201.6</v>
      </c>
      <c r="I183" s="142">
        <v>286.5</v>
      </c>
      <c r="J183" s="142">
        <v>143.80000000000001</v>
      </c>
      <c r="K183" s="142">
        <v>53.5</v>
      </c>
      <c r="L183" s="142">
        <v>90.2</v>
      </c>
    </row>
    <row r="184" spans="1:12" s="16" customFormat="1" ht="13.2">
      <c r="A184" s="140">
        <v>9</v>
      </c>
      <c r="B184" s="140">
        <v>3</v>
      </c>
      <c r="C184" s="141">
        <v>4</v>
      </c>
      <c r="D184" s="130">
        <v>954016</v>
      </c>
      <c r="E184" s="58" t="s">
        <v>141</v>
      </c>
      <c r="F184" s="142">
        <v>634.70000000000005</v>
      </c>
      <c r="G184" s="142">
        <v>860.2</v>
      </c>
      <c r="H184" s="142">
        <v>382.4</v>
      </c>
      <c r="I184" s="142">
        <v>608</v>
      </c>
      <c r="J184" s="142">
        <v>252.2</v>
      </c>
      <c r="K184" s="142">
        <v>75.900000000000006</v>
      </c>
      <c r="L184" s="142">
        <v>176.4</v>
      </c>
    </row>
    <row r="185" spans="1:12" s="16" customFormat="1" ht="13.2">
      <c r="A185" s="140">
        <v>9</v>
      </c>
      <c r="B185" s="140">
        <v>3</v>
      </c>
      <c r="C185" s="141">
        <v>4</v>
      </c>
      <c r="D185" s="130">
        <v>158016</v>
      </c>
      <c r="E185" s="58" t="s">
        <v>33</v>
      </c>
      <c r="F185" s="142">
        <v>293.2</v>
      </c>
      <c r="G185" s="142">
        <v>315.39999999999998</v>
      </c>
      <c r="H185" s="142">
        <v>163.80000000000001</v>
      </c>
      <c r="I185" s="142">
        <v>186</v>
      </c>
      <c r="J185" s="142">
        <v>129.4</v>
      </c>
      <c r="K185" s="142">
        <v>48.5</v>
      </c>
      <c r="L185" s="142">
        <v>80.900000000000006</v>
      </c>
    </row>
    <row r="186" spans="1:12" s="16" customFormat="1" ht="13.2">
      <c r="A186" s="140">
        <v>9</v>
      </c>
      <c r="B186" s="140">
        <v>3</v>
      </c>
      <c r="C186" s="141">
        <v>4</v>
      </c>
      <c r="D186" s="130">
        <v>362028</v>
      </c>
      <c r="E186" s="58" t="s">
        <v>67</v>
      </c>
      <c r="F186" s="142">
        <v>316.8</v>
      </c>
      <c r="G186" s="142">
        <v>392.9</v>
      </c>
      <c r="H186" s="142">
        <v>195.6</v>
      </c>
      <c r="I186" s="142">
        <v>271.7</v>
      </c>
      <c r="J186" s="142">
        <v>121.2</v>
      </c>
      <c r="K186" s="142">
        <v>31.8</v>
      </c>
      <c r="L186" s="142">
        <v>89.4</v>
      </c>
    </row>
    <row r="187" spans="1:12" s="4" customFormat="1" ht="13.2">
      <c r="A187" s="140">
        <v>9</v>
      </c>
      <c r="B187" s="140">
        <v>3</v>
      </c>
      <c r="C187" s="141">
        <v>4</v>
      </c>
      <c r="D187" s="130">
        <v>974028</v>
      </c>
      <c r="E187" s="58" t="s">
        <v>158</v>
      </c>
      <c r="F187" s="142">
        <v>367</v>
      </c>
      <c r="G187" s="142">
        <v>458.4</v>
      </c>
      <c r="H187" s="142">
        <v>191.5</v>
      </c>
      <c r="I187" s="142">
        <v>282.89999999999998</v>
      </c>
      <c r="J187" s="142">
        <v>175.5</v>
      </c>
      <c r="K187" s="142">
        <v>84.1</v>
      </c>
      <c r="L187" s="142">
        <v>91.4</v>
      </c>
    </row>
    <row r="188" spans="1:12" s="4" customFormat="1" ht="13.2">
      <c r="A188" s="140">
        <v>9</v>
      </c>
      <c r="B188" s="140">
        <v>3</v>
      </c>
      <c r="C188" s="141">
        <v>4</v>
      </c>
      <c r="D188" s="130">
        <v>962040</v>
      </c>
      <c r="E188" s="58" t="s">
        <v>154</v>
      </c>
      <c r="F188" s="142">
        <v>269.39999999999998</v>
      </c>
      <c r="G188" s="142">
        <v>319.60000000000002</v>
      </c>
      <c r="H188" s="142">
        <v>90.8</v>
      </c>
      <c r="I188" s="142">
        <v>141</v>
      </c>
      <c r="J188" s="142">
        <v>178.6</v>
      </c>
      <c r="K188" s="142">
        <v>85</v>
      </c>
      <c r="L188" s="142">
        <v>93.7</v>
      </c>
    </row>
    <row r="189" spans="1:12" s="4" customFormat="1" ht="13.2">
      <c r="A189" s="140">
        <v>9</v>
      </c>
      <c r="B189" s="140">
        <v>3</v>
      </c>
      <c r="C189" s="141">
        <v>4</v>
      </c>
      <c r="D189" s="130">
        <v>158028</v>
      </c>
      <c r="E189" s="58" t="s">
        <v>37</v>
      </c>
      <c r="F189" s="142">
        <v>267.2</v>
      </c>
      <c r="G189" s="142">
        <v>267.8</v>
      </c>
      <c r="H189" s="142">
        <v>154.9</v>
      </c>
      <c r="I189" s="142">
        <v>155.5</v>
      </c>
      <c r="J189" s="142">
        <v>112.3</v>
      </c>
      <c r="K189" s="142">
        <v>49.2</v>
      </c>
      <c r="L189" s="142">
        <v>63</v>
      </c>
    </row>
    <row r="190" spans="1:12" s="4" customFormat="1" ht="13.2">
      <c r="A190" s="140">
        <v>9</v>
      </c>
      <c r="B190" s="140">
        <v>3</v>
      </c>
      <c r="C190" s="141">
        <v>4</v>
      </c>
      <c r="D190" s="130">
        <v>566076</v>
      </c>
      <c r="E190" s="58" t="s">
        <v>117</v>
      </c>
      <c r="F190" s="142">
        <v>324.7</v>
      </c>
      <c r="G190" s="142">
        <v>392.4</v>
      </c>
      <c r="H190" s="142">
        <v>144.80000000000001</v>
      </c>
      <c r="I190" s="142">
        <v>212.5</v>
      </c>
      <c r="J190" s="142">
        <v>179.9</v>
      </c>
      <c r="K190" s="142">
        <v>90.3</v>
      </c>
      <c r="L190" s="142">
        <v>89.6</v>
      </c>
    </row>
    <row r="191" spans="1:12" s="4" customFormat="1" ht="13.2">
      <c r="A191" s="140">
        <v>9</v>
      </c>
      <c r="B191" s="140">
        <v>3</v>
      </c>
      <c r="C191" s="141">
        <v>4</v>
      </c>
      <c r="D191" s="130">
        <v>382056</v>
      </c>
      <c r="E191" s="58" t="s">
        <v>92</v>
      </c>
      <c r="F191" s="142">
        <v>307.39999999999998</v>
      </c>
      <c r="G191" s="142">
        <v>383.8</v>
      </c>
      <c r="H191" s="142">
        <v>159.6</v>
      </c>
      <c r="I191" s="142">
        <v>236</v>
      </c>
      <c r="J191" s="142">
        <v>147.69999999999999</v>
      </c>
      <c r="K191" s="142">
        <v>65.400000000000006</v>
      </c>
      <c r="L191" s="142">
        <v>82.4</v>
      </c>
    </row>
    <row r="192" spans="1:12" s="4" customFormat="1" ht="13.2">
      <c r="A192" s="140">
        <v>9</v>
      </c>
      <c r="B192" s="140">
        <v>3</v>
      </c>
      <c r="C192" s="141">
        <v>4</v>
      </c>
      <c r="D192" s="130">
        <v>158032</v>
      </c>
      <c r="E192" s="58" t="s">
        <v>38</v>
      </c>
      <c r="F192" s="142">
        <v>328.2</v>
      </c>
      <c r="G192" s="142">
        <v>400.1</v>
      </c>
      <c r="H192" s="142">
        <v>161.69999999999999</v>
      </c>
      <c r="I192" s="142">
        <v>233.6</v>
      </c>
      <c r="J192" s="142">
        <v>166.5</v>
      </c>
      <c r="K192" s="142">
        <v>67.099999999999994</v>
      </c>
      <c r="L192" s="142">
        <v>99.4</v>
      </c>
    </row>
    <row r="193" spans="1:12" s="4" customFormat="1" ht="13.2">
      <c r="A193" s="133"/>
      <c r="B193" s="133"/>
      <c r="C193" s="133"/>
      <c r="D193" s="143"/>
      <c r="E193" s="137" t="s">
        <v>219</v>
      </c>
      <c r="F193" s="302">
        <v>331.8</v>
      </c>
      <c r="G193" s="302">
        <v>403.8</v>
      </c>
      <c r="H193" s="302">
        <v>177.4</v>
      </c>
      <c r="I193" s="302">
        <v>249.4</v>
      </c>
      <c r="J193" s="302">
        <v>154.4</v>
      </c>
      <c r="K193" s="302">
        <v>65.099999999999994</v>
      </c>
      <c r="L193" s="302">
        <v>89.3</v>
      </c>
    </row>
    <row r="194" spans="1:12" s="4" customFormat="1" ht="13.2">
      <c r="A194" s="140">
        <v>10</v>
      </c>
      <c r="B194" s="140">
        <v>4</v>
      </c>
      <c r="C194" s="141">
        <v>4</v>
      </c>
      <c r="D194" s="130">
        <v>566028</v>
      </c>
      <c r="E194" s="58" t="s">
        <v>116</v>
      </c>
      <c r="F194" s="142">
        <v>373.2</v>
      </c>
      <c r="G194" s="142">
        <v>461.6</v>
      </c>
      <c r="H194" s="142">
        <v>165.2</v>
      </c>
      <c r="I194" s="142">
        <v>253.5</v>
      </c>
      <c r="J194" s="142">
        <v>208</v>
      </c>
      <c r="K194" s="142">
        <v>121.4</v>
      </c>
      <c r="L194" s="142">
        <v>86.6</v>
      </c>
    </row>
    <row r="195" spans="1:12" s="4" customFormat="1" ht="13.2">
      <c r="A195" s="140">
        <v>10</v>
      </c>
      <c r="B195" s="140">
        <v>4</v>
      </c>
      <c r="C195" s="141">
        <v>4</v>
      </c>
      <c r="D195" s="130">
        <v>158020</v>
      </c>
      <c r="E195" s="58" t="s">
        <v>34</v>
      </c>
      <c r="F195" s="142">
        <v>281.5</v>
      </c>
      <c r="G195" s="142">
        <v>281.5</v>
      </c>
      <c r="H195" s="142">
        <v>169.3</v>
      </c>
      <c r="I195" s="142">
        <v>169.3</v>
      </c>
      <c r="J195" s="142">
        <v>112.3</v>
      </c>
      <c r="K195" s="142">
        <v>53.5</v>
      </c>
      <c r="L195" s="142">
        <v>58.8</v>
      </c>
    </row>
    <row r="196" spans="1:12" s="4" customFormat="1" ht="13.2">
      <c r="A196" s="140">
        <v>10</v>
      </c>
      <c r="B196" s="140">
        <v>4</v>
      </c>
      <c r="C196" s="141">
        <v>4</v>
      </c>
      <c r="D196" s="130">
        <v>162022</v>
      </c>
      <c r="E196" s="58" t="s">
        <v>43</v>
      </c>
      <c r="F196" s="142">
        <v>219.3</v>
      </c>
      <c r="G196" s="142">
        <v>309.60000000000002</v>
      </c>
      <c r="H196" s="142">
        <v>141</v>
      </c>
      <c r="I196" s="142">
        <v>231.3</v>
      </c>
      <c r="J196" s="142">
        <v>78.3</v>
      </c>
      <c r="K196" s="142">
        <v>28.6</v>
      </c>
      <c r="L196" s="142">
        <v>49.8</v>
      </c>
    </row>
    <row r="197" spans="1:12" s="16" customFormat="1" ht="13.2">
      <c r="A197" s="140">
        <v>10</v>
      </c>
      <c r="B197" s="140">
        <v>4</v>
      </c>
      <c r="C197" s="141">
        <v>4</v>
      </c>
      <c r="D197" s="130">
        <v>362036</v>
      </c>
      <c r="E197" s="58" t="s">
        <v>69</v>
      </c>
      <c r="F197" s="142">
        <v>270.39999999999998</v>
      </c>
      <c r="G197" s="142">
        <v>337.1</v>
      </c>
      <c r="H197" s="142">
        <v>161.1</v>
      </c>
      <c r="I197" s="142">
        <v>227.8</v>
      </c>
      <c r="J197" s="142">
        <v>109.3</v>
      </c>
      <c r="K197" s="142">
        <v>57.4</v>
      </c>
      <c r="L197" s="142">
        <v>51.9</v>
      </c>
    </row>
    <row r="198" spans="1:12" s="4" customFormat="1" ht="12" customHeight="1">
      <c r="A198" s="140">
        <v>10</v>
      </c>
      <c r="B198" s="140">
        <v>4</v>
      </c>
      <c r="C198" s="141">
        <v>4</v>
      </c>
      <c r="D198" s="130">
        <v>166036</v>
      </c>
      <c r="E198" s="58" t="s">
        <v>47</v>
      </c>
      <c r="F198" s="142">
        <v>283</v>
      </c>
      <c r="G198" s="142">
        <v>284.89999999999998</v>
      </c>
      <c r="H198" s="142">
        <v>168.2</v>
      </c>
      <c r="I198" s="142">
        <v>170.2</v>
      </c>
      <c r="J198" s="142">
        <v>114.8</v>
      </c>
      <c r="K198" s="142">
        <v>52.5</v>
      </c>
      <c r="L198" s="142">
        <v>62.2</v>
      </c>
    </row>
    <row r="199" spans="1:12" s="4" customFormat="1" ht="12" customHeight="1">
      <c r="A199" s="133"/>
      <c r="B199" s="133"/>
      <c r="C199" s="133"/>
      <c r="D199" s="143"/>
      <c r="E199" s="137" t="s">
        <v>289</v>
      </c>
      <c r="F199" s="302">
        <v>286</v>
      </c>
      <c r="G199" s="302">
        <v>335.7</v>
      </c>
      <c r="H199" s="302">
        <v>161</v>
      </c>
      <c r="I199" s="302">
        <v>210.7</v>
      </c>
      <c r="J199" s="302">
        <v>125.1</v>
      </c>
      <c r="K199" s="302">
        <v>63.1</v>
      </c>
      <c r="L199" s="302">
        <v>62</v>
      </c>
    </row>
    <row r="200" spans="1:12" s="37" customFormat="1" ht="13.2">
      <c r="D200" s="43"/>
      <c r="E200" s="8" t="s">
        <v>180</v>
      </c>
      <c r="F200" s="301">
        <v>359.2</v>
      </c>
      <c r="G200" s="301">
        <v>452.4</v>
      </c>
      <c r="H200" s="301">
        <v>183.9</v>
      </c>
      <c r="I200" s="301">
        <v>277.10000000000002</v>
      </c>
      <c r="J200" s="301">
        <v>175.3</v>
      </c>
      <c r="K200" s="301">
        <v>76</v>
      </c>
      <c r="L200" s="301">
        <v>99.2</v>
      </c>
    </row>
    <row r="201" spans="1:12" s="37" customFormat="1" ht="13.2">
      <c r="D201" s="43"/>
      <c r="E201" s="12" t="s">
        <v>201</v>
      </c>
      <c r="F201" s="301">
        <v>364.4</v>
      </c>
      <c r="G201" s="301">
        <v>458.7</v>
      </c>
      <c r="H201" s="301">
        <v>190.3</v>
      </c>
      <c r="I201" s="301">
        <v>284.5</v>
      </c>
      <c r="J201" s="301">
        <v>174.1</v>
      </c>
      <c r="K201" s="301">
        <v>73.3</v>
      </c>
      <c r="L201" s="301">
        <v>100.8</v>
      </c>
    </row>
    <row r="202" spans="1:12" s="37" customFormat="1" ht="13.2">
      <c r="D202" s="43"/>
      <c r="E202" s="13" t="s">
        <v>202</v>
      </c>
      <c r="F202" s="301">
        <v>353.3</v>
      </c>
      <c r="G202" s="301">
        <v>445.3</v>
      </c>
      <c r="H202" s="301">
        <v>176.7</v>
      </c>
      <c r="I202" s="301">
        <v>268.7</v>
      </c>
      <c r="J202" s="301">
        <v>176.6</v>
      </c>
      <c r="K202" s="301">
        <v>79.2</v>
      </c>
      <c r="L202" s="301">
        <v>97.5</v>
      </c>
    </row>
    <row r="203" spans="1:12" ht="11.4">
      <c r="A203" s="62" t="s">
        <v>391</v>
      </c>
      <c r="F203" s="37"/>
      <c r="G203" s="37"/>
      <c r="H203" s="37"/>
      <c r="I203" s="37"/>
      <c r="J203" s="37"/>
      <c r="K203" s="37"/>
      <c r="L203" s="37"/>
    </row>
    <row r="207" spans="1:12">
      <c r="F207" s="24"/>
      <c r="G207" s="24"/>
      <c r="H207" s="24"/>
      <c r="I207" s="24"/>
      <c r="J207" s="24"/>
      <c r="K207" s="24"/>
      <c r="L207" s="24"/>
    </row>
    <row r="210" spans="6:12">
      <c r="F210" s="24"/>
      <c r="G210" s="24"/>
      <c r="H210" s="24"/>
      <c r="I210" s="24"/>
      <c r="J210" s="24"/>
      <c r="K210" s="24"/>
      <c r="L210" s="24"/>
    </row>
    <row r="213" spans="6:12">
      <c r="F213" s="7"/>
      <c r="G213" s="7"/>
      <c r="H213" s="7"/>
      <c r="I213" s="7"/>
      <c r="J213" s="7"/>
      <c r="K213" s="7"/>
      <c r="L213" s="7"/>
    </row>
    <row r="214" spans="6:12">
      <c r="F214" s="7"/>
      <c r="G214" s="7"/>
      <c r="H214" s="7"/>
      <c r="I214" s="7"/>
      <c r="J214" s="7"/>
      <c r="K214" s="7"/>
      <c r="L214" s="7"/>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1"/>
  <sheetViews>
    <sheetView zoomScale="80" zoomScaleNormal="80" workbookViewId="0">
      <pane ySplit="4" topLeftCell="A5" activePane="bottomLeft" state="frozen"/>
      <selection activeCell="G44" sqref="G44"/>
      <selection pane="bottomLeft" activeCell="F106" sqref="F106"/>
    </sheetView>
  </sheetViews>
  <sheetFormatPr baseColWidth="10" defaultColWidth="11.44140625" defaultRowHeight="10.199999999999999"/>
  <cols>
    <col min="1" max="3" width="11.44140625" style="24"/>
    <col min="4" max="4" width="9.5546875" style="27" customWidth="1"/>
    <col min="5" max="5" width="40.6640625" style="37" customWidth="1"/>
    <col min="6" max="7" width="14.109375" style="24" customWidth="1"/>
    <col min="8" max="8" width="14.33203125" style="24" customWidth="1"/>
    <col min="9" max="10" width="12.6640625" style="24" customWidth="1"/>
    <col min="11" max="11" width="11.44140625" style="24"/>
    <col min="12" max="15" width="11.5546875" style="16" bestFit="1" customWidth="1"/>
    <col min="16" max="16" width="11.5546875" style="16" customWidth="1"/>
    <col min="17" max="17" width="11.5546875" style="16" bestFit="1" customWidth="1"/>
    <col min="18" max="16384" width="11.44140625" style="24"/>
  </cols>
  <sheetData>
    <row r="1" spans="1:29" ht="18.75" customHeight="1">
      <c r="A1" s="52" t="s">
        <v>393</v>
      </c>
      <c r="E1" s="89"/>
      <c r="F1" s="28"/>
      <c r="G1" s="28"/>
      <c r="H1" s="28"/>
      <c r="I1" s="28"/>
      <c r="J1" s="28"/>
    </row>
    <row r="2" spans="1:29" ht="18.75" customHeight="1">
      <c r="A2" s="42"/>
      <c r="B2" s="37"/>
      <c r="C2" s="37"/>
      <c r="D2" s="43"/>
      <c r="E2" s="89"/>
      <c r="F2" s="230"/>
      <c r="G2" s="28"/>
      <c r="H2" s="28"/>
      <c r="I2" s="28"/>
      <c r="J2" s="28"/>
    </row>
    <row r="3" spans="1:29" s="26" customFormat="1" ht="72.75" customHeight="1">
      <c r="A3" s="93" t="s">
        <v>290</v>
      </c>
      <c r="B3" s="173" t="s">
        <v>303</v>
      </c>
      <c r="C3" s="93" t="s">
        <v>288</v>
      </c>
      <c r="D3" s="40" t="s">
        <v>6</v>
      </c>
      <c r="E3" s="303" t="s">
        <v>0</v>
      </c>
      <c r="F3" s="379" t="s">
        <v>205</v>
      </c>
      <c r="G3" s="380"/>
      <c r="H3" s="380"/>
      <c r="I3" s="380"/>
      <c r="J3" s="380"/>
      <c r="K3" s="381"/>
      <c r="L3" s="384" t="s">
        <v>249</v>
      </c>
      <c r="M3" s="384"/>
      <c r="N3" s="384"/>
      <c r="O3" s="384"/>
      <c r="P3" s="384"/>
      <c r="Q3" s="384"/>
      <c r="R3" s="381" t="s">
        <v>7</v>
      </c>
      <c r="S3" s="382"/>
      <c r="T3" s="382"/>
      <c r="U3" s="382"/>
      <c r="V3" s="382"/>
      <c r="W3" s="383"/>
      <c r="X3" s="383" t="s">
        <v>8</v>
      </c>
      <c r="Y3" s="380"/>
      <c r="Z3" s="380"/>
      <c r="AA3" s="380"/>
      <c r="AB3" s="380"/>
      <c r="AC3" s="380"/>
    </row>
    <row r="4" spans="1:29" s="26" customFormat="1" ht="32.25" customHeight="1">
      <c r="A4" s="33"/>
      <c r="B4" s="34"/>
      <c r="C4" s="34"/>
      <c r="D4" s="32"/>
      <c r="E4" s="91"/>
      <c r="F4" s="304" t="s">
        <v>9</v>
      </c>
      <c r="G4" s="304" t="s">
        <v>10</v>
      </c>
      <c r="H4" s="247" t="s">
        <v>204</v>
      </c>
      <c r="I4" s="304" t="s">
        <v>11</v>
      </c>
      <c r="J4" s="247" t="s">
        <v>209</v>
      </c>
      <c r="K4" s="305" t="s">
        <v>12</v>
      </c>
      <c r="L4" s="304" t="s">
        <v>9</v>
      </c>
      <c r="M4" s="304" t="s">
        <v>10</v>
      </c>
      <c r="N4" s="247" t="s">
        <v>204</v>
      </c>
      <c r="O4" s="304" t="s">
        <v>11</v>
      </c>
      <c r="P4" s="247" t="s">
        <v>209</v>
      </c>
      <c r="Q4" s="304" t="s">
        <v>12</v>
      </c>
      <c r="R4" s="305" t="s">
        <v>9</v>
      </c>
      <c r="S4" s="306" t="s">
        <v>10</v>
      </c>
      <c r="T4" s="307" t="s">
        <v>204</v>
      </c>
      <c r="U4" s="306" t="s">
        <v>11</v>
      </c>
      <c r="V4" s="307" t="s">
        <v>209</v>
      </c>
      <c r="W4" s="297" t="s">
        <v>12</v>
      </c>
      <c r="X4" s="297" t="s">
        <v>9</v>
      </c>
      <c r="Y4" s="304" t="s">
        <v>10</v>
      </c>
      <c r="Z4" s="247" t="s">
        <v>204</v>
      </c>
      <c r="AA4" s="304" t="s">
        <v>11</v>
      </c>
      <c r="AB4" s="247" t="s">
        <v>209</v>
      </c>
      <c r="AC4" s="304" t="s">
        <v>12</v>
      </c>
    </row>
    <row r="5" spans="1:29" ht="13.2">
      <c r="A5" s="146">
        <v>1</v>
      </c>
      <c r="B5" s="146">
        <v>1</v>
      </c>
      <c r="C5" s="146">
        <v>1</v>
      </c>
      <c r="D5" s="130">
        <v>911000</v>
      </c>
      <c r="E5" s="58" t="s">
        <v>134</v>
      </c>
      <c r="F5" s="142">
        <v>271</v>
      </c>
      <c r="G5" s="142">
        <v>538.6</v>
      </c>
      <c r="H5" s="142">
        <v>573</v>
      </c>
      <c r="I5" s="142">
        <v>626.20000000000005</v>
      </c>
      <c r="J5" s="142">
        <v>267.89999999999998</v>
      </c>
      <c r="K5" s="142">
        <v>438.7</v>
      </c>
      <c r="L5" s="142">
        <v>198.1</v>
      </c>
      <c r="M5" s="142">
        <v>384.3</v>
      </c>
      <c r="N5" s="142">
        <v>406.8</v>
      </c>
      <c r="O5" s="142">
        <v>332.9</v>
      </c>
      <c r="P5" s="142">
        <v>173.8</v>
      </c>
      <c r="Q5" s="142">
        <v>288.7</v>
      </c>
      <c r="R5" s="142">
        <v>66.8</v>
      </c>
      <c r="S5" s="142">
        <v>111.5</v>
      </c>
      <c r="T5" s="142">
        <v>82.2</v>
      </c>
      <c r="U5" s="142">
        <v>88</v>
      </c>
      <c r="V5" s="142">
        <v>37.799999999999997</v>
      </c>
      <c r="W5" s="142">
        <v>76</v>
      </c>
      <c r="X5" s="142">
        <v>6.2</v>
      </c>
      <c r="Y5" s="142">
        <v>42.8</v>
      </c>
      <c r="Z5" s="142">
        <v>84</v>
      </c>
      <c r="AA5" s="142">
        <v>205.3</v>
      </c>
      <c r="AB5" s="142">
        <v>56.3</v>
      </c>
      <c r="AC5" s="142">
        <v>74</v>
      </c>
    </row>
    <row r="6" spans="1:29" ht="13.2">
      <c r="A6" s="146">
        <v>1</v>
      </c>
      <c r="B6" s="146">
        <v>1</v>
      </c>
      <c r="C6" s="146">
        <v>1</v>
      </c>
      <c r="D6" s="130">
        <v>913000</v>
      </c>
      <c r="E6" s="58" t="s">
        <v>135</v>
      </c>
      <c r="F6" s="142">
        <v>253.5</v>
      </c>
      <c r="G6" s="142">
        <v>346.5</v>
      </c>
      <c r="H6" s="142">
        <v>424.8</v>
      </c>
      <c r="I6" s="142">
        <v>622.20000000000005</v>
      </c>
      <c r="J6" s="142">
        <v>173.8</v>
      </c>
      <c r="K6" s="142">
        <v>357.1</v>
      </c>
      <c r="L6" s="142">
        <v>167.6</v>
      </c>
      <c r="M6" s="142">
        <v>193.9</v>
      </c>
      <c r="N6" s="142">
        <v>208.4</v>
      </c>
      <c r="O6" s="142">
        <v>176.2</v>
      </c>
      <c r="P6" s="142">
        <v>94.8</v>
      </c>
      <c r="Q6" s="142">
        <v>168.5</v>
      </c>
      <c r="R6" s="142">
        <v>74.7</v>
      </c>
      <c r="S6" s="142">
        <v>105.9</v>
      </c>
      <c r="T6" s="142">
        <v>115.1</v>
      </c>
      <c r="U6" s="142">
        <v>105.5</v>
      </c>
      <c r="V6" s="142">
        <v>16.2</v>
      </c>
      <c r="W6" s="142">
        <v>83.1</v>
      </c>
      <c r="X6" s="142">
        <v>11.3</v>
      </c>
      <c r="Y6" s="142">
        <v>46.7</v>
      </c>
      <c r="Z6" s="142">
        <v>101.2</v>
      </c>
      <c r="AA6" s="142">
        <v>340.5</v>
      </c>
      <c r="AB6" s="142">
        <v>62.8</v>
      </c>
      <c r="AC6" s="142">
        <v>105.5</v>
      </c>
    </row>
    <row r="7" spans="1:29" ht="13.2">
      <c r="A7" s="146">
        <v>1</v>
      </c>
      <c r="B7" s="146">
        <v>1</v>
      </c>
      <c r="C7" s="146">
        <v>1</v>
      </c>
      <c r="D7" s="130">
        <v>112000</v>
      </c>
      <c r="E7" s="58" t="s">
        <v>16</v>
      </c>
      <c r="F7" s="142">
        <v>394.6</v>
      </c>
      <c r="G7" s="142">
        <v>565.29999999999995</v>
      </c>
      <c r="H7" s="142">
        <v>615.70000000000005</v>
      </c>
      <c r="I7" s="142">
        <v>656.1</v>
      </c>
      <c r="J7" s="142">
        <v>200.1</v>
      </c>
      <c r="K7" s="142">
        <v>483.3</v>
      </c>
      <c r="L7" s="142">
        <v>286.8</v>
      </c>
      <c r="M7" s="142">
        <v>386.1</v>
      </c>
      <c r="N7" s="142">
        <v>389.1</v>
      </c>
      <c r="O7" s="142">
        <v>326.8</v>
      </c>
      <c r="P7" s="142">
        <v>62.2</v>
      </c>
      <c r="Q7" s="142">
        <v>293.2</v>
      </c>
      <c r="R7" s="142">
        <v>88.7</v>
      </c>
      <c r="S7" s="142">
        <v>103.8</v>
      </c>
      <c r="T7" s="142">
        <v>102.1</v>
      </c>
      <c r="U7" s="142">
        <v>101.4</v>
      </c>
      <c r="V7" s="142">
        <v>26.4</v>
      </c>
      <c r="W7" s="142">
        <v>85.8</v>
      </c>
      <c r="X7" s="142">
        <v>19.100000000000001</v>
      </c>
      <c r="Y7" s="142">
        <v>75.400000000000006</v>
      </c>
      <c r="Z7" s="142">
        <v>124.6</v>
      </c>
      <c r="AA7" s="142">
        <v>228</v>
      </c>
      <c r="AB7" s="142">
        <v>111.5</v>
      </c>
      <c r="AC7" s="142">
        <v>104.3</v>
      </c>
    </row>
    <row r="8" spans="1:29" ht="13.2">
      <c r="A8" s="146">
        <v>1</v>
      </c>
      <c r="B8" s="146">
        <v>1</v>
      </c>
      <c r="C8" s="146">
        <v>1</v>
      </c>
      <c r="D8" s="130">
        <v>113000</v>
      </c>
      <c r="E8" s="58" t="s">
        <v>17</v>
      </c>
      <c r="F8" s="142">
        <v>231.8</v>
      </c>
      <c r="G8" s="142">
        <v>385.8</v>
      </c>
      <c r="H8" s="142">
        <v>386.9</v>
      </c>
      <c r="I8" s="142">
        <v>465.2</v>
      </c>
      <c r="J8" s="142">
        <v>227</v>
      </c>
      <c r="K8" s="142">
        <v>330.5</v>
      </c>
      <c r="L8" s="142">
        <v>164.9</v>
      </c>
      <c r="M8" s="142">
        <v>256.39999999999998</v>
      </c>
      <c r="N8" s="142">
        <v>241.9</v>
      </c>
      <c r="O8" s="142">
        <v>202</v>
      </c>
      <c r="P8" s="142">
        <v>130.19999999999999</v>
      </c>
      <c r="Q8" s="142">
        <v>196.6</v>
      </c>
      <c r="R8" s="142">
        <v>60.1</v>
      </c>
      <c r="S8" s="142">
        <v>89.2</v>
      </c>
      <c r="T8" s="142">
        <v>77.099999999999994</v>
      </c>
      <c r="U8" s="142">
        <v>85</v>
      </c>
      <c r="V8" s="142">
        <v>27.2</v>
      </c>
      <c r="W8" s="142">
        <v>67.8</v>
      </c>
      <c r="X8" s="142">
        <v>6.9</v>
      </c>
      <c r="Y8" s="142">
        <v>40.299999999999997</v>
      </c>
      <c r="Z8" s="142">
        <v>67.900000000000006</v>
      </c>
      <c r="AA8" s="142">
        <v>178.2</v>
      </c>
      <c r="AB8" s="142">
        <v>69.599999999999994</v>
      </c>
      <c r="AC8" s="142">
        <v>66.099999999999994</v>
      </c>
    </row>
    <row r="9" spans="1:29" ht="13.2">
      <c r="A9" s="146">
        <v>1</v>
      </c>
      <c r="B9" s="146">
        <v>1</v>
      </c>
      <c r="C9" s="146">
        <v>1</v>
      </c>
      <c r="D9" s="130">
        <v>513000</v>
      </c>
      <c r="E9" s="58" t="s">
        <v>96</v>
      </c>
      <c r="F9" s="142">
        <v>166.9</v>
      </c>
      <c r="G9" s="142">
        <v>204.1</v>
      </c>
      <c r="H9" s="142">
        <v>238.4</v>
      </c>
      <c r="I9" s="142">
        <v>252.2</v>
      </c>
      <c r="J9" s="142">
        <v>29.2</v>
      </c>
      <c r="K9" s="142">
        <v>180.8</v>
      </c>
      <c r="L9" s="142">
        <v>102.4</v>
      </c>
      <c r="M9" s="142">
        <v>103.1</v>
      </c>
      <c r="N9" s="142">
        <v>110</v>
      </c>
      <c r="O9" s="142">
        <v>89.9</v>
      </c>
      <c r="P9" s="142">
        <v>7.9</v>
      </c>
      <c r="Q9" s="142">
        <v>85.8</v>
      </c>
      <c r="R9" s="142">
        <v>59.7</v>
      </c>
      <c r="S9" s="142">
        <v>77.599999999999994</v>
      </c>
      <c r="T9" s="142">
        <v>81.2</v>
      </c>
      <c r="U9" s="142">
        <v>55.6</v>
      </c>
      <c r="V9" s="142">
        <v>5.6</v>
      </c>
      <c r="W9" s="142">
        <v>57.1</v>
      </c>
      <c r="X9" s="142">
        <v>4.7</v>
      </c>
      <c r="Y9" s="142">
        <v>23.5</v>
      </c>
      <c r="Z9" s="142">
        <v>47.3</v>
      </c>
      <c r="AA9" s="142">
        <v>106.6</v>
      </c>
      <c r="AB9" s="142">
        <v>15.7</v>
      </c>
      <c r="AC9" s="142">
        <v>38</v>
      </c>
    </row>
    <row r="10" spans="1:29" ht="13.5" customHeight="1">
      <c r="A10" s="146">
        <v>1</v>
      </c>
      <c r="B10" s="146">
        <v>1</v>
      </c>
      <c r="C10" s="146">
        <v>1</v>
      </c>
      <c r="D10" s="130">
        <v>914000</v>
      </c>
      <c r="E10" s="58" t="s">
        <v>136</v>
      </c>
      <c r="F10" s="142">
        <v>162.9</v>
      </c>
      <c r="G10" s="142">
        <v>215.2</v>
      </c>
      <c r="H10" s="142">
        <v>298.2</v>
      </c>
      <c r="I10" s="142">
        <v>429.8</v>
      </c>
      <c r="J10" s="142">
        <v>89.6</v>
      </c>
      <c r="K10" s="142">
        <v>239.2</v>
      </c>
      <c r="L10" s="142">
        <v>65</v>
      </c>
      <c r="M10" s="142">
        <v>99.5</v>
      </c>
      <c r="N10" s="142">
        <v>126.4</v>
      </c>
      <c r="O10" s="142">
        <v>157.1</v>
      </c>
      <c r="P10" s="142">
        <v>54.4</v>
      </c>
      <c r="Q10" s="142">
        <v>99.3</v>
      </c>
      <c r="R10" s="142">
        <v>85.3</v>
      </c>
      <c r="S10" s="142">
        <v>77.2</v>
      </c>
      <c r="T10" s="142">
        <v>63.9</v>
      </c>
      <c r="U10" s="142">
        <v>63.6</v>
      </c>
      <c r="V10" s="142">
        <v>11.2</v>
      </c>
      <c r="W10" s="142">
        <v>63.3</v>
      </c>
      <c r="X10" s="142">
        <v>12.6</v>
      </c>
      <c r="Y10" s="142">
        <v>38.6</v>
      </c>
      <c r="Z10" s="142">
        <v>107.9</v>
      </c>
      <c r="AA10" s="142">
        <v>209</v>
      </c>
      <c r="AB10" s="142">
        <v>24</v>
      </c>
      <c r="AC10" s="142">
        <v>76.5</v>
      </c>
    </row>
    <row r="11" spans="1:29" ht="13.2">
      <c r="A11" s="146">
        <v>1</v>
      </c>
      <c r="B11" s="146">
        <v>1</v>
      </c>
      <c r="C11" s="146">
        <v>1</v>
      </c>
      <c r="D11" s="130">
        <v>915000</v>
      </c>
      <c r="E11" s="58" t="s">
        <v>137</v>
      </c>
      <c r="F11" s="142">
        <v>253.6</v>
      </c>
      <c r="G11" s="142">
        <v>428.8</v>
      </c>
      <c r="H11" s="142">
        <v>455</v>
      </c>
      <c r="I11" s="142">
        <v>545.29999999999995</v>
      </c>
      <c r="J11" s="142">
        <v>234.8</v>
      </c>
      <c r="K11" s="142">
        <v>378.1</v>
      </c>
      <c r="L11" s="142">
        <v>180.7</v>
      </c>
      <c r="M11" s="142">
        <v>262.89999999999998</v>
      </c>
      <c r="N11" s="142">
        <v>255.5</v>
      </c>
      <c r="O11" s="142">
        <v>268.8</v>
      </c>
      <c r="P11" s="142">
        <v>140</v>
      </c>
      <c r="Q11" s="142">
        <v>220</v>
      </c>
      <c r="R11" s="142">
        <v>62.9</v>
      </c>
      <c r="S11" s="142">
        <v>124.8</v>
      </c>
      <c r="T11" s="142">
        <v>130.6</v>
      </c>
      <c r="U11" s="142">
        <v>140.80000000000001</v>
      </c>
      <c r="V11" s="142">
        <v>34.6</v>
      </c>
      <c r="W11" s="142">
        <v>97.3</v>
      </c>
      <c r="X11" s="142">
        <v>10</v>
      </c>
      <c r="Y11" s="142">
        <v>41.1</v>
      </c>
      <c r="Z11" s="142">
        <v>68.900000000000006</v>
      </c>
      <c r="AA11" s="142">
        <v>135.69999999999999</v>
      </c>
      <c r="AB11" s="142">
        <v>60.2</v>
      </c>
      <c r="AC11" s="142">
        <v>60.8</v>
      </c>
    </row>
    <row r="12" spans="1:29" ht="13.2">
      <c r="A12" s="146">
        <v>1</v>
      </c>
      <c r="B12" s="146">
        <v>1</v>
      </c>
      <c r="C12" s="146">
        <v>1</v>
      </c>
      <c r="D12" s="130">
        <v>916000</v>
      </c>
      <c r="E12" s="58" t="s">
        <v>138</v>
      </c>
      <c r="F12" s="142">
        <v>284.3</v>
      </c>
      <c r="G12" s="142">
        <v>369.4</v>
      </c>
      <c r="H12" s="142">
        <v>449.4</v>
      </c>
      <c r="I12" s="142">
        <v>424.9</v>
      </c>
      <c r="J12" s="142">
        <v>118.1</v>
      </c>
      <c r="K12" s="142">
        <v>327.60000000000002</v>
      </c>
      <c r="L12" s="142">
        <v>201</v>
      </c>
      <c r="M12" s="142">
        <v>210.8</v>
      </c>
      <c r="N12" s="142">
        <v>266.60000000000002</v>
      </c>
      <c r="O12" s="142">
        <v>146.30000000000001</v>
      </c>
      <c r="P12" s="142">
        <v>48</v>
      </c>
      <c r="Q12" s="142">
        <v>175.6</v>
      </c>
      <c r="R12" s="142">
        <v>74.7</v>
      </c>
      <c r="S12" s="142">
        <v>102.5</v>
      </c>
      <c r="T12" s="142">
        <v>97</v>
      </c>
      <c r="U12" s="142">
        <v>83.4</v>
      </c>
      <c r="V12" s="142">
        <v>29.5</v>
      </c>
      <c r="W12" s="142">
        <v>77.099999999999994</v>
      </c>
      <c r="X12" s="142">
        <v>8.6</v>
      </c>
      <c r="Y12" s="142">
        <v>56.1</v>
      </c>
      <c r="Z12" s="142">
        <v>85.8</v>
      </c>
      <c r="AA12" s="142">
        <v>195.1</v>
      </c>
      <c r="AB12" s="142">
        <v>40.6</v>
      </c>
      <c r="AC12" s="142">
        <v>74.8</v>
      </c>
    </row>
    <row r="13" spans="1:29" ht="13.2">
      <c r="A13" s="146">
        <v>1</v>
      </c>
      <c r="B13" s="146">
        <v>1</v>
      </c>
      <c r="C13" s="146">
        <v>1</v>
      </c>
      <c r="D13" s="130">
        <v>114000</v>
      </c>
      <c r="E13" s="58" t="s">
        <v>18</v>
      </c>
      <c r="F13" s="142">
        <v>254.7</v>
      </c>
      <c r="G13" s="142">
        <v>378.8</v>
      </c>
      <c r="H13" s="142">
        <v>374.2</v>
      </c>
      <c r="I13" s="142">
        <v>378.2</v>
      </c>
      <c r="J13" s="142">
        <v>115.8</v>
      </c>
      <c r="K13" s="142">
        <v>300.39999999999998</v>
      </c>
      <c r="L13" s="142">
        <v>162.4</v>
      </c>
      <c r="M13" s="142">
        <v>210.7</v>
      </c>
      <c r="N13" s="142">
        <v>203.4</v>
      </c>
      <c r="O13" s="142">
        <v>139.19999999999999</v>
      </c>
      <c r="P13" s="142">
        <v>31</v>
      </c>
      <c r="Q13" s="142">
        <v>152.1</v>
      </c>
      <c r="R13" s="142">
        <v>75</v>
      </c>
      <c r="S13" s="142">
        <v>112.9</v>
      </c>
      <c r="T13" s="142">
        <v>86</v>
      </c>
      <c r="U13" s="142">
        <v>75.2</v>
      </c>
      <c r="V13" s="142">
        <v>18.899999999999999</v>
      </c>
      <c r="W13" s="142">
        <v>74.5</v>
      </c>
      <c r="X13" s="142">
        <v>17.3</v>
      </c>
      <c r="Y13" s="142">
        <v>55.2</v>
      </c>
      <c r="Z13" s="142">
        <v>84.8</v>
      </c>
      <c r="AA13" s="142">
        <v>163.9</v>
      </c>
      <c r="AB13" s="142">
        <v>66</v>
      </c>
      <c r="AC13" s="142">
        <v>73.8</v>
      </c>
    </row>
    <row r="14" spans="1:29" ht="13.2">
      <c r="A14" s="146">
        <v>1</v>
      </c>
      <c r="B14" s="146">
        <v>1</v>
      </c>
      <c r="C14" s="146">
        <v>1</v>
      </c>
      <c r="D14" s="130">
        <v>116000</v>
      </c>
      <c r="E14" s="58" t="s">
        <v>19</v>
      </c>
      <c r="F14" s="142">
        <v>383.2</v>
      </c>
      <c r="G14" s="142">
        <v>516.29999999999995</v>
      </c>
      <c r="H14" s="142">
        <v>543.70000000000005</v>
      </c>
      <c r="I14" s="142">
        <v>576.70000000000005</v>
      </c>
      <c r="J14" s="142">
        <v>207.2</v>
      </c>
      <c r="K14" s="142">
        <v>444.5</v>
      </c>
      <c r="L14" s="142">
        <v>251.5</v>
      </c>
      <c r="M14" s="142">
        <v>325.8</v>
      </c>
      <c r="N14" s="142">
        <v>315.3</v>
      </c>
      <c r="O14" s="142">
        <v>229.5</v>
      </c>
      <c r="P14" s="142">
        <v>122</v>
      </c>
      <c r="Q14" s="142">
        <v>249.8</v>
      </c>
      <c r="R14" s="142">
        <v>105.4</v>
      </c>
      <c r="S14" s="142">
        <v>113</v>
      </c>
      <c r="T14" s="142">
        <v>93.3</v>
      </c>
      <c r="U14" s="142">
        <v>118.7</v>
      </c>
      <c r="V14" s="142">
        <v>18.399999999999999</v>
      </c>
      <c r="W14" s="142">
        <v>92.4</v>
      </c>
      <c r="X14" s="142">
        <v>26.4</v>
      </c>
      <c r="Y14" s="142">
        <v>77.599999999999994</v>
      </c>
      <c r="Z14" s="142">
        <v>135.1</v>
      </c>
      <c r="AA14" s="142">
        <v>228.5</v>
      </c>
      <c r="AB14" s="142">
        <v>66.8</v>
      </c>
      <c r="AC14" s="142">
        <v>102.2</v>
      </c>
    </row>
    <row r="15" spans="1:29" s="37" customFormat="1" ht="13.2">
      <c r="A15" s="146">
        <v>1</v>
      </c>
      <c r="B15" s="146">
        <v>1</v>
      </c>
      <c r="C15" s="146">
        <v>1</v>
      </c>
      <c r="D15" s="130">
        <v>117000</v>
      </c>
      <c r="E15" s="58" t="s">
        <v>20</v>
      </c>
      <c r="F15" s="142">
        <v>139.5</v>
      </c>
      <c r="G15" s="142">
        <v>207.4</v>
      </c>
      <c r="H15" s="142">
        <v>285.8</v>
      </c>
      <c r="I15" s="142">
        <v>287.2</v>
      </c>
      <c r="J15" s="142">
        <v>95.9</v>
      </c>
      <c r="K15" s="142">
        <v>200.1</v>
      </c>
      <c r="L15" s="142">
        <v>94.4</v>
      </c>
      <c r="M15" s="142">
        <v>118.3</v>
      </c>
      <c r="N15" s="142">
        <v>154.1</v>
      </c>
      <c r="O15" s="142">
        <v>103.8</v>
      </c>
      <c r="P15" s="142">
        <v>32</v>
      </c>
      <c r="Q15" s="142">
        <v>101.6</v>
      </c>
      <c r="R15" s="142">
        <v>28.5</v>
      </c>
      <c r="S15" s="142">
        <v>48</v>
      </c>
      <c r="T15" s="142">
        <v>55.4</v>
      </c>
      <c r="U15" s="142">
        <v>47</v>
      </c>
      <c r="V15" s="142">
        <v>24</v>
      </c>
      <c r="W15" s="142">
        <v>39.799999999999997</v>
      </c>
      <c r="X15" s="142">
        <v>16.5</v>
      </c>
      <c r="Y15" s="142">
        <v>41.1</v>
      </c>
      <c r="Z15" s="142">
        <v>76.2</v>
      </c>
      <c r="AA15" s="142">
        <v>136.30000000000001</v>
      </c>
      <c r="AB15" s="142">
        <v>39.9</v>
      </c>
      <c r="AC15" s="142">
        <v>58.6</v>
      </c>
    </row>
    <row r="16" spans="1:29" ht="13.2">
      <c r="A16" s="146">
        <v>1</v>
      </c>
      <c r="B16" s="146">
        <v>1</v>
      </c>
      <c r="C16" s="146">
        <v>1</v>
      </c>
      <c r="D16" s="130">
        <v>119000</v>
      </c>
      <c r="E16" s="58" t="s">
        <v>21</v>
      </c>
      <c r="F16" s="142">
        <v>443.9</v>
      </c>
      <c r="G16" s="142">
        <v>771.6</v>
      </c>
      <c r="H16" s="142">
        <v>818.3</v>
      </c>
      <c r="I16" s="142">
        <v>797.7</v>
      </c>
      <c r="J16" s="142">
        <v>421.8</v>
      </c>
      <c r="K16" s="142">
        <v>636.20000000000005</v>
      </c>
      <c r="L16" s="142">
        <v>355.8</v>
      </c>
      <c r="M16" s="142">
        <v>620.1</v>
      </c>
      <c r="N16" s="142">
        <v>617.9</v>
      </c>
      <c r="O16" s="142">
        <v>484.9</v>
      </c>
      <c r="P16" s="142">
        <v>266.39999999999998</v>
      </c>
      <c r="Q16" s="142">
        <v>460.8</v>
      </c>
      <c r="R16" s="142">
        <v>79.900000000000006</v>
      </c>
      <c r="S16" s="142">
        <v>102.4</v>
      </c>
      <c r="T16" s="142">
        <v>93.4</v>
      </c>
      <c r="U16" s="142">
        <v>87.4</v>
      </c>
      <c r="V16" s="142">
        <v>31.1</v>
      </c>
      <c r="W16" s="142">
        <v>79.599999999999994</v>
      </c>
      <c r="X16" s="142">
        <v>8.1999999999999993</v>
      </c>
      <c r="Y16" s="142">
        <v>49.1</v>
      </c>
      <c r="Z16" s="142">
        <v>107.1</v>
      </c>
      <c r="AA16" s="142">
        <v>225.4</v>
      </c>
      <c r="AB16" s="142">
        <v>124.3</v>
      </c>
      <c r="AC16" s="142">
        <v>95.8</v>
      </c>
    </row>
    <row r="17" spans="1:29" ht="13.2">
      <c r="A17" s="146">
        <v>1</v>
      </c>
      <c r="B17" s="146">
        <v>1</v>
      </c>
      <c r="C17" s="146">
        <v>1</v>
      </c>
      <c r="D17" s="130">
        <v>124000</v>
      </c>
      <c r="E17" s="58" t="s">
        <v>24</v>
      </c>
      <c r="F17" s="142">
        <v>113.6</v>
      </c>
      <c r="G17" s="142">
        <v>228.1</v>
      </c>
      <c r="H17" s="142">
        <v>280.3</v>
      </c>
      <c r="I17" s="142">
        <v>304</v>
      </c>
      <c r="J17" s="142">
        <v>160.1</v>
      </c>
      <c r="K17" s="142">
        <v>209.1</v>
      </c>
      <c r="L17" s="142">
        <v>67.900000000000006</v>
      </c>
      <c r="M17" s="142">
        <v>120.4</v>
      </c>
      <c r="N17" s="142">
        <v>127.9</v>
      </c>
      <c r="O17" s="142">
        <v>109.8</v>
      </c>
      <c r="P17" s="142">
        <v>105.1</v>
      </c>
      <c r="Q17" s="142">
        <v>102.5</v>
      </c>
      <c r="R17" s="142">
        <v>34.700000000000003</v>
      </c>
      <c r="S17" s="142">
        <v>45.6</v>
      </c>
      <c r="T17" s="142">
        <v>58.2</v>
      </c>
      <c r="U17" s="142">
        <v>51.6</v>
      </c>
      <c r="V17" s="142">
        <v>5.9</v>
      </c>
      <c r="W17" s="142">
        <v>39.5</v>
      </c>
      <c r="X17" s="142">
        <v>11.1</v>
      </c>
      <c r="Y17" s="142">
        <v>62.1</v>
      </c>
      <c r="Z17" s="142">
        <v>94.2</v>
      </c>
      <c r="AA17" s="142">
        <v>142.5</v>
      </c>
      <c r="AB17" s="142">
        <v>49.1</v>
      </c>
      <c r="AC17" s="142">
        <v>67.099999999999994</v>
      </c>
    </row>
    <row r="18" spans="1:29" ht="13.2">
      <c r="A18" s="147"/>
      <c r="B18" s="147"/>
      <c r="C18" s="147"/>
      <c r="D18" s="148"/>
      <c r="E18" s="114" t="s">
        <v>210</v>
      </c>
      <c r="F18" s="302">
        <v>261.60000000000002</v>
      </c>
      <c r="G18" s="302">
        <v>402.3</v>
      </c>
      <c r="H18" s="302">
        <v>445.4</v>
      </c>
      <c r="I18" s="302">
        <v>508.7</v>
      </c>
      <c r="J18" s="302">
        <v>187.2</v>
      </c>
      <c r="K18" s="302">
        <v>355.5</v>
      </c>
      <c r="L18" s="302">
        <v>180.1</v>
      </c>
      <c r="M18" s="302">
        <v>257.3</v>
      </c>
      <c r="N18" s="302">
        <v>263.89999999999998</v>
      </c>
      <c r="O18" s="302">
        <v>216.7</v>
      </c>
      <c r="P18" s="302">
        <v>100.5</v>
      </c>
      <c r="Q18" s="302">
        <v>202.7</v>
      </c>
      <c r="R18" s="302">
        <v>69.400000000000006</v>
      </c>
      <c r="S18" s="302">
        <v>94</v>
      </c>
      <c r="T18" s="302">
        <v>88.9</v>
      </c>
      <c r="U18" s="302">
        <v>87.2</v>
      </c>
      <c r="V18" s="302">
        <v>21.8</v>
      </c>
      <c r="W18" s="302">
        <v>72.7</v>
      </c>
      <c r="X18" s="302">
        <v>12</v>
      </c>
      <c r="Y18" s="302">
        <v>51</v>
      </c>
      <c r="Z18" s="302">
        <v>92.6</v>
      </c>
      <c r="AA18" s="302">
        <v>204.8</v>
      </c>
      <c r="AB18" s="302">
        <v>64.8</v>
      </c>
      <c r="AC18" s="302">
        <v>80.099999999999994</v>
      </c>
    </row>
    <row r="19" spans="1:29" ht="13.2">
      <c r="A19" s="146">
        <v>2</v>
      </c>
      <c r="B19" s="146">
        <v>2</v>
      </c>
      <c r="C19" s="146">
        <v>1</v>
      </c>
      <c r="D19" s="130">
        <v>334002</v>
      </c>
      <c r="E19" s="58" t="s">
        <v>250</v>
      </c>
      <c r="F19" s="142">
        <v>242.9</v>
      </c>
      <c r="G19" s="142">
        <v>300.39999999999998</v>
      </c>
      <c r="H19" s="142">
        <v>346.7</v>
      </c>
      <c r="I19" s="142">
        <v>524.20000000000005</v>
      </c>
      <c r="J19" s="142">
        <v>182.2</v>
      </c>
      <c r="K19" s="142">
        <v>298.2</v>
      </c>
      <c r="L19" s="142">
        <v>186.4</v>
      </c>
      <c r="M19" s="142">
        <v>212.8</v>
      </c>
      <c r="N19" s="142">
        <v>236.1</v>
      </c>
      <c r="O19" s="142">
        <v>237.1</v>
      </c>
      <c r="P19" s="142">
        <v>152.4</v>
      </c>
      <c r="Q19" s="142">
        <v>197.4</v>
      </c>
      <c r="R19" s="142">
        <v>36.299999999999997</v>
      </c>
      <c r="S19" s="142">
        <v>36.200000000000003</v>
      </c>
      <c r="T19" s="142">
        <v>45</v>
      </c>
      <c r="U19" s="142">
        <v>48.7</v>
      </c>
      <c r="V19" s="142">
        <v>2.4</v>
      </c>
      <c r="W19" s="142">
        <v>30.5</v>
      </c>
      <c r="X19" s="142">
        <v>20.2</v>
      </c>
      <c r="Y19" s="142">
        <v>51.5</v>
      </c>
      <c r="Z19" s="142">
        <v>65.5</v>
      </c>
      <c r="AA19" s="142">
        <v>238.4</v>
      </c>
      <c r="AB19" s="142">
        <v>27.5</v>
      </c>
      <c r="AC19" s="142">
        <v>70.400000000000006</v>
      </c>
    </row>
    <row r="20" spans="1:29" ht="13.2">
      <c r="A20" s="146">
        <v>2</v>
      </c>
      <c r="B20" s="146">
        <v>2</v>
      </c>
      <c r="C20" s="146">
        <v>1</v>
      </c>
      <c r="D20" s="130">
        <v>711000</v>
      </c>
      <c r="E20" s="58" t="s">
        <v>121</v>
      </c>
      <c r="F20" s="142">
        <v>201.1</v>
      </c>
      <c r="G20" s="142">
        <v>322.2</v>
      </c>
      <c r="H20" s="142">
        <v>378</v>
      </c>
      <c r="I20" s="142">
        <v>469.9</v>
      </c>
      <c r="J20" s="142">
        <v>221.5</v>
      </c>
      <c r="K20" s="142">
        <v>309.7</v>
      </c>
      <c r="L20" s="142">
        <v>138.6</v>
      </c>
      <c r="M20" s="142">
        <v>206.6</v>
      </c>
      <c r="N20" s="142">
        <v>216</v>
      </c>
      <c r="O20" s="142">
        <v>152.4</v>
      </c>
      <c r="P20" s="142">
        <v>74.400000000000006</v>
      </c>
      <c r="Q20" s="142">
        <v>155.69999999999999</v>
      </c>
      <c r="R20" s="142">
        <v>59.8</v>
      </c>
      <c r="S20" s="142">
        <v>75.400000000000006</v>
      </c>
      <c r="T20" s="142">
        <v>62.9</v>
      </c>
      <c r="U20" s="142">
        <v>69.5</v>
      </c>
      <c r="V20" s="142">
        <v>20.2</v>
      </c>
      <c r="W20" s="142">
        <v>57.9</v>
      </c>
      <c r="X20" s="142">
        <v>2.6</v>
      </c>
      <c r="Y20" s="142">
        <v>40.200000000000003</v>
      </c>
      <c r="Z20" s="142">
        <v>99.1</v>
      </c>
      <c r="AA20" s="142">
        <v>248</v>
      </c>
      <c r="AB20" s="142">
        <v>126.9</v>
      </c>
      <c r="AC20" s="142">
        <v>96.2</v>
      </c>
    </row>
    <row r="21" spans="1:29" s="37" customFormat="1" ht="13.2">
      <c r="A21" s="146">
        <v>2</v>
      </c>
      <c r="B21" s="146">
        <v>2</v>
      </c>
      <c r="C21" s="146">
        <v>1</v>
      </c>
      <c r="D21" s="130">
        <v>314000</v>
      </c>
      <c r="E21" s="58" t="s">
        <v>54</v>
      </c>
      <c r="F21" s="142">
        <v>132.9</v>
      </c>
      <c r="G21" s="142">
        <v>276.7</v>
      </c>
      <c r="H21" s="142">
        <v>306.8</v>
      </c>
      <c r="I21" s="142">
        <v>400.5</v>
      </c>
      <c r="J21" s="142">
        <v>125.7</v>
      </c>
      <c r="K21" s="142">
        <v>236.2</v>
      </c>
      <c r="L21" s="142">
        <v>86.4</v>
      </c>
      <c r="M21" s="142">
        <v>183.6</v>
      </c>
      <c r="N21" s="142">
        <v>213.7</v>
      </c>
      <c r="O21" s="142">
        <v>170.7</v>
      </c>
      <c r="P21" s="142">
        <v>46.6</v>
      </c>
      <c r="Q21" s="142">
        <v>134.5</v>
      </c>
      <c r="R21" s="142">
        <v>34.799999999999997</v>
      </c>
      <c r="S21" s="142">
        <v>42.4</v>
      </c>
      <c r="T21" s="142">
        <v>39.1</v>
      </c>
      <c r="U21" s="142">
        <v>61.5</v>
      </c>
      <c r="V21" s="142">
        <v>15</v>
      </c>
      <c r="W21" s="142">
        <v>38.200000000000003</v>
      </c>
      <c r="X21" s="142">
        <v>11.8</v>
      </c>
      <c r="Y21" s="142">
        <v>50.6</v>
      </c>
      <c r="Z21" s="142">
        <v>54</v>
      </c>
      <c r="AA21" s="142">
        <v>168.2</v>
      </c>
      <c r="AB21" s="142">
        <v>64.099999999999994</v>
      </c>
      <c r="AC21" s="142">
        <v>63.5</v>
      </c>
    </row>
    <row r="22" spans="1:29" s="37" customFormat="1" ht="13.2">
      <c r="A22" s="146">
        <v>2</v>
      </c>
      <c r="B22" s="146">
        <v>2</v>
      </c>
      <c r="C22" s="146">
        <v>1</v>
      </c>
      <c r="D22" s="130">
        <v>512000</v>
      </c>
      <c r="E22" s="58" t="s">
        <v>95</v>
      </c>
      <c r="F22" s="142">
        <v>194.7</v>
      </c>
      <c r="G22" s="142">
        <v>260.89999999999998</v>
      </c>
      <c r="H22" s="142">
        <v>371.2</v>
      </c>
      <c r="I22" s="142">
        <v>425.3</v>
      </c>
      <c r="J22" s="142">
        <v>15.5</v>
      </c>
      <c r="K22" s="142">
        <v>255.5</v>
      </c>
      <c r="L22" s="142">
        <v>99.1</v>
      </c>
      <c r="M22" s="142">
        <v>103.3</v>
      </c>
      <c r="N22" s="142">
        <v>154.5</v>
      </c>
      <c r="O22" s="142">
        <v>146</v>
      </c>
      <c r="P22" s="142">
        <v>15.5</v>
      </c>
      <c r="Q22" s="142">
        <v>105.2</v>
      </c>
      <c r="R22" s="142">
        <v>80</v>
      </c>
      <c r="S22" s="142">
        <v>144.69999999999999</v>
      </c>
      <c r="T22" s="142">
        <v>139.5</v>
      </c>
      <c r="U22" s="142">
        <v>98.8</v>
      </c>
      <c r="V22" s="142">
        <v>0</v>
      </c>
      <c r="W22" s="142">
        <v>92.1</v>
      </c>
      <c r="X22" s="142">
        <v>15.6</v>
      </c>
      <c r="Y22" s="142">
        <v>12.9</v>
      </c>
      <c r="Z22" s="142">
        <v>77.2</v>
      </c>
      <c r="AA22" s="142">
        <v>180.4</v>
      </c>
      <c r="AB22" s="142">
        <v>0</v>
      </c>
      <c r="AC22" s="142">
        <v>58.2</v>
      </c>
    </row>
    <row r="23" spans="1:29" s="37" customFormat="1" ht="13.2">
      <c r="A23" s="146">
        <v>2</v>
      </c>
      <c r="B23" s="146">
        <v>2</v>
      </c>
      <c r="C23" s="146">
        <v>1</v>
      </c>
      <c r="D23" s="130">
        <v>111000</v>
      </c>
      <c r="E23" s="58" t="s">
        <v>15</v>
      </c>
      <c r="F23" s="142">
        <v>157.69999999999999</v>
      </c>
      <c r="G23" s="142">
        <v>265.2</v>
      </c>
      <c r="H23" s="142">
        <v>323.7</v>
      </c>
      <c r="I23" s="142">
        <v>477.9</v>
      </c>
      <c r="J23" s="142">
        <v>258.7</v>
      </c>
      <c r="K23" s="142">
        <v>277</v>
      </c>
      <c r="L23" s="142">
        <v>123</v>
      </c>
      <c r="M23" s="142">
        <v>195.8</v>
      </c>
      <c r="N23" s="142">
        <v>221.5</v>
      </c>
      <c r="O23" s="142">
        <v>203.2</v>
      </c>
      <c r="P23" s="142">
        <v>137.69999999999999</v>
      </c>
      <c r="Q23" s="142">
        <v>170</v>
      </c>
      <c r="R23" s="142">
        <v>30.3</v>
      </c>
      <c r="S23" s="142">
        <v>37.200000000000003</v>
      </c>
      <c r="T23" s="142">
        <v>33.9</v>
      </c>
      <c r="U23" s="142">
        <v>50.5</v>
      </c>
      <c r="V23" s="142">
        <v>15.5</v>
      </c>
      <c r="W23" s="142">
        <v>33.6</v>
      </c>
      <c r="X23" s="142">
        <v>4.5</v>
      </c>
      <c r="Y23" s="142">
        <v>32.200000000000003</v>
      </c>
      <c r="Z23" s="142">
        <v>68.3</v>
      </c>
      <c r="AA23" s="142">
        <v>224.2</v>
      </c>
      <c r="AB23" s="142">
        <v>105.5</v>
      </c>
      <c r="AC23" s="142">
        <v>73.5</v>
      </c>
    </row>
    <row r="24" spans="1:29" s="37" customFormat="1" ht="13.2">
      <c r="A24" s="146">
        <v>2</v>
      </c>
      <c r="B24" s="146">
        <v>2</v>
      </c>
      <c r="C24" s="146">
        <v>1</v>
      </c>
      <c r="D24" s="130">
        <v>315000</v>
      </c>
      <c r="E24" s="58" t="s">
        <v>55</v>
      </c>
      <c r="F24" s="142">
        <v>122.9</v>
      </c>
      <c r="G24" s="142">
        <v>240.2</v>
      </c>
      <c r="H24" s="142">
        <v>307.7</v>
      </c>
      <c r="I24" s="142">
        <v>305.2</v>
      </c>
      <c r="J24" s="142">
        <v>154</v>
      </c>
      <c r="K24" s="142">
        <v>213.4</v>
      </c>
      <c r="L24" s="142">
        <v>90.9</v>
      </c>
      <c r="M24" s="142">
        <v>157.9</v>
      </c>
      <c r="N24" s="142">
        <v>189.1</v>
      </c>
      <c r="O24" s="142">
        <v>141.69999999999999</v>
      </c>
      <c r="P24" s="142">
        <v>80.3</v>
      </c>
      <c r="Q24" s="142">
        <v>127.4</v>
      </c>
      <c r="R24" s="142">
        <v>26.1</v>
      </c>
      <c r="S24" s="142">
        <v>38.4</v>
      </c>
      <c r="T24" s="142">
        <v>46.2</v>
      </c>
      <c r="U24" s="142">
        <v>39.4</v>
      </c>
      <c r="V24" s="142">
        <v>12.6</v>
      </c>
      <c r="W24" s="142">
        <v>32</v>
      </c>
      <c r="X24" s="142">
        <v>5.9</v>
      </c>
      <c r="Y24" s="142">
        <v>43.9</v>
      </c>
      <c r="Z24" s="142">
        <v>72.400000000000006</v>
      </c>
      <c r="AA24" s="142">
        <v>124.1</v>
      </c>
      <c r="AB24" s="142">
        <v>61.1</v>
      </c>
      <c r="AC24" s="142">
        <v>54</v>
      </c>
    </row>
    <row r="25" spans="1:29" s="37" customFormat="1" ht="13.2">
      <c r="A25" s="146">
        <v>2</v>
      </c>
      <c r="B25" s="146">
        <v>2</v>
      </c>
      <c r="C25" s="146">
        <v>1</v>
      </c>
      <c r="D25" s="130">
        <v>316000</v>
      </c>
      <c r="E25" s="58" t="s">
        <v>56</v>
      </c>
      <c r="F25" s="142">
        <v>143.6</v>
      </c>
      <c r="G25" s="142">
        <v>190.7</v>
      </c>
      <c r="H25" s="142">
        <v>264.2</v>
      </c>
      <c r="I25" s="142">
        <v>395.5</v>
      </c>
      <c r="J25" s="142">
        <v>139.9</v>
      </c>
      <c r="K25" s="142">
        <v>223.1</v>
      </c>
      <c r="L25" s="142">
        <v>104.5</v>
      </c>
      <c r="M25" s="142">
        <v>120.4</v>
      </c>
      <c r="N25" s="142">
        <v>158.80000000000001</v>
      </c>
      <c r="O25" s="142">
        <v>168.6</v>
      </c>
      <c r="P25" s="142">
        <v>21.7</v>
      </c>
      <c r="Q25" s="142">
        <v>117.2</v>
      </c>
      <c r="R25" s="142">
        <v>33.700000000000003</v>
      </c>
      <c r="S25" s="142">
        <v>30.1</v>
      </c>
      <c r="T25" s="142">
        <v>38.9</v>
      </c>
      <c r="U25" s="142">
        <v>59.9</v>
      </c>
      <c r="V25" s="142">
        <v>55.2</v>
      </c>
      <c r="W25" s="142">
        <v>42.4</v>
      </c>
      <c r="X25" s="142">
        <v>5.4</v>
      </c>
      <c r="Y25" s="142">
        <v>40.1</v>
      </c>
      <c r="Z25" s="142">
        <v>66.5</v>
      </c>
      <c r="AA25" s="142">
        <v>167</v>
      </c>
      <c r="AB25" s="142">
        <v>63</v>
      </c>
      <c r="AC25" s="142">
        <v>63.5</v>
      </c>
    </row>
    <row r="26" spans="1:29" s="37" customFormat="1" ht="13.2">
      <c r="A26" s="146">
        <v>2</v>
      </c>
      <c r="B26" s="146">
        <v>3</v>
      </c>
      <c r="C26" s="146">
        <v>1</v>
      </c>
      <c r="D26" s="130">
        <v>515000</v>
      </c>
      <c r="E26" s="58" t="s">
        <v>97</v>
      </c>
      <c r="F26" s="142">
        <v>160.1</v>
      </c>
      <c r="G26" s="142">
        <v>289.39999999999998</v>
      </c>
      <c r="H26" s="142">
        <v>318</v>
      </c>
      <c r="I26" s="142">
        <v>392.3</v>
      </c>
      <c r="J26" s="142">
        <v>95.2</v>
      </c>
      <c r="K26" s="142">
        <v>232.8</v>
      </c>
      <c r="L26" s="142">
        <v>115.8</v>
      </c>
      <c r="M26" s="142">
        <v>199.5</v>
      </c>
      <c r="N26" s="142">
        <v>210.7</v>
      </c>
      <c r="O26" s="142">
        <v>159.19999999999999</v>
      </c>
      <c r="P26" s="142">
        <v>40.5</v>
      </c>
      <c r="Q26" s="142">
        <v>136</v>
      </c>
      <c r="R26" s="142">
        <v>40.200000000000003</v>
      </c>
      <c r="S26" s="142">
        <v>71.099999999999994</v>
      </c>
      <c r="T26" s="142">
        <v>61.4</v>
      </c>
      <c r="U26" s="142">
        <v>84.5</v>
      </c>
      <c r="V26" s="142">
        <v>12.7</v>
      </c>
      <c r="W26" s="142">
        <v>50.3</v>
      </c>
      <c r="X26" s="142">
        <v>4.2</v>
      </c>
      <c r="Y26" s="142">
        <v>18.8</v>
      </c>
      <c r="Z26" s="142">
        <v>46</v>
      </c>
      <c r="AA26" s="142">
        <v>148.6</v>
      </c>
      <c r="AB26" s="142">
        <v>42</v>
      </c>
      <c r="AC26" s="142">
        <v>46.5</v>
      </c>
    </row>
    <row r="27" spans="1:29" s="37" customFormat="1" ht="13.2">
      <c r="A27" s="146">
        <v>2</v>
      </c>
      <c r="B27" s="146">
        <v>2</v>
      </c>
      <c r="C27" s="146">
        <v>1</v>
      </c>
      <c r="D27" s="130">
        <v>120000</v>
      </c>
      <c r="E27" s="58" t="s">
        <v>22</v>
      </c>
      <c r="F27" s="142">
        <v>339.4</v>
      </c>
      <c r="G27" s="142">
        <v>408.3</v>
      </c>
      <c r="H27" s="142">
        <v>409.6</v>
      </c>
      <c r="I27" s="142">
        <v>424.4</v>
      </c>
      <c r="J27" s="142">
        <v>88.8</v>
      </c>
      <c r="K27" s="142">
        <v>340.9</v>
      </c>
      <c r="L27" s="142">
        <v>262.60000000000002</v>
      </c>
      <c r="M27" s="142">
        <v>255.2</v>
      </c>
      <c r="N27" s="142">
        <v>199.9</v>
      </c>
      <c r="O27" s="142">
        <v>150.5</v>
      </c>
      <c r="P27" s="142">
        <v>30.5</v>
      </c>
      <c r="Q27" s="142">
        <v>188.7</v>
      </c>
      <c r="R27" s="142">
        <v>68.2</v>
      </c>
      <c r="S27" s="142">
        <v>79.099999999999994</v>
      </c>
      <c r="T27" s="142">
        <v>92.6</v>
      </c>
      <c r="U27" s="142">
        <v>67.400000000000006</v>
      </c>
      <c r="V27" s="142">
        <v>13.9</v>
      </c>
      <c r="W27" s="142">
        <v>65.599999999999994</v>
      </c>
      <c r="X27" s="142">
        <v>8.5</v>
      </c>
      <c r="Y27" s="142">
        <v>74</v>
      </c>
      <c r="Z27" s="142">
        <v>117</v>
      </c>
      <c r="AA27" s="142">
        <v>206.6</v>
      </c>
      <c r="AB27" s="142">
        <v>44.4</v>
      </c>
      <c r="AC27" s="142">
        <v>86.6</v>
      </c>
    </row>
    <row r="28" spans="1:29" s="37" customFormat="1" ht="13.2">
      <c r="A28" s="146">
        <v>2</v>
      </c>
      <c r="B28" s="146">
        <v>2</v>
      </c>
      <c r="C28" s="146">
        <v>1</v>
      </c>
      <c r="D28" s="130">
        <v>122000</v>
      </c>
      <c r="E28" s="58" t="s">
        <v>23</v>
      </c>
      <c r="F28" s="142">
        <v>287.39999999999998</v>
      </c>
      <c r="G28" s="142">
        <v>550</v>
      </c>
      <c r="H28" s="142">
        <v>601.20000000000005</v>
      </c>
      <c r="I28" s="142">
        <v>546.79999999999995</v>
      </c>
      <c r="J28" s="142">
        <v>243.1</v>
      </c>
      <c r="K28" s="142">
        <v>437.7</v>
      </c>
      <c r="L28" s="142">
        <v>208.6</v>
      </c>
      <c r="M28" s="142">
        <v>376.6</v>
      </c>
      <c r="N28" s="142">
        <v>360.7</v>
      </c>
      <c r="O28" s="142">
        <v>252</v>
      </c>
      <c r="P28" s="142">
        <v>165.2</v>
      </c>
      <c r="Q28" s="142">
        <v>268.3</v>
      </c>
      <c r="R28" s="142">
        <v>70.7</v>
      </c>
      <c r="S28" s="142">
        <v>105.1</v>
      </c>
      <c r="T28" s="142">
        <v>116.9</v>
      </c>
      <c r="U28" s="142">
        <v>116.1</v>
      </c>
      <c r="V28" s="142">
        <v>15.2</v>
      </c>
      <c r="W28" s="142">
        <v>85.5</v>
      </c>
      <c r="X28" s="142">
        <v>8.1</v>
      </c>
      <c r="Y28" s="142">
        <v>68.3</v>
      </c>
      <c r="Z28" s="142">
        <v>123.6</v>
      </c>
      <c r="AA28" s="142">
        <v>178.7</v>
      </c>
      <c r="AB28" s="142">
        <v>62.7</v>
      </c>
      <c r="AC28" s="142">
        <v>83.9</v>
      </c>
    </row>
    <row r="29" spans="1:29" s="37" customFormat="1" ht="13.2">
      <c r="A29" s="147"/>
      <c r="B29" s="147"/>
      <c r="C29" s="147"/>
      <c r="D29" s="148"/>
      <c r="E29" s="114" t="s">
        <v>217</v>
      </c>
      <c r="F29" s="302">
        <v>165.1</v>
      </c>
      <c r="G29" s="302">
        <v>282.60000000000002</v>
      </c>
      <c r="H29" s="302">
        <v>339.3</v>
      </c>
      <c r="I29" s="302">
        <v>408.9</v>
      </c>
      <c r="J29" s="302">
        <v>166.3</v>
      </c>
      <c r="K29" s="302">
        <v>260.7</v>
      </c>
      <c r="L29" s="302">
        <v>120.1</v>
      </c>
      <c r="M29" s="302">
        <v>188.8</v>
      </c>
      <c r="N29" s="302">
        <v>210.9</v>
      </c>
      <c r="O29" s="302">
        <v>171.2</v>
      </c>
      <c r="P29" s="302">
        <v>85.3</v>
      </c>
      <c r="Q29" s="302">
        <v>151.30000000000001</v>
      </c>
      <c r="R29" s="302">
        <v>38</v>
      </c>
      <c r="S29" s="302">
        <v>52.4</v>
      </c>
      <c r="T29" s="302">
        <v>54.4</v>
      </c>
      <c r="U29" s="302">
        <v>59.7</v>
      </c>
      <c r="V29" s="302">
        <v>14.5</v>
      </c>
      <c r="W29" s="302">
        <v>43.2</v>
      </c>
      <c r="X29" s="302">
        <v>7.1</v>
      </c>
      <c r="Y29" s="302">
        <v>41.4</v>
      </c>
      <c r="Z29" s="302">
        <v>74</v>
      </c>
      <c r="AA29" s="302">
        <v>178.1</v>
      </c>
      <c r="AB29" s="302">
        <v>66.5</v>
      </c>
      <c r="AC29" s="302">
        <v>66.2</v>
      </c>
    </row>
    <row r="30" spans="1:29" s="37" customFormat="1" ht="13.2">
      <c r="A30" s="146">
        <v>3</v>
      </c>
      <c r="B30" s="146">
        <v>4</v>
      </c>
      <c r="C30" s="146">
        <v>2</v>
      </c>
      <c r="D30" s="130">
        <v>334000</v>
      </c>
      <c r="E30" s="135" t="s">
        <v>258</v>
      </c>
      <c r="F30" s="142">
        <v>240.2</v>
      </c>
      <c r="G30" s="142">
        <v>425.4</v>
      </c>
      <c r="H30" s="142">
        <v>452.4</v>
      </c>
      <c r="I30" s="142">
        <v>464.8</v>
      </c>
      <c r="J30" s="142">
        <v>189.4</v>
      </c>
      <c r="K30" s="142">
        <v>352.7</v>
      </c>
      <c r="L30" s="142">
        <v>163.1</v>
      </c>
      <c r="M30" s="142">
        <v>250.8</v>
      </c>
      <c r="N30" s="142">
        <v>261.3</v>
      </c>
      <c r="O30" s="142">
        <v>256.7</v>
      </c>
      <c r="P30" s="142">
        <v>121.8</v>
      </c>
      <c r="Q30" s="142">
        <v>210.3</v>
      </c>
      <c r="R30" s="142">
        <v>77.099999999999994</v>
      </c>
      <c r="S30" s="142">
        <v>156.69999999999999</v>
      </c>
      <c r="T30" s="142">
        <v>156</v>
      </c>
      <c r="U30" s="142">
        <v>114.5</v>
      </c>
      <c r="V30" s="142">
        <v>31.6</v>
      </c>
      <c r="W30" s="142">
        <v>106.3</v>
      </c>
      <c r="X30" s="142">
        <v>0</v>
      </c>
      <c r="Y30" s="142">
        <v>17.899999999999999</v>
      </c>
      <c r="Z30" s="142">
        <v>35.1</v>
      </c>
      <c r="AA30" s="142">
        <v>93.7</v>
      </c>
      <c r="AB30" s="142">
        <v>36.1</v>
      </c>
      <c r="AC30" s="142">
        <v>36.200000000000003</v>
      </c>
    </row>
    <row r="31" spans="1:29" s="37" customFormat="1" ht="13.2">
      <c r="A31" s="146">
        <v>3</v>
      </c>
      <c r="B31" s="146">
        <v>4</v>
      </c>
      <c r="C31" s="146">
        <v>2</v>
      </c>
      <c r="D31" s="130">
        <v>554000</v>
      </c>
      <c r="E31" s="58" t="s">
        <v>265</v>
      </c>
      <c r="F31" s="142">
        <v>170.7</v>
      </c>
      <c r="G31" s="142">
        <v>262.10000000000002</v>
      </c>
      <c r="H31" s="142">
        <v>257.7</v>
      </c>
      <c r="I31" s="142">
        <v>290.89999999999998</v>
      </c>
      <c r="J31" s="142">
        <v>76.7</v>
      </c>
      <c r="K31" s="142">
        <v>213.6</v>
      </c>
      <c r="L31" s="142">
        <v>122.8</v>
      </c>
      <c r="M31" s="142">
        <v>158.4</v>
      </c>
      <c r="N31" s="142">
        <v>136.5</v>
      </c>
      <c r="O31" s="142">
        <v>126.2</v>
      </c>
      <c r="P31" s="142">
        <v>23.5</v>
      </c>
      <c r="Q31" s="142">
        <v>115.8</v>
      </c>
      <c r="R31" s="142">
        <v>46.8</v>
      </c>
      <c r="S31" s="142">
        <v>93.3</v>
      </c>
      <c r="T31" s="142">
        <v>80.8</v>
      </c>
      <c r="U31" s="142">
        <v>78.099999999999994</v>
      </c>
      <c r="V31" s="142">
        <v>26.6</v>
      </c>
      <c r="W31" s="142">
        <v>64.8</v>
      </c>
      <c r="X31" s="142">
        <v>1</v>
      </c>
      <c r="Y31" s="142">
        <v>10.4</v>
      </c>
      <c r="Z31" s="142">
        <v>40.4</v>
      </c>
      <c r="AA31" s="142">
        <v>86.5</v>
      </c>
      <c r="AB31" s="142">
        <v>26.6</v>
      </c>
      <c r="AC31" s="142">
        <v>32.9</v>
      </c>
    </row>
    <row r="32" spans="1:29" s="37" customFormat="1" ht="13.2">
      <c r="A32" s="146">
        <v>3</v>
      </c>
      <c r="B32" s="146">
        <v>4</v>
      </c>
      <c r="C32" s="146">
        <v>2</v>
      </c>
      <c r="D32" s="130">
        <v>558000</v>
      </c>
      <c r="E32" s="58" t="s">
        <v>266</v>
      </c>
      <c r="F32" s="142">
        <v>95.6</v>
      </c>
      <c r="G32" s="142">
        <v>195.5</v>
      </c>
      <c r="H32" s="142">
        <v>212</v>
      </c>
      <c r="I32" s="142">
        <v>290.3</v>
      </c>
      <c r="J32" s="142">
        <v>103.4</v>
      </c>
      <c r="K32" s="142">
        <v>179.2</v>
      </c>
      <c r="L32" s="142">
        <v>68.3</v>
      </c>
      <c r="M32" s="142">
        <v>127.6</v>
      </c>
      <c r="N32" s="142">
        <v>111.5</v>
      </c>
      <c r="O32" s="142">
        <v>93.3</v>
      </c>
      <c r="P32" s="142">
        <v>48.8</v>
      </c>
      <c r="Q32" s="142">
        <v>88.6</v>
      </c>
      <c r="R32" s="142">
        <v>23.2</v>
      </c>
      <c r="S32" s="142">
        <v>57.8</v>
      </c>
      <c r="T32" s="142">
        <v>64</v>
      </c>
      <c r="U32" s="142">
        <v>85.7</v>
      </c>
      <c r="V32" s="142">
        <v>21.5</v>
      </c>
      <c r="W32" s="142">
        <v>50.4</v>
      </c>
      <c r="X32" s="142">
        <v>4.0999999999999996</v>
      </c>
      <c r="Y32" s="142">
        <v>10</v>
      </c>
      <c r="Z32" s="142">
        <v>36.5</v>
      </c>
      <c r="AA32" s="142">
        <v>111.3</v>
      </c>
      <c r="AB32" s="142">
        <v>33.200000000000003</v>
      </c>
      <c r="AC32" s="142">
        <v>40.200000000000003</v>
      </c>
    </row>
    <row r="33" spans="1:29" s="37" customFormat="1" ht="13.2">
      <c r="A33" s="146">
        <v>3</v>
      </c>
      <c r="B33" s="146">
        <v>4</v>
      </c>
      <c r="C33" s="146">
        <v>2</v>
      </c>
      <c r="D33" s="130">
        <v>358000</v>
      </c>
      <c r="E33" s="58" t="s">
        <v>259</v>
      </c>
      <c r="F33" s="142">
        <v>192.3</v>
      </c>
      <c r="G33" s="142">
        <v>320.3</v>
      </c>
      <c r="H33" s="142">
        <v>305.60000000000002</v>
      </c>
      <c r="I33" s="142">
        <v>444.5</v>
      </c>
      <c r="J33" s="142">
        <v>164.9</v>
      </c>
      <c r="K33" s="142">
        <v>283.89999999999998</v>
      </c>
      <c r="L33" s="142">
        <v>133.6</v>
      </c>
      <c r="M33" s="142">
        <v>173.6</v>
      </c>
      <c r="N33" s="142">
        <v>148.69999999999999</v>
      </c>
      <c r="O33" s="142">
        <v>181.3</v>
      </c>
      <c r="P33" s="142">
        <v>52.2</v>
      </c>
      <c r="Q33" s="142">
        <v>138.9</v>
      </c>
      <c r="R33" s="142">
        <v>57.6</v>
      </c>
      <c r="S33" s="142">
        <v>123.1</v>
      </c>
      <c r="T33" s="142">
        <v>104.6</v>
      </c>
      <c r="U33" s="142">
        <v>95.4</v>
      </c>
      <c r="V33" s="142">
        <v>57.1</v>
      </c>
      <c r="W33" s="142">
        <v>85.4</v>
      </c>
      <c r="X33" s="142">
        <v>1.2</v>
      </c>
      <c r="Y33" s="142">
        <v>23.6</v>
      </c>
      <c r="Z33" s="142">
        <v>52.3</v>
      </c>
      <c r="AA33" s="142">
        <v>167.7</v>
      </c>
      <c r="AB33" s="142">
        <v>55.5</v>
      </c>
      <c r="AC33" s="142">
        <v>59.7</v>
      </c>
    </row>
    <row r="34" spans="1:29" s="37" customFormat="1" ht="13.2">
      <c r="A34" s="146">
        <v>3</v>
      </c>
      <c r="B34" s="146">
        <v>4</v>
      </c>
      <c r="C34" s="146">
        <v>2</v>
      </c>
      <c r="D34" s="130">
        <v>366000</v>
      </c>
      <c r="E34" s="58" t="s">
        <v>260</v>
      </c>
      <c r="F34" s="142">
        <v>256.5</v>
      </c>
      <c r="G34" s="142">
        <v>301.2</v>
      </c>
      <c r="H34" s="142">
        <v>348.8</v>
      </c>
      <c r="I34" s="142">
        <v>408.1</v>
      </c>
      <c r="J34" s="142">
        <v>108.3</v>
      </c>
      <c r="K34" s="142">
        <v>289.39999999999998</v>
      </c>
      <c r="L34" s="142">
        <v>187.8</v>
      </c>
      <c r="M34" s="142">
        <v>159.5</v>
      </c>
      <c r="N34" s="142">
        <v>202.7</v>
      </c>
      <c r="O34" s="142">
        <v>174.6</v>
      </c>
      <c r="P34" s="142">
        <v>38.700000000000003</v>
      </c>
      <c r="Q34" s="142">
        <v>157.9</v>
      </c>
      <c r="R34" s="142">
        <v>61.6</v>
      </c>
      <c r="S34" s="142">
        <v>102.9</v>
      </c>
      <c r="T34" s="142">
        <v>64.8</v>
      </c>
      <c r="U34" s="142">
        <v>108.4</v>
      </c>
      <c r="V34" s="142">
        <v>21.7</v>
      </c>
      <c r="W34" s="142">
        <v>72.7</v>
      </c>
      <c r="X34" s="142">
        <v>7.1</v>
      </c>
      <c r="Y34" s="142">
        <v>38.799999999999997</v>
      </c>
      <c r="Z34" s="142">
        <v>81.3</v>
      </c>
      <c r="AA34" s="142">
        <v>125.2</v>
      </c>
      <c r="AB34" s="142">
        <v>48</v>
      </c>
      <c r="AC34" s="142">
        <v>58.8</v>
      </c>
    </row>
    <row r="35" spans="1:29" s="37" customFormat="1" ht="13.2">
      <c r="A35" s="146">
        <v>3</v>
      </c>
      <c r="B35" s="146">
        <v>4</v>
      </c>
      <c r="C35" s="146">
        <v>2</v>
      </c>
      <c r="D35" s="130">
        <v>754000</v>
      </c>
      <c r="E35" s="58" t="s">
        <v>269</v>
      </c>
      <c r="F35" s="142">
        <v>179.8</v>
      </c>
      <c r="G35" s="142">
        <v>426.6</v>
      </c>
      <c r="H35" s="142">
        <v>330.5</v>
      </c>
      <c r="I35" s="142">
        <v>412.1</v>
      </c>
      <c r="J35" s="142">
        <v>175</v>
      </c>
      <c r="K35" s="142">
        <v>300.60000000000002</v>
      </c>
      <c r="L35" s="142">
        <v>124.5</v>
      </c>
      <c r="M35" s="142">
        <v>302.8</v>
      </c>
      <c r="N35" s="142">
        <v>191.5</v>
      </c>
      <c r="O35" s="142">
        <v>187.7</v>
      </c>
      <c r="P35" s="142">
        <v>93.2</v>
      </c>
      <c r="Q35" s="142">
        <v>176.8</v>
      </c>
      <c r="R35" s="142">
        <v>44</v>
      </c>
      <c r="S35" s="142">
        <v>86.1</v>
      </c>
      <c r="T35" s="142">
        <v>92.6</v>
      </c>
      <c r="U35" s="142">
        <v>81.099999999999994</v>
      </c>
      <c r="V35" s="142">
        <v>26.8</v>
      </c>
      <c r="W35" s="142">
        <v>65.7</v>
      </c>
      <c r="X35" s="142">
        <v>11.2</v>
      </c>
      <c r="Y35" s="142">
        <v>37.700000000000003</v>
      </c>
      <c r="Z35" s="142">
        <v>46.3</v>
      </c>
      <c r="AA35" s="142">
        <v>143.30000000000001</v>
      </c>
      <c r="AB35" s="142">
        <v>55</v>
      </c>
      <c r="AC35" s="142">
        <v>58.1</v>
      </c>
    </row>
    <row r="36" spans="1:29" s="37" customFormat="1" ht="13.2">
      <c r="A36" s="146">
        <v>3</v>
      </c>
      <c r="B36" s="146">
        <v>3</v>
      </c>
      <c r="C36" s="146">
        <v>2</v>
      </c>
      <c r="D36" s="130">
        <v>370000</v>
      </c>
      <c r="E36" s="58" t="s">
        <v>261</v>
      </c>
      <c r="F36" s="142">
        <v>251.4</v>
      </c>
      <c r="G36" s="142">
        <v>374.5</v>
      </c>
      <c r="H36" s="142">
        <v>463.3</v>
      </c>
      <c r="I36" s="142">
        <v>474.7</v>
      </c>
      <c r="J36" s="142">
        <v>242.2</v>
      </c>
      <c r="K36" s="142">
        <v>360</v>
      </c>
      <c r="L36" s="142">
        <v>194.6</v>
      </c>
      <c r="M36" s="142">
        <v>240.1</v>
      </c>
      <c r="N36" s="142">
        <v>291.5</v>
      </c>
      <c r="O36" s="142">
        <v>288.39999999999998</v>
      </c>
      <c r="P36" s="142">
        <v>137.6</v>
      </c>
      <c r="Q36" s="142">
        <v>231.2</v>
      </c>
      <c r="R36" s="142">
        <v>46.6</v>
      </c>
      <c r="S36" s="142">
        <v>105.8</v>
      </c>
      <c r="T36" s="142">
        <v>104.1</v>
      </c>
      <c r="U36" s="142">
        <v>90.9</v>
      </c>
      <c r="V36" s="142">
        <v>71.5</v>
      </c>
      <c r="W36" s="142">
        <v>81.8</v>
      </c>
      <c r="X36" s="142">
        <v>10.1</v>
      </c>
      <c r="Y36" s="142">
        <v>28.6</v>
      </c>
      <c r="Z36" s="142">
        <v>67.7</v>
      </c>
      <c r="AA36" s="142">
        <v>95.4</v>
      </c>
      <c r="AB36" s="142">
        <v>33</v>
      </c>
      <c r="AC36" s="142">
        <v>47</v>
      </c>
    </row>
    <row r="37" spans="1:29" s="37" customFormat="1" ht="13.2">
      <c r="A37" s="146">
        <v>3</v>
      </c>
      <c r="B37" s="146">
        <v>4</v>
      </c>
      <c r="C37" s="146">
        <v>2</v>
      </c>
      <c r="D37" s="130">
        <v>758000</v>
      </c>
      <c r="E37" s="58" t="s">
        <v>271</v>
      </c>
      <c r="F37" s="142">
        <v>85.8</v>
      </c>
      <c r="G37" s="142">
        <v>121.6</v>
      </c>
      <c r="H37" s="142">
        <v>173.4</v>
      </c>
      <c r="I37" s="142">
        <v>268.3</v>
      </c>
      <c r="J37" s="142">
        <v>77.099999999999994</v>
      </c>
      <c r="K37" s="142">
        <v>146.80000000000001</v>
      </c>
      <c r="L37" s="142">
        <v>57.9</v>
      </c>
      <c r="M37" s="142">
        <v>50.9</v>
      </c>
      <c r="N37" s="142">
        <v>53.4</v>
      </c>
      <c r="O37" s="142">
        <v>61.9</v>
      </c>
      <c r="P37" s="142">
        <v>23.7</v>
      </c>
      <c r="Q37" s="142">
        <v>50.9</v>
      </c>
      <c r="R37" s="142">
        <v>25.9</v>
      </c>
      <c r="S37" s="142">
        <v>50.9</v>
      </c>
      <c r="T37" s="142">
        <v>64</v>
      </c>
      <c r="U37" s="142">
        <v>55</v>
      </c>
      <c r="V37" s="142">
        <v>14.8</v>
      </c>
      <c r="W37" s="142">
        <v>41.9</v>
      </c>
      <c r="X37" s="142">
        <v>2</v>
      </c>
      <c r="Y37" s="142">
        <v>19.8</v>
      </c>
      <c r="Z37" s="142">
        <v>56</v>
      </c>
      <c r="AA37" s="142">
        <v>151.30000000000001</v>
      </c>
      <c r="AB37" s="142">
        <v>38.5</v>
      </c>
      <c r="AC37" s="142">
        <v>53.9</v>
      </c>
    </row>
    <row r="38" spans="1:29" s="37" customFormat="1" ht="13.2">
      <c r="A38" s="146">
        <v>3</v>
      </c>
      <c r="B38" s="146">
        <v>4</v>
      </c>
      <c r="C38" s="146">
        <v>2</v>
      </c>
      <c r="D38" s="130">
        <v>958000</v>
      </c>
      <c r="E38" s="58" t="s">
        <v>276</v>
      </c>
      <c r="F38" s="142">
        <v>148.4</v>
      </c>
      <c r="G38" s="142">
        <v>234.9</v>
      </c>
      <c r="H38" s="142">
        <v>245.5</v>
      </c>
      <c r="I38" s="142">
        <v>241.7</v>
      </c>
      <c r="J38" s="142">
        <v>133.80000000000001</v>
      </c>
      <c r="K38" s="142">
        <v>200.3</v>
      </c>
      <c r="L38" s="142">
        <v>108.6</v>
      </c>
      <c r="M38" s="142">
        <v>155.9</v>
      </c>
      <c r="N38" s="142">
        <v>152.9</v>
      </c>
      <c r="O38" s="142">
        <v>123.3</v>
      </c>
      <c r="P38" s="142">
        <v>63.7</v>
      </c>
      <c r="Q38" s="142">
        <v>120.7</v>
      </c>
      <c r="R38" s="142">
        <v>33.700000000000003</v>
      </c>
      <c r="S38" s="142">
        <v>61.5</v>
      </c>
      <c r="T38" s="142">
        <v>56.6</v>
      </c>
      <c r="U38" s="142">
        <v>56.8</v>
      </c>
      <c r="V38" s="142">
        <v>27.6</v>
      </c>
      <c r="W38" s="142">
        <v>47</v>
      </c>
      <c r="X38" s="142">
        <v>6.1</v>
      </c>
      <c r="Y38" s="142">
        <v>17.600000000000001</v>
      </c>
      <c r="Z38" s="142">
        <v>35.9</v>
      </c>
      <c r="AA38" s="142">
        <v>61.6</v>
      </c>
      <c r="AB38" s="142">
        <v>42.5</v>
      </c>
      <c r="AC38" s="142">
        <v>32.6</v>
      </c>
    </row>
    <row r="39" spans="1:29" s="37" customFormat="1" ht="13.2">
      <c r="A39" s="146">
        <v>3</v>
      </c>
      <c r="B39" s="146">
        <v>4</v>
      </c>
      <c r="C39" s="146">
        <v>2</v>
      </c>
      <c r="D39" s="130">
        <v>762000</v>
      </c>
      <c r="E39" s="58" t="s">
        <v>272</v>
      </c>
      <c r="F39" s="142">
        <v>128.4</v>
      </c>
      <c r="G39" s="142">
        <v>165.6</v>
      </c>
      <c r="H39" s="142">
        <v>163.1</v>
      </c>
      <c r="I39" s="142">
        <v>114.8</v>
      </c>
      <c r="J39" s="142">
        <v>37.1</v>
      </c>
      <c r="K39" s="142">
        <v>122.3</v>
      </c>
      <c r="L39" s="142">
        <v>64.2</v>
      </c>
      <c r="M39" s="142">
        <v>75.8</v>
      </c>
      <c r="N39" s="142">
        <v>88.8</v>
      </c>
      <c r="O39" s="142">
        <v>31</v>
      </c>
      <c r="P39" s="142">
        <v>13.7</v>
      </c>
      <c r="Q39" s="142">
        <v>54.6</v>
      </c>
      <c r="R39" s="142">
        <v>62.8</v>
      </c>
      <c r="S39" s="142">
        <v>75.8</v>
      </c>
      <c r="T39" s="142">
        <v>48.9</v>
      </c>
      <c r="U39" s="142">
        <v>27.9</v>
      </c>
      <c r="V39" s="142">
        <v>2</v>
      </c>
      <c r="W39" s="142">
        <v>44</v>
      </c>
      <c r="X39" s="142">
        <v>1.4</v>
      </c>
      <c r="Y39" s="142">
        <v>14</v>
      </c>
      <c r="Z39" s="142">
        <v>25.4</v>
      </c>
      <c r="AA39" s="142">
        <v>55.9</v>
      </c>
      <c r="AB39" s="142">
        <v>21.5</v>
      </c>
      <c r="AC39" s="142">
        <v>23.7</v>
      </c>
    </row>
    <row r="40" spans="1:29" s="37" customFormat="1" ht="13.2">
      <c r="A40" s="146">
        <v>3</v>
      </c>
      <c r="B40" s="146">
        <v>4</v>
      </c>
      <c r="C40" s="146">
        <v>2</v>
      </c>
      <c r="D40" s="130">
        <v>154000</v>
      </c>
      <c r="E40" s="58" t="s">
        <v>253</v>
      </c>
      <c r="F40" s="142">
        <v>142.1</v>
      </c>
      <c r="G40" s="142">
        <v>225.5</v>
      </c>
      <c r="H40" s="142">
        <v>232.6</v>
      </c>
      <c r="I40" s="142">
        <v>256.5</v>
      </c>
      <c r="J40" s="142">
        <v>45.7</v>
      </c>
      <c r="K40" s="142">
        <v>181.7</v>
      </c>
      <c r="L40" s="142">
        <v>77</v>
      </c>
      <c r="M40" s="142">
        <v>63.2</v>
      </c>
      <c r="N40" s="142">
        <v>57.2</v>
      </c>
      <c r="O40" s="142">
        <v>35.1</v>
      </c>
      <c r="P40" s="142">
        <v>23.9</v>
      </c>
      <c r="Q40" s="142">
        <v>52.9</v>
      </c>
      <c r="R40" s="142">
        <v>65.099999999999994</v>
      </c>
      <c r="S40" s="142">
        <v>158.1</v>
      </c>
      <c r="T40" s="142">
        <v>163.6</v>
      </c>
      <c r="U40" s="142">
        <v>131.69999999999999</v>
      </c>
      <c r="V40" s="142">
        <v>19.600000000000001</v>
      </c>
      <c r="W40" s="142">
        <v>106.5</v>
      </c>
      <c r="X40" s="142">
        <v>0</v>
      </c>
      <c r="Y40" s="142">
        <v>4.2</v>
      </c>
      <c r="Z40" s="142">
        <v>11.8</v>
      </c>
      <c r="AA40" s="142">
        <v>89.6</v>
      </c>
      <c r="AB40" s="142">
        <v>2.2000000000000002</v>
      </c>
      <c r="AC40" s="142">
        <v>22.3</v>
      </c>
    </row>
    <row r="41" spans="1:29" s="37" customFormat="1" ht="13.2">
      <c r="A41" s="146">
        <v>3</v>
      </c>
      <c r="B41" s="146">
        <v>4</v>
      </c>
      <c r="C41" s="146">
        <v>2</v>
      </c>
      <c r="D41" s="130">
        <v>766000</v>
      </c>
      <c r="E41" s="58" t="s">
        <v>273</v>
      </c>
      <c r="F41" s="142">
        <v>96.9</v>
      </c>
      <c r="G41" s="142">
        <v>273.5</v>
      </c>
      <c r="H41" s="142">
        <v>274.60000000000002</v>
      </c>
      <c r="I41" s="142">
        <v>224.5</v>
      </c>
      <c r="J41" s="142">
        <v>68.2</v>
      </c>
      <c r="K41" s="142">
        <v>183.6</v>
      </c>
      <c r="L41" s="142">
        <v>64.2</v>
      </c>
      <c r="M41" s="142">
        <v>162.30000000000001</v>
      </c>
      <c r="N41" s="142">
        <v>133</v>
      </c>
      <c r="O41" s="142">
        <v>76.3</v>
      </c>
      <c r="P41" s="142">
        <v>20.8</v>
      </c>
      <c r="Q41" s="142">
        <v>89.6</v>
      </c>
      <c r="R41" s="142">
        <v>31.5</v>
      </c>
      <c r="S41" s="142">
        <v>82</v>
      </c>
      <c r="T41" s="142">
        <v>69.900000000000006</v>
      </c>
      <c r="U41" s="142">
        <v>62.9</v>
      </c>
      <c r="V41" s="142">
        <v>24.6</v>
      </c>
      <c r="W41" s="142">
        <v>53.1</v>
      </c>
      <c r="X41" s="142">
        <v>1.3</v>
      </c>
      <c r="Y41" s="142">
        <v>29.2</v>
      </c>
      <c r="Z41" s="142">
        <v>71.599999999999994</v>
      </c>
      <c r="AA41" s="142">
        <v>85.3</v>
      </c>
      <c r="AB41" s="142">
        <v>22.7</v>
      </c>
      <c r="AC41" s="142">
        <v>40.9</v>
      </c>
    </row>
    <row r="42" spans="1:29" s="37" customFormat="1" ht="13.2">
      <c r="A42" s="146">
        <v>3</v>
      </c>
      <c r="B42" s="146">
        <v>4</v>
      </c>
      <c r="C42" s="146">
        <v>2</v>
      </c>
      <c r="D42" s="130">
        <v>962000</v>
      </c>
      <c r="E42" s="58" t="s">
        <v>277</v>
      </c>
      <c r="F42" s="142">
        <v>186.4</v>
      </c>
      <c r="G42" s="142">
        <v>352.9</v>
      </c>
      <c r="H42" s="142">
        <v>345.8</v>
      </c>
      <c r="I42" s="142">
        <v>387.3</v>
      </c>
      <c r="J42" s="142">
        <v>92.7</v>
      </c>
      <c r="K42" s="142">
        <v>272.39999999999998</v>
      </c>
      <c r="L42" s="142">
        <v>115.8</v>
      </c>
      <c r="M42" s="142">
        <v>237.1</v>
      </c>
      <c r="N42" s="142">
        <v>218.9</v>
      </c>
      <c r="O42" s="142">
        <v>174.1</v>
      </c>
      <c r="P42" s="142">
        <v>28.1</v>
      </c>
      <c r="Q42" s="142">
        <v>153.80000000000001</v>
      </c>
      <c r="R42" s="142">
        <v>66.900000000000006</v>
      </c>
      <c r="S42" s="142">
        <v>66.2</v>
      </c>
      <c r="T42" s="142">
        <v>69.7</v>
      </c>
      <c r="U42" s="142">
        <v>71.8</v>
      </c>
      <c r="V42" s="142">
        <v>25.3</v>
      </c>
      <c r="W42" s="142">
        <v>61.4</v>
      </c>
      <c r="X42" s="142">
        <v>3.6</v>
      </c>
      <c r="Y42" s="142">
        <v>49.6</v>
      </c>
      <c r="Z42" s="142">
        <v>57.2</v>
      </c>
      <c r="AA42" s="142">
        <v>141.4</v>
      </c>
      <c r="AB42" s="142">
        <v>39.299999999999997</v>
      </c>
      <c r="AC42" s="142">
        <v>57.2</v>
      </c>
    </row>
    <row r="43" spans="1:29" s="37" customFormat="1" ht="13.2">
      <c r="A43" s="146">
        <v>3</v>
      </c>
      <c r="B43" s="146">
        <v>4</v>
      </c>
      <c r="C43" s="146">
        <v>2</v>
      </c>
      <c r="D43" s="130">
        <v>770000</v>
      </c>
      <c r="E43" s="58" t="s">
        <v>274</v>
      </c>
      <c r="F43" s="142">
        <v>169</v>
      </c>
      <c r="G43" s="142">
        <v>296.8</v>
      </c>
      <c r="H43" s="142">
        <v>280.89999999999998</v>
      </c>
      <c r="I43" s="142">
        <v>355.8</v>
      </c>
      <c r="J43" s="142">
        <v>83.4</v>
      </c>
      <c r="K43" s="142">
        <v>238.4</v>
      </c>
      <c r="L43" s="142">
        <v>116.9</v>
      </c>
      <c r="M43" s="142">
        <v>169.4</v>
      </c>
      <c r="N43" s="142">
        <v>152.19999999999999</v>
      </c>
      <c r="O43" s="142">
        <v>128</v>
      </c>
      <c r="P43" s="142">
        <v>36</v>
      </c>
      <c r="Q43" s="142">
        <v>121.6</v>
      </c>
      <c r="R43" s="142">
        <v>48.3</v>
      </c>
      <c r="S43" s="142">
        <v>72.8</v>
      </c>
      <c r="T43" s="142">
        <v>78.599999999999994</v>
      </c>
      <c r="U43" s="142">
        <v>90.8</v>
      </c>
      <c r="V43" s="142">
        <v>26.5</v>
      </c>
      <c r="W43" s="142">
        <v>63.8</v>
      </c>
      <c r="X43" s="142">
        <v>3.8</v>
      </c>
      <c r="Y43" s="142">
        <v>54.6</v>
      </c>
      <c r="Z43" s="142">
        <v>50.2</v>
      </c>
      <c r="AA43" s="142">
        <v>137</v>
      </c>
      <c r="AB43" s="142">
        <v>20.9</v>
      </c>
      <c r="AC43" s="142">
        <v>53</v>
      </c>
    </row>
    <row r="44" spans="1:29" s="37" customFormat="1" ht="13.2">
      <c r="A44" s="146">
        <v>3</v>
      </c>
      <c r="B44" s="146">
        <v>4</v>
      </c>
      <c r="C44" s="146">
        <v>2</v>
      </c>
      <c r="D44" s="130">
        <v>162000</v>
      </c>
      <c r="E44" s="58" t="s">
        <v>254</v>
      </c>
      <c r="F44" s="142">
        <v>129.4</v>
      </c>
      <c r="G44" s="142">
        <v>217</v>
      </c>
      <c r="H44" s="142">
        <v>253.5</v>
      </c>
      <c r="I44" s="142">
        <v>326.5</v>
      </c>
      <c r="J44" s="142">
        <v>106.5</v>
      </c>
      <c r="K44" s="142">
        <v>205.2</v>
      </c>
      <c r="L44" s="142">
        <v>95</v>
      </c>
      <c r="M44" s="142">
        <v>110.6</v>
      </c>
      <c r="N44" s="142">
        <v>144.9</v>
      </c>
      <c r="O44" s="142">
        <v>152.6</v>
      </c>
      <c r="P44" s="142">
        <v>43.6</v>
      </c>
      <c r="Q44" s="142">
        <v>111</v>
      </c>
      <c r="R44" s="142">
        <v>34.299999999999997</v>
      </c>
      <c r="S44" s="142">
        <v>90.1</v>
      </c>
      <c r="T44" s="142">
        <v>64.400000000000006</v>
      </c>
      <c r="U44" s="142">
        <v>53.2</v>
      </c>
      <c r="V44" s="142">
        <v>33.9</v>
      </c>
      <c r="W44" s="142">
        <v>53.7</v>
      </c>
      <c r="X44" s="142">
        <v>0</v>
      </c>
      <c r="Y44" s="142">
        <v>16.399999999999999</v>
      </c>
      <c r="Z44" s="142">
        <v>44.3</v>
      </c>
      <c r="AA44" s="142">
        <v>120.7</v>
      </c>
      <c r="AB44" s="142">
        <v>29</v>
      </c>
      <c r="AC44" s="142">
        <v>40.4</v>
      </c>
    </row>
    <row r="45" spans="1:29" s="37" customFormat="1" ht="13.2">
      <c r="A45" s="146">
        <v>3</v>
      </c>
      <c r="B45" s="146">
        <v>4</v>
      </c>
      <c r="C45" s="146">
        <v>2</v>
      </c>
      <c r="D45" s="130">
        <v>374000</v>
      </c>
      <c r="E45" s="58" t="s">
        <v>262</v>
      </c>
      <c r="F45" s="142">
        <v>184.2</v>
      </c>
      <c r="G45" s="142">
        <v>366.3</v>
      </c>
      <c r="H45" s="142">
        <v>415.3</v>
      </c>
      <c r="I45" s="142">
        <v>510.1</v>
      </c>
      <c r="J45" s="142">
        <v>132</v>
      </c>
      <c r="K45" s="142">
        <v>321.39999999999998</v>
      </c>
      <c r="L45" s="142">
        <v>115</v>
      </c>
      <c r="M45" s="142">
        <v>238.5</v>
      </c>
      <c r="N45" s="142">
        <v>243.1</v>
      </c>
      <c r="O45" s="142">
        <v>249.5</v>
      </c>
      <c r="P45" s="142">
        <v>56.8</v>
      </c>
      <c r="Q45" s="142">
        <v>180.2</v>
      </c>
      <c r="R45" s="142">
        <v>59.8</v>
      </c>
      <c r="S45" s="142">
        <v>110.8</v>
      </c>
      <c r="T45" s="142">
        <v>101.4</v>
      </c>
      <c r="U45" s="142">
        <v>129.6</v>
      </c>
      <c r="V45" s="142">
        <v>44</v>
      </c>
      <c r="W45" s="142">
        <v>89.1</v>
      </c>
      <c r="X45" s="142">
        <v>9.4</v>
      </c>
      <c r="Y45" s="142">
        <v>17</v>
      </c>
      <c r="Z45" s="142">
        <v>70.8</v>
      </c>
      <c r="AA45" s="142">
        <v>131</v>
      </c>
      <c r="AB45" s="142">
        <v>31.2</v>
      </c>
      <c r="AC45" s="142">
        <v>52.1</v>
      </c>
    </row>
    <row r="46" spans="1:29" s="37" customFormat="1" ht="13.2">
      <c r="A46" s="146">
        <v>3</v>
      </c>
      <c r="B46" s="146">
        <v>4</v>
      </c>
      <c r="C46" s="146">
        <v>2</v>
      </c>
      <c r="D46" s="130">
        <v>966000</v>
      </c>
      <c r="E46" s="58" t="s">
        <v>278</v>
      </c>
      <c r="F46" s="142">
        <v>203.5</v>
      </c>
      <c r="G46" s="142">
        <v>355.6</v>
      </c>
      <c r="H46" s="142">
        <v>379.7</v>
      </c>
      <c r="I46" s="142">
        <v>311.5</v>
      </c>
      <c r="J46" s="142">
        <v>164.7</v>
      </c>
      <c r="K46" s="142">
        <v>279.5</v>
      </c>
      <c r="L46" s="142">
        <v>144.80000000000001</v>
      </c>
      <c r="M46" s="142">
        <v>265.60000000000002</v>
      </c>
      <c r="N46" s="142">
        <v>279.2</v>
      </c>
      <c r="O46" s="142">
        <v>176.8</v>
      </c>
      <c r="P46" s="142">
        <v>114</v>
      </c>
      <c r="Q46" s="142">
        <v>192.4</v>
      </c>
      <c r="R46" s="142">
        <v>54.6</v>
      </c>
      <c r="S46" s="142">
        <v>75.3</v>
      </c>
      <c r="T46" s="142">
        <v>81.900000000000006</v>
      </c>
      <c r="U46" s="142">
        <v>51.9</v>
      </c>
      <c r="V46" s="142">
        <v>12.7</v>
      </c>
      <c r="W46" s="142">
        <v>55.7</v>
      </c>
      <c r="X46" s="142">
        <v>4.0999999999999996</v>
      </c>
      <c r="Y46" s="142">
        <v>14.6</v>
      </c>
      <c r="Z46" s="142">
        <v>18.600000000000001</v>
      </c>
      <c r="AA46" s="142">
        <v>82.7</v>
      </c>
      <c r="AB46" s="142">
        <v>38</v>
      </c>
      <c r="AC46" s="142">
        <v>31.4</v>
      </c>
    </row>
    <row r="47" spans="1:29" s="37" customFormat="1" ht="13.2">
      <c r="A47" s="146">
        <v>3</v>
      </c>
      <c r="B47" s="146">
        <v>4</v>
      </c>
      <c r="C47" s="146">
        <v>2</v>
      </c>
      <c r="D47" s="130">
        <v>774000</v>
      </c>
      <c r="E47" s="58" t="s">
        <v>275</v>
      </c>
      <c r="F47" s="142">
        <v>127.5</v>
      </c>
      <c r="G47" s="142">
        <v>264.5</v>
      </c>
      <c r="H47" s="142">
        <v>339.1</v>
      </c>
      <c r="I47" s="142">
        <v>427</v>
      </c>
      <c r="J47" s="142">
        <v>202.1</v>
      </c>
      <c r="K47" s="142">
        <v>266.5</v>
      </c>
      <c r="L47" s="142">
        <v>82.1</v>
      </c>
      <c r="M47" s="142">
        <v>154.6</v>
      </c>
      <c r="N47" s="142">
        <v>211.9</v>
      </c>
      <c r="O47" s="142">
        <v>194.1</v>
      </c>
      <c r="P47" s="142">
        <v>98.5</v>
      </c>
      <c r="Q47" s="142">
        <v>145.4</v>
      </c>
      <c r="R47" s="142">
        <v>36.700000000000003</v>
      </c>
      <c r="S47" s="142">
        <v>78.099999999999994</v>
      </c>
      <c r="T47" s="142">
        <v>84.8</v>
      </c>
      <c r="U47" s="142">
        <v>79</v>
      </c>
      <c r="V47" s="142">
        <v>40.799999999999997</v>
      </c>
      <c r="W47" s="142">
        <v>62.5</v>
      </c>
      <c r="X47" s="142">
        <v>8.6</v>
      </c>
      <c r="Y47" s="142">
        <v>31.9</v>
      </c>
      <c r="Z47" s="142">
        <v>42.4</v>
      </c>
      <c r="AA47" s="142">
        <v>153.9</v>
      </c>
      <c r="AB47" s="142">
        <v>62.8</v>
      </c>
      <c r="AC47" s="142">
        <v>58.6</v>
      </c>
    </row>
    <row r="48" spans="1:29" s="37" customFormat="1" ht="13.2">
      <c r="A48" s="146">
        <v>3</v>
      </c>
      <c r="B48" s="146">
        <v>4</v>
      </c>
      <c r="C48" s="146">
        <v>2</v>
      </c>
      <c r="D48" s="130">
        <v>378000</v>
      </c>
      <c r="E48" s="58" t="s">
        <v>263</v>
      </c>
      <c r="F48" s="142">
        <v>129.6</v>
      </c>
      <c r="G48" s="142">
        <v>296.10000000000002</v>
      </c>
      <c r="H48" s="142">
        <v>197.5</v>
      </c>
      <c r="I48" s="142">
        <v>319.10000000000002</v>
      </c>
      <c r="J48" s="142">
        <v>88.8</v>
      </c>
      <c r="K48" s="142">
        <v>205.1</v>
      </c>
      <c r="L48" s="142">
        <v>98.1</v>
      </c>
      <c r="M48" s="142">
        <v>158.19999999999999</v>
      </c>
      <c r="N48" s="142">
        <v>148.1</v>
      </c>
      <c r="O48" s="142">
        <v>87</v>
      </c>
      <c r="P48" s="142">
        <v>31.3</v>
      </c>
      <c r="Q48" s="142">
        <v>103.9</v>
      </c>
      <c r="R48" s="142">
        <v>28</v>
      </c>
      <c r="S48" s="142">
        <v>102.1</v>
      </c>
      <c r="T48" s="142">
        <v>24.7</v>
      </c>
      <c r="U48" s="142">
        <v>58</v>
      </c>
      <c r="V48" s="142">
        <v>26.1</v>
      </c>
      <c r="W48" s="142">
        <v>46.6</v>
      </c>
      <c r="X48" s="142">
        <v>3.5</v>
      </c>
      <c r="Y48" s="142">
        <v>35.700000000000003</v>
      </c>
      <c r="Z48" s="142">
        <v>24.7</v>
      </c>
      <c r="AA48" s="142">
        <v>174.1</v>
      </c>
      <c r="AB48" s="142">
        <v>31.3</v>
      </c>
      <c r="AC48" s="142">
        <v>54.6</v>
      </c>
    </row>
    <row r="49" spans="1:29" s="37" customFormat="1" ht="13.2">
      <c r="A49" s="146">
        <v>3</v>
      </c>
      <c r="B49" s="146">
        <v>4</v>
      </c>
      <c r="C49" s="146">
        <v>2</v>
      </c>
      <c r="D49" s="130">
        <v>382000</v>
      </c>
      <c r="E49" s="58" t="s">
        <v>264</v>
      </c>
      <c r="F49" s="142">
        <v>225.6</v>
      </c>
      <c r="G49" s="142">
        <v>304.8</v>
      </c>
      <c r="H49" s="142">
        <v>378.8</v>
      </c>
      <c r="I49" s="142">
        <v>440.3</v>
      </c>
      <c r="J49" s="142">
        <v>188.4</v>
      </c>
      <c r="K49" s="142">
        <v>309.3</v>
      </c>
      <c r="L49" s="142">
        <v>146.6</v>
      </c>
      <c r="M49" s="142">
        <v>185.1</v>
      </c>
      <c r="N49" s="142">
        <v>225.2</v>
      </c>
      <c r="O49" s="142">
        <v>198</v>
      </c>
      <c r="P49" s="142">
        <v>97.3</v>
      </c>
      <c r="Q49" s="142">
        <v>171.8</v>
      </c>
      <c r="R49" s="142">
        <v>57.3</v>
      </c>
      <c r="S49" s="142">
        <v>78</v>
      </c>
      <c r="T49" s="142">
        <v>58</v>
      </c>
      <c r="U49" s="142">
        <v>96</v>
      </c>
      <c r="V49" s="142">
        <v>31.1</v>
      </c>
      <c r="W49" s="142">
        <v>65.3</v>
      </c>
      <c r="X49" s="142">
        <v>21.7</v>
      </c>
      <c r="Y49" s="142">
        <v>41.7</v>
      </c>
      <c r="Z49" s="142">
        <v>95.5</v>
      </c>
      <c r="AA49" s="142">
        <v>146.30000000000001</v>
      </c>
      <c r="AB49" s="142">
        <v>60.1</v>
      </c>
      <c r="AC49" s="142">
        <v>72.2</v>
      </c>
    </row>
    <row r="50" spans="1:29" s="37" customFormat="1" ht="13.2">
      <c r="A50" s="146">
        <v>3</v>
      </c>
      <c r="B50" s="146">
        <v>4</v>
      </c>
      <c r="C50" s="146">
        <v>2</v>
      </c>
      <c r="D50" s="130">
        <v>970000</v>
      </c>
      <c r="E50" s="58" t="s">
        <v>279</v>
      </c>
      <c r="F50" s="142">
        <v>185.3</v>
      </c>
      <c r="G50" s="142">
        <v>432</v>
      </c>
      <c r="H50" s="142">
        <v>473.4</v>
      </c>
      <c r="I50" s="142">
        <v>485.9</v>
      </c>
      <c r="J50" s="142">
        <v>217.6</v>
      </c>
      <c r="K50" s="142">
        <v>349.8</v>
      </c>
      <c r="L50" s="142">
        <v>128.6</v>
      </c>
      <c r="M50" s="142">
        <v>327.8</v>
      </c>
      <c r="N50" s="142">
        <v>332</v>
      </c>
      <c r="O50" s="142">
        <v>258.5</v>
      </c>
      <c r="P50" s="142">
        <v>136.19999999999999</v>
      </c>
      <c r="Q50" s="142">
        <v>229.1</v>
      </c>
      <c r="R50" s="142">
        <v>54.5</v>
      </c>
      <c r="S50" s="142">
        <v>72.8</v>
      </c>
      <c r="T50" s="142">
        <v>67.599999999999994</v>
      </c>
      <c r="U50" s="142">
        <v>75.8</v>
      </c>
      <c r="V50" s="142">
        <v>28.2</v>
      </c>
      <c r="W50" s="142">
        <v>60.1</v>
      </c>
      <c r="X50" s="142">
        <v>2.2000000000000002</v>
      </c>
      <c r="Y50" s="142">
        <v>31.5</v>
      </c>
      <c r="Z50" s="142">
        <v>73.8</v>
      </c>
      <c r="AA50" s="142">
        <v>151.6</v>
      </c>
      <c r="AB50" s="142">
        <v>53.2</v>
      </c>
      <c r="AC50" s="142">
        <v>60.6</v>
      </c>
    </row>
    <row r="51" spans="1:29" s="37" customFormat="1" ht="13.2">
      <c r="A51" s="146">
        <v>3</v>
      </c>
      <c r="B51" s="146">
        <v>4</v>
      </c>
      <c r="C51" s="146">
        <v>2</v>
      </c>
      <c r="D51" s="130">
        <v>974000</v>
      </c>
      <c r="E51" s="58" t="s">
        <v>280</v>
      </c>
      <c r="F51" s="142">
        <v>127.7</v>
      </c>
      <c r="G51" s="142">
        <v>247.8</v>
      </c>
      <c r="H51" s="142">
        <v>242.7</v>
      </c>
      <c r="I51" s="142">
        <v>342.2</v>
      </c>
      <c r="J51" s="142">
        <v>126.1</v>
      </c>
      <c r="K51" s="142">
        <v>216.2</v>
      </c>
      <c r="L51" s="142">
        <v>88.7</v>
      </c>
      <c r="M51" s="142">
        <v>144.6</v>
      </c>
      <c r="N51" s="142">
        <v>114.4</v>
      </c>
      <c r="O51" s="142">
        <v>95.7</v>
      </c>
      <c r="P51" s="142">
        <v>68</v>
      </c>
      <c r="Q51" s="142">
        <v>100.9</v>
      </c>
      <c r="R51" s="142">
        <v>35.5</v>
      </c>
      <c r="S51" s="142">
        <v>75.7</v>
      </c>
      <c r="T51" s="142">
        <v>71.099999999999994</v>
      </c>
      <c r="U51" s="142">
        <v>87.6</v>
      </c>
      <c r="V51" s="142">
        <v>16.600000000000001</v>
      </c>
      <c r="W51" s="142">
        <v>57</v>
      </c>
      <c r="X51" s="142">
        <v>3.5</v>
      </c>
      <c r="Y51" s="142">
        <v>27.5</v>
      </c>
      <c r="Z51" s="142">
        <v>57.2</v>
      </c>
      <c r="AA51" s="142">
        <v>159</v>
      </c>
      <c r="AB51" s="142">
        <v>41.5</v>
      </c>
      <c r="AC51" s="142">
        <v>58.2</v>
      </c>
    </row>
    <row r="52" spans="1:29" s="37" customFormat="1" ht="13.2">
      <c r="A52" s="146">
        <v>3</v>
      </c>
      <c r="B52" s="146">
        <v>4</v>
      </c>
      <c r="C52" s="146">
        <v>2</v>
      </c>
      <c r="D52" s="130">
        <v>566000</v>
      </c>
      <c r="E52" s="58" t="s">
        <v>267</v>
      </c>
      <c r="F52" s="142">
        <v>121.7</v>
      </c>
      <c r="G52" s="142">
        <v>188.6</v>
      </c>
      <c r="H52" s="142">
        <v>187</v>
      </c>
      <c r="I52" s="142">
        <v>237.2</v>
      </c>
      <c r="J52" s="142">
        <v>127.4</v>
      </c>
      <c r="K52" s="142">
        <v>171.9</v>
      </c>
      <c r="L52" s="142">
        <v>74.099999999999994</v>
      </c>
      <c r="M52" s="142">
        <v>76.3</v>
      </c>
      <c r="N52" s="142">
        <v>73.2</v>
      </c>
      <c r="O52" s="142">
        <v>82.6</v>
      </c>
      <c r="P52" s="142">
        <v>57.4</v>
      </c>
      <c r="Q52" s="142">
        <v>73.3</v>
      </c>
      <c r="R52" s="142">
        <v>38.1</v>
      </c>
      <c r="S52" s="142">
        <v>89</v>
      </c>
      <c r="T52" s="142">
        <v>70.3</v>
      </c>
      <c r="U52" s="142">
        <v>47.4</v>
      </c>
      <c r="V52" s="142">
        <v>18.8</v>
      </c>
      <c r="W52" s="142">
        <v>51.6</v>
      </c>
      <c r="X52" s="142">
        <v>9.5</v>
      </c>
      <c r="Y52" s="142">
        <v>23.3</v>
      </c>
      <c r="Z52" s="142">
        <v>43.4</v>
      </c>
      <c r="AA52" s="142">
        <v>107.2</v>
      </c>
      <c r="AB52" s="142">
        <v>51.2</v>
      </c>
      <c r="AC52" s="142">
        <v>47.1</v>
      </c>
    </row>
    <row r="53" spans="1:29" s="37" customFormat="1" ht="13.2">
      <c r="A53" s="146">
        <v>3</v>
      </c>
      <c r="B53" s="146">
        <v>3</v>
      </c>
      <c r="C53" s="146">
        <v>2</v>
      </c>
      <c r="D53" s="130">
        <v>978000</v>
      </c>
      <c r="E53" s="81" t="s">
        <v>281</v>
      </c>
      <c r="F53" s="142">
        <v>179.6</v>
      </c>
      <c r="G53" s="142">
        <v>383.6</v>
      </c>
      <c r="H53" s="142">
        <v>447</v>
      </c>
      <c r="I53" s="142">
        <v>347.6</v>
      </c>
      <c r="J53" s="142">
        <v>21</v>
      </c>
      <c r="K53" s="142">
        <v>275.39999999999998</v>
      </c>
      <c r="L53" s="142">
        <v>102.6</v>
      </c>
      <c r="M53" s="142">
        <v>257.5</v>
      </c>
      <c r="N53" s="142">
        <v>247.3</v>
      </c>
      <c r="O53" s="142">
        <v>121.3</v>
      </c>
      <c r="P53" s="142">
        <v>5.3</v>
      </c>
      <c r="Q53" s="142">
        <v>144</v>
      </c>
      <c r="R53" s="142">
        <v>73.3</v>
      </c>
      <c r="S53" s="142">
        <v>115.6</v>
      </c>
      <c r="T53" s="142">
        <v>161.69999999999999</v>
      </c>
      <c r="U53" s="142">
        <v>60.6</v>
      </c>
      <c r="V53" s="142">
        <v>5.3</v>
      </c>
      <c r="W53" s="142">
        <v>82.8</v>
      </c>
      <c r="X53" s="142">
        <v>3.7</v>
      </c>
      <c r="Y53" s="142">
        <v>10.5</v>
      </c>
      <c r="Z53" s="142">
        <v>38</v>
      </c>
      <c r="AA53" s="142">
        <v>165.7</v>
      </c>
      <c r="AB53" s="142">
        <v>10.5</v>
      </c>
      <c r="AC53" s="142">
        <v>48.6</v>
      </c>
    </row>
    <row r="54" spans="1:29" s="37" customFormat="1" ht="13.2">
      <c r="A54" s="146">
        <v>3</v>
      </c>
      <c r="B54" s="146">
        <v>4</v>
      </c>
      <c r="C54" s="146">
        <v>2</v>
      </c>
      <c r="D54" s="130">
        <v>166000</v>
      </c>
      <c r="E54" s="58" t="s">
        <v>255</v>
      </c>
      <c r="F54" s="142">
        <v>140.19999999999999</v>
      </c>
      <c r="G54" s="142">
        <v>268.3</v>
      </c>
      <c r="H54" s="142">
        <v>366.8</v>
      </c>
      <c r="I54" s="142">
        <v>358.9</v>
      </c>
      <c r="J54" s="142">
        <v>151.30000000000001</v>
      </c>
      <c r="K54" s="142">
        <v>255.5</v>
      </c>
      <c r="L54" s="142">
        <v>47.5</v>
      </c>
      <c r="M54" s="142">
        <v>116.8</v>
      </c>
      <c r="N54" s="142">
        <v>170.4</v>
      </c>
      <c r="O54" s="142">
        <v>99.7</v>
      </c>
      <c r="P54" s="142">
        <v>66.2</v>
      </c>
      <c r="Q54" s="142">
        <v>97.6</v>
      </c>
      <c r="R54" s="142">
        <v>92.7</v>
      </c>
      <c r="S54" s="142">
        <v>145.19999999999999</v>
      </c>
      <c r="T54" s="142">
        <v>141.5</v>
      </c>
      <c r="U54" s="142">
        <v>114.7</v>
      </c>
      <c r="V54" s="142">
        <v>59.9</v>
      </c>
      <c r="W54" s="142">
        <v>110.2</v>
      </c>
      <c r="X54" s="142">
        <v>0</v>
      </c>
      <c r="Y54" s="142">
        <v>6.3</v>
      </c>
      <c r="Z54" s="142">
        <v>54.9</v>
      </c>
      <c r="AA54" s="142">
        <v>144.6</v>
      </c>
      <c r="AB54" s="142">
        <v>25.2</v>
      </c>
      <c r="AC54" s="142">
        <v>47.7</v>
      </c>
    </row>
    <row r="55" spans="1:29" s="37" customFormat="1" ht="13.2">
      <c r="A55" s="146">
        <v>3</v>
      </c>
      <c r="B55" s="146">
        <v>4</v>
      </c>
      <c r="C55" s="146">
        <v>2</v>
      </c>
      <c r="D55" s="130">
        <v>570000</v>
      </c>
      <c r="E55" s="58" t="s">
        <v>268</v>
      </c>
      <c r="F55" s="142">
        <v>49.1</v>
      </c>
      <c r="G55" s="142">
        <v>327</v>
      </c>
      <c r="H55" s="142">
        <v>111.9</v>
      </c>
      <c r="I55" s="142">
        <v>119</v>
      </c>
      <c r="J55" s="142">
        <v>43.4</v>
      </c>
      <c r="K55" s="142">
        <v>123.4</v>
      </c>
      <c r="L55" s="142">
        <v>29.7</v>
      </c>
      <c r="M55" s="142">
        <v>225.3</v>
      </c>
      <c r="N55" s="142">
        <v>48.4</v>
      </c>
      <c r="O55" s="142">
        <v>31.1</v>
      </c>
      <c r="P55" s="142">
        <v>13.9</v>
      </c>
      <c r="Q55" s="142">
        <v>64.599999999999994</v>
      </c>
      <c r="R55" s="142">
        <v>17.100000000000001</v>
      </c>
      <c r="S55" s="142">
        <v>55.1</v>
      </c>
      <c r="T55" s="142">
        <v>34.799999999999997</v>
      </c>
      <c r="U55" s="142">
        <v>40.1</v>
      </c>
      <c r="V55" s="142">
        <v>19.100000000000001</v>
      </c>
      <c r="W55" s="142">
        <v>32.4</v>
      </c>
      <c r="X55" s="142">
        <v>2.2999999999999998</v>
      </c>
      <c r="Y55" s="142">
        <v>46.7</v>
      </c>
      <c r="Z55" s="142">
        <v>28.7</v>
      </c>
      <c r="AA55" s="142">
        <v>47.9</v>
      </c>
      <c r="AB55" s="142">
        <v>10.4</v>
      </c>
      <c r="AC55" s="142">
        <v>26.4</v>
      </c>
    </row>
    <row r="56" spans="1:29" s="37" customFormat="1" ht="13.2">
      <c r="A56" s="146">
        <v>3</v>
      </c>
      <c r="B56" s="146">
        <v>4</v>
      </c>
      <c r="C56" s="146">
        <v>2</v>
      </c>
      <c r="D56" s="130">
        <v>170000</v>
      </c>
      <c r="E56" s="58" t="s">
        <v>257</v>
      </c>
      <c r="F56" s="142">
        <v>150.6</v>
      </c>
      <c r="G56" s="142">
        <v>300.8</v>
      </c>
      <c r="H56" s="142">
        <v>421.2</v>
      </c>
      <c r="I56" s="142">
        <v>397.9</v>
      </c>
      <c r="J56" s="142">
        <v>105.4</v>
      </c>
      <c r="K56" s="142">
        <v>272.60000000000002</v>
      </c>
      <c r="L56" s="142">
        <v>83.7</v>
      </c>
      <c r="M56" s="142">
        <v>132.9</v>
      </c>
      <c r="N56" s="142">
        <v>204.9</v>
      </c>
      <c r="O56" s="142">
        <v>165</v>
      </c>
      <c r="P56" s="142">
        <v>51.5</v>
      </c>
      <c r="Q56" s="142">
        <v>126.8</v>
      </c>
      <c r="R56" s="142">
        <v>65.3</v>
      </c>
      <c r="S56" s="142">
        <v>147.9</v>
      </c>
      <c r="T56" s="142">
        <v>179.9</v>
      </c>
      <c r="U56" s="142">
        <v>118.4</v>
      </c>
      <c r="V56" s="142">
        <v>41.7</v>
      </c>
      <c r="W56" s="142">
        <v>108.1</v>
      </c>
      <c r="X56" s="142">
        <v>1.7</v>
      </c>
      <c r="Y56" s="142">
        <v>20.100000000000001</v>
      </c>
      <c r="Z56" s="142">
        <v>36.4</v>
      </c>
      <c r="AA56" s="142">
        <v>114.5</v>
      </c>
      <c r="AB56" s="142">
        <v>12.3</v>
      </c>
      <c r="AC56" s="142">
        <v>37.700000000000003</v>
      </c>
    </row>
    <row r="57" spans="1:29" s="42" customFormat="1" ht="13.2">
      <c r="A57" s="147"/>
      <c r="B57" s="147"/>
      <c r="C57" s="147"/>
      <c r="D57" s="148"/>
      <c r="E57" s="114" t="s">
        <v>211</v>
      </c>
      <c r="F57" s="302">
        <v>158.1</v>
      </c>
      <c r="G57" s="302">
        <v>291.10000000000002</v>
      </c>
      <c r="H57" s="302">
        <v>299.2</v>
      </c>
      <c r="I57" s="302">
        <v>338.2</v>
      </c>
      <c r="J57" s="302">
        <v>124</v>
      </c>
      <c r="K57" s="302">
        <v>240.9</v>
      </c>
      <c r="L57" s="302">
        <v>105</v>
      </c>
      <c r="M57" s="302">
        <v>174.4</v>
      </c>
      <c r="N57" s="302">
        <v>166.4</v>
      </c>
      <c r="O57" s="302">
        <v>140.80000000000001</v>
      </c>
      <c r="P57" s="302">
        <v>59.1</v>
      </c>
      <c r="Q57" s="302">
        <v>128.5</v>
      </c>
      <c r="R57" s="302">
        <v>48</v>
      </c>
      <c r="S57" s="302">
        <v>90.5</v>
      </c>
      <c r="T57" s="302">
        <v>83.4</v>
      </c>
      <c r="U57" s="302">
        <v>79.5</v>
      </c>
      <c r="V57" s="302">
        <v>28.1</v>
      </c>
      <c r="W57" s="302">
        <v>65.5</v>
      </c>
      <c r="X57" s="302">
        <v>5.2</v>
      </c>
      <c r="Y57" s="302">
        <v>26.3</v>
      </c>
      <c r="Z57" s="302">
        <v>49.4</v>
      </c>
      <c r="AA57" s="302">
        <v>117.9</v>
      </c>
      <c r="AB57" s="302">
        <v>36.799999999999997</v>
      </c>
      <c r="AC57" s="302">
        <v>46.9</v>
      </c>
    </row>
    <row r="58" spans="1:29" s="37" customFormat="1" ht="13.2">
      <c r="A58" s="146">
        <v>4</v>
      </c>
      <c r="B58" s="146">
        <v>2</v>
      </c>
      <c r="C58" s="146">
        <v>3</v>
      </c>
      <c r="D58" s="130">
        <v>334004</v>
      </c>
      <c r="E58" s="58" t="s">
        <v>57</v>
      </c>
      <c r="F58" s="142">
        <v>408.9</v>
      </c>
      <c r="G58" s="142">
        <v>475.9</v>
      </c>
      <c r="H58" s="142">
        <v>472.5</v>
      </c>
      <c r="I58" s="142">
        <v>539.6</v>
      </c>
      <c r="J58" s="142">
        <v>98.1</v>
      </c>
      <c r="K58" s="142">
        <v>403.4</v>
      </c>
      <c r="L58" s="142">
        <v>230</v>
      </c>
      <c r="M58" s="142">
        <v>268.5</v>
      </c>
      <c r="N58" s="142">
        <v>259.89999999999998</v>
      </c>
      <c r="O58" s="142">
        <v>247.9</v>
      </c>
      <c r="P58" s="142">
        <v>63.5</v>
      </c>
      <c r="Q58" s="142">
        <v>215.4</v>
      </c>
      <c r="R58" s="142">
        <v>166.1</v>
      </c>
      <c r="S58" s="142">
        <v>176.9</v>
      </c>
      <c r="T58" s="142">
        <v>153.6</v>
      </c>
      <c r="U58" s="142">
        <v>145.80000000000001</v>
      </c>
      <c r="V58" s="142">
        <v>17.3</v>
      </c>
      <c r="W58" s="142">
        <v>134.1</v>
      </c>
      <c r="X58" s="142">
        <v>12.8</v>
      </c>
      <c r="Y58" s="142">
        <v>30.5</v>
      </c>
      <c r="Z58" s="142">
        <v>59.1</v>
      </c>
      <c r="AA58" s="142">
        <v>145.80000000000001</v>
      </c>
      <c r="AB58" s="142">
        <v>17.3</v>
      </c>
      <c r="AC58" s="142">
        <v>53.9</v>
      </c>
    </row>
    <row r="59" spans="1:29" s="37" customFormat="1" ht="13.2">
      <c r="A59" s="146">
        <v>4</v>
      </c>
      <c r="B59" s="146">
        <v>2</v>
      </c>
      <c r="C59" s="146">
        <v>3</v>
      </c>
      <c r="D59" s="130">
        <v>962004</v>
      </c>
      <c r="E59" s="58" t="s">
        <v>150</v>
      </c>
      <c r="F59" s="142">
        <v>349.6</v>
      </c>
      <c r="G59" s="142">
        <v>601.9</v>
      </c>
      <c r="H59" s="142">
        <v>258.5</v>
      </c>
      <c r="I59" s="142">
        <v>470.1</v>
      </c>
      <c r="J59" s="142">
        <v>86.7</v>
      </c>
      <c r="K59" s="142">
        <v>351.6</v>
      </c>
      <c r="L59" s="142">
        <v>312.10000000000002</v>
      </c>
      <c r="M59" s="142">
        <v>388.3</v>
      </c>
      <c r="N59" s="142">
        <v>193.9</v>
      </c>
      <c r="O59" s="142">
        <v>370.4</v>
      </c>
      <c r="P59" s="142">
        <v>69.3</v>
      </c>
      <c r="Q59" s="142">
        <v>270.7</v>
      </c>
      <c r="R59" s="142">
        <v>37.5</v>
      </c>
      <c r="S59" s="142">
        <v>135.9</v>
      </c>
      <c r="T59" s="142">
        <v>16.2</v>
      </c>
      <c r="U59" s="142">
        <v>71.2</v>
      </c>
      <c r="V59" s="142">
        <v>0</v>
      </c>
      <c r="W59" s="142">
        <v>49.8</v>
      </c>
      <c r="X59" s="142">
        <v>0</v>
      </c>
      <c r="Y59" s="142">
        <v>77.7</v>
      </c>
      <c r="Z59" s="142">
        <v>48.5</v>
      </c>
      <c r="AA59" s="142">
        <v>28.5</v>
      </c>
      <c r="AB59" s="142">
        <v>17.3</v>
      </c>
      <c r="AC59" s="142">
        <v>31.1</v>
      </c>
    </row>
    <row r="60" spans="1:29" s="37" customFormat="1" ht="13.2">
      <c r="A60" s="146">
        <v>4</v>
      </c>
      <c r="B60" s="146">
        <v>1</v>
      </c>
      <c r="C60" s="146">
        <v>3</v>
      </c>
      <c r="D60" s="130">
        <v>978004</v>
      </c>
      <c r="E60" s="58" t="s">
        <v>161</v>
      </c>
      <c r="F60" s="142">
        <v>321.2</v>
      </c>
      <c r="G60" s="142">
        <v>707.7</v>
      </c>
      <c r="H60" s="142">
        <v>593.4</v>
      </c>
      <c r="I60" s="142">
        <v>787.2</v>
      </c>
      <c r="J60" s="142">
        <v>226.9</v>
      </c>
      <c r="K60" s="142">
        <v>519.1</v>
      </c>
      <c r="L60" s="142">
        <v>278.60000000000002</v>
      </c>
      <c r="M60" s="142">
        <v>586.9</v>
      </c>
      <c r="N60" s="142">
        <v>506.3</v>
      </c>
      <c r="O60" s="142">
        <v>577.29999999999995</v>
      </c>
      <c r="P60" s="142">
        <v>130.5</v>
      </c>
      <c r="Q60" s="142">
        <v>410.3</v>
      </c>
      <c r="R60" s="142">
        <v>34.799999999999997</v>
      </c>
      <c r="S60" s="142">
        <v>86.3</v>
      </c>
      <c r="T60" s="142">
        <v>38.1</v>
      </c>
      <c r="U60" s="142">
        <v>62</v>
      </c>
      <c r="V60" s="142">
        <v>22.7</v>
      </c>
      <c r="W60" s="142">
        <v>47.9</v>
      </c>
      <c r="X60" s="142">
        <v>7.7</v>
      </c>
      <c r="Y60" s="142">
        <v>34.5</v>
      </c>
      <c r="Z60" s="142">
        <v>49</v>
      </c>
      <c r="AA60" s="142">
        <v>147.9</v>
      </c>
      <c r="AB60" s="142">
        <v>73.7</v>
      </c>
      <c r="AC60" s="142">
        <v>60.9</v>
      </c>
    </row>
    <row r="61" spans="1:29" s="37" customFormat="1" ht="13.2">
      <c r="A61" s="146">
        <v>4</v>
      </c>
      <c r="B61" s="146">
        <v>2</v>
      </c>
      <c r="C61" s="146">
        <v>3</v>
      </c>
      <c r="D61" s="130">
        <v>562008</v>
      </c>
      <c r="E61" s="58" t="s">
        <v>105</v>
      </c>
      <c r="F61" s="142">
        <v>311.8</v>
      </c>
      <c r="G61" s="142">
        <v>601.4</v>
      </c>
      <c r="H61" s="142">
        <v>733.8</v>
      </c>
      <c r="I61" s="142">
        <v>574</v>
      </c>
      <c r="J61" s="142">
        <v>138.9</v>
      </c>
      <c r="K61" s="142">
        <v>464.3</v>
      </c>
      <c r="L61" s="142">
        <v>181.4</v>
      </c>
      <c r="M61" s="142">
        <v>369.4</v>
      </c>
      <c r="N61" s="142">
        <v>409.6</v>
      </c>
      <c r="O61" s="142">
        <v>264.39999999999998</v>
      </c>
      <c r="P61" s="142">
        <v>46.3</v>
      </c>
      <c r="Q61" s="142">
        <v>250.6</v>
      </c>
      <c r="R61" s="142">
        <v>107.7</v>
      </c>
      <c r="S61" s="142">
        <v>180.4</v>
      </c>
      <c r="T61" s="142">
        <v>128</v>
      </c>
      <c r="U61" s="142">
        <v>113.3</v>
      </c>
      <c r="V61" s="142">
        <v>9.3000000000000007</v>
      </c>
      <c r="W61" s="142">
        <v>109.2</v>
      </c>
      <c r="X61" s="142">
        <v>22.7</v>
      </c>
      <c r="Y61" s="142">
        <v>51.5</v>
      </c>
      <c r="Z61" s="142">
        <v>196.2</v>
      </c>
      <c r="AA61" s="142">
        <v>196.4</v>
      </c>
      <c r="AB61" s="142">
        <v>83.3</v>
      </c>
      <c r="AC61" s="142">
        <v>104.6</v>
      </c>
    </row>
    <row r="62" spans="1:29" s="37" customFormat="1" ht="13.2">
      <c r="A62" s="146">
        <v>4</v>
      </c>
      <c r="B62" s="146">
        <v>2</v>
      </c>
      <c r="C62" s="146">
        <v>3</v>
      </c>
      <c r="D62" s="130">
        <v>158004</v>
      </c>
      <c r="E62" s="58" t="s">
        <v>30</v>
      </c>
      <c r="F62" s="142">
        <v>250.9</v>
      </c>
      <c r="G62" s="142">
        <v>325</v>
      </c>
      <c r="H62" s="142">
        <v>501.2</v>
      </c>
      <c r="I62" s="142">
        <v>409.2</v>
      </c>
      <c r="J62" s="142">
        <v>116.9</v>
      </c>
      <c r="K62" s="142">
        <v>322.2</v>
      </c>
      <c r="L62" s="142">
        <v>204.9</v>
      </c>
      <c r="M62" s="142">
        <v>235.8</v>
      </c>
      <c r="N62" s="142">
        <v>332.1</v>
      </c>
      <c r="O62" s="142">
        <v>265.10000000000002</v>
      </c>
      <c r="P62" s="142">
        <v>73</v>
      </c>
      <c r="Q62" s="142">
        <v>225.9</v>
      </c>
      <c r="R62" s="142">
        <v>46</v>
      </c>
      <c r="S62" s="142">
        <v>57.4</v>
      </c>
      <c r="T62" s="142">
        <v>84.5</v>
      </c>
      <c r="U62" s="142">
        <v>46.1</v>
      </c>
      <c r="V62" s="142">
        <v>7.3</v>
      </c>
      <c r="W62" s="142">
        <v>49.3</v>
      </c>
      <c r="X62" s="142">
        <v>0</v>
      </c>
      <c r="Y62" s="142">
        <v>31.9</v>
      </c>
      <c r="Z62" s="142">
        <v>84.5</v>
      </c>
      <c r="AA62" s="142">
        <v>98</v>
      </c>
      <c r="AB62" s="142">
        <v>36.5</v>
      </c>
      <c r="AC62" s="142">
        <v>47</v>
      </c>
    </row>
    <row r="63" spans="1:29" s="37" customFormat="1" ht="13.2">
      <c r="A63" s="146">
        <v>4</v>
      </c>
      <c r="B63" s="146">
        <v>2</v>
      </c>
      <c r="C63" s="146">
        <v>3</v>
      </c>
      <c r="D63" s="130">
        <v>954012</v>
      </c>
      <c r="E63" s="58" t="s">
        <v>140</v>
      </c>
      <c r="F63" s="142">
        <v>204.6</v>
      </c>
      <c r="G63" s="142">
        <v>561.29999999999995</v>
      </c>
      <c r="H63" s="142">
        <v>437.4</v>
      </c>
      <c r="I63" s="142">
        <v>454.9</v>
      </c>
      <c r="J63" s="142">
        <v>157.1</v>
      </c>
      <c r="K63" s="142">
        <v>352.8</v>
      </c>
      <c r="L63" s="142">
        <v>138.6</v>
      </c>
      <c r="M63" s="142">
        <v>415.8</v>
      </c>
      <c r="N63" s="142">
        <v>278.3</v>
      </c>
      <c r="O63" s="142">
        <v>243.7</v>
      </c>
      <c r="P63" s="142">
        <v>52.4</v>
      </c>
      <c r="Q63" s="142">
        <v>218.7</v>
      </c>
      <c r="R63" s="142">
        <v>66</v>
      </c>
      <c r="S63" s="142">
        <v>114.3</v>
      </c>
      <c r="T63" s="142">
        <v>79.5</v>
      </c>
      <c r="U63" s="142">
        <v>40.6</v>
      </c>
      <c r="V63" s="142">
        <v>41.9</v>
      </c>
      <c r="W63" s="142">
        <v>67</v>
      </c>
      <c r="X63" s="142">
        <v>0</v>
      </c>
      <c r="Y63" s="142">
        <v>31.2</v>
      </c>
      <c r="Z63" s="142">
        <v>79.5</v>
      </c>
      <c r="AA63" s="142">
        <v>170.6</v>
      </c>
      <c r="AB63" s="142">
        <v>62.8</v>
      </c>
      <c r="AC63" s="142">
        <v>67</v>
      </c>
    </row>
    <row r="64" spans="1:29" s="37" customFormat="1" ht="13.2">
      <c r="A64" s="146">
        <v>4</v>
      </c>
      <c r="B64" s="146">
        <v>2</v>
      </c>
      <c r="C64" s="146">
        <v>3</v>
      </c>
      <c r="D64" s="130">
        <v>370016</v>
      </c>
      <c r="E64" s="58" t="s">
        <v>73</v>
      </c>
      <c r="F64" s="142">
        <v>216.5</v>
      </c>
      <c r="G64" s="142">
        <v>479.6</v>
      </c>
      <c r="H64" s="142">
        <v>551.5</v>
      </c>
      <c r="I64" s="142">
        <v>413.3</v>
      </c>
      <c r="J64" s="142">
        <v>197</v>
      </c>
      <c r="K64" s="142">
        <v>359.5</v>
      </c>
      <c r="L64" s="142">
        <v>106.1</v>
      </c>
      <c r="M64" s="142">
        <v>300.60000000000002</v>
      </c>
      <c r="N64" s="142">
        <v>315.2</v>
      </c>
      <c r="O64" s="142">
        <v>189.4</v>
      </c>
      <c r="P64" s="142">
        <v>119.6</v>
      </c>
      <c r="Q64" s="142">
        <v>196.5</v>
      </c>
      <c r="R64" s="142">
        <v>106.1</v>
      </c>
      <c r="S64" s="142">
        <v>143.19999999999999</v>
      </c>
      <c r="T64" s="142">
        <v>144.5</v>
      </c>
      <c r="U64" s="142">
        <v>57.4</v>
      </c>
      <c r="V64" s="142">
        <v>7</v>
      </c>
      <c r="W64" s="142">
        <v>92.3</v>
      </c>
      <c r="X64" s="142">
        <v>4.4000000000000004</v>
      </c>
      <c r="Y64" s="142">
        <v>35.799999999999997</v>
      </c>
      <c r="Z64" s="142">
        <v>91.9</v>
      </c>
      <c r="AA64" s="142">
        <v>166.5</v>
      </c>
      <c r="AB64" s="142">
        <v>70.400000000000006</v>
      </c>
      <c r="AC64" s="142">
        <v>70.7</v>
      </c>
    </row>
    <row r="65" spans="1:29" s="37" customFormat="1" ht="13.2">
      <c r="A65" s="146">
        <v>4</v>
      </c>
      <c r="B65" s="146">
        <v>2</v>
      </c>
      <c r="C65" s="146">
        <v>3</v>
      </c>
      <c r="D65" s="130">
        <v>962016</v>
      </c>
      <c r="E65" s="58" t="s">
        <v>151</v>
      </c>
      <c r="F65" s="142">
        <v>66.2</v>
      </c>
      <c r="G65" s="142">
        <v>182.7</v>
      </c>
      <c r="H65" s="142">
        <v>206.7</v>
      </c>
      <c r="I65" s="142">
        <v>297.7</v>
      </c>
      <c r="J65" s="142">
        <v>140.1</v>
      </c>
      <c r="K65" s="142">
        <v>173.8</v>
      </c>
      <c r="L65" s="142">
        <v>11</v>
      </c>
      <c r="M65" s="142">
        <v>8.3000000000000007</v>
      </c>
      <c r="N65" s="142">
        <v>15.3</v>
      </c>
      <c r="O65" s="142">
        <v>0</v>
      </c>
      <c r="P65" s="142">
        <v>20</v>
      </c>
      <c r="Q65" s="142">
        <v>10.4</v>
      </c>
      <c r="R65" s="142">
        <v>49.7</v>
      </c>
      <c r="S65" s="142">
        <v>149.5</v>
      </c>
      <c r="T65" s="142">
        <v>38.299999999999997</v>
      </c>
      <c r="U65" s="142">
        <v>42.5</v>
      </c>
      <c r="V65" s="142">
        <v>10</v>
      </c>
      <c r="W65" s="142">
        <v>57.9</v>
      </c>
      <c r="X65" s="142">
        <v>5.5</v>
      </c>
      <c r="Y65" s="142">
        <v>24.9</v>
      </c>
      <c r="Z65" s="142">
        <v>153.1</v>
      </c>
      <c r="AA65" s="142">
        <v>255.1</v>
      </c>
      <c r="AB65" s="142">
        <v>110.1</v>
      </c>
      <c r="AC65" s="142">
        <v>105.5</v>
      </c>
    </row>
    <row r="66" spans="1:29" s="37" customFormat="1" ht="13.2">
      <c r="A66" s="146">
        <v>4</v>
      </c>
      <c r="B66" s="146">
        <v>2</v>
      </c>
      <c r="C66" s="146">
        <v>3</v>
      </c>
      <c r="D66" s="130">
        <v>370020</v>
      </c>
      <c r="E66" s="58" t="s">
        <v>74</v>
      </c>
      <c r="F66" s="142">
        <v>246.8</v>
      </c>
      <c r="G66" s="142">
        <v>369.9</v>
      </c>
      <c r="H66" s="142">
        <v>328.1</v>
      </c>
      <c r="I66" s="142">
        <v>375</v>
      </c>
      <c r="J66" s="142">
        <v>131.1</v>
      </c>
      <c r="K66" s="142">
        <v>290.60000000000002</v>
      </c>
      <c r="L66" s="142">
        <v>180.7</v>
      </c>
      <c r="M66" s="142">
        <v>165.1</v>
      </c>
      <c r="N66" s="142">
        <v>200.5</v>
      </c>
      <c r="O66" s="142">
        <v>221.6</v>
      </c>
      <c r="P66" s="142">
        <v>110.4</v>
      </c>
      <c r="Q66" s="142">
        <v>178.3</v>
      </c>
      <c r="R66" s="142">
        <v>66.099999999999994</v>
      </c>
      <c r="S66" s="142">
        <v>165.1</v>
      </c>
      <c r="T66" s="142">
        <v>79</v>
      </c>
      <c r="U66" s="142">
        <v>39.799999999999997</v>
      </c>
      <c r="V66" s="142">
        <v>0</v>
      </c>
      <c r="W66" s="142">
        <v>69.5</v>
      </c>
      <c r="X66" s="142">
        <v>0</v>
      </c>
      <c r="Y66" s="142">
        <v>39.6</v>
      </c>
      <c r="Z66" s="142">
        <v>48.6</v>
      </c>
      <c r="AA66" s="142">
        <v>113.6</v>
      </c>
      <c r="AB66" s="142">
        <v>20.7</v>
      </c>
      <c r="AC66" s="142">
        <v>42.8</v>
      </c>
    </row>
    <row r="67" spans="1:29" s="37" customFormat="1" ht="13.2">
      <c r="A67" s="146">
        <v>4</v>
      </c>
      <c r="B67" s="146">
        <v>2</v>
      </c>
      <c r="C67" s="146">
        <v>3</v>
      </c>
      <c r="D67" s="130">
        <v>978020</v>
      </c>
      <c r="E67" s="58" t="s">
        <v>162</v>
      </c>
      <c r="F67" s="142">
        <v>278.5</v>
      </c>
      <c r="G67" s="142">
        <v>467.6</v>
      </c>
      <c r="H67" s="142">
        <v>629.20000000000005</v>
      </c>
      <c r="I67" s="142">
        <v>509.6</v>
      </c>
      <c r="J67" s="142">
        <v>207</v>
      </c>
      <c r="K67" s="142">
        <v>411.9</v>
      </c>
      <c r="L67" s="142">
        <v>200.3</v>
      </c>
      <c r="M67" s="142">
        <v>230.3</v>
      </c>
      <c r="N67" s="142">
        <v>331.5</v>
      </c>
      <c r="O67" s="142">
        <v>225.8</v>
      </c>
      <c r="P67" s="142">
        <v>75.900000000000006</v>
      </c>
      <c r="Q67" s="142">
        <v>212.7</v>
      </c>
      <c r="R67" s="142">
        <v>63.5</v>
      </c>
      <c r="S67" s="142">
        <v>174.5</v>
      </c>
      <c r="T67" s="142">
        <v>196.2</v>
      </c>
      <c r="U67" s="142">
        <v>133.19999999999999</v>
      </c>
      <c r="V67" s="142">
        <v>20.7</v>
      </c>
      <c r="W67" s="142">
        <v>114.3</v>
      </c>
      <c r="X67" s="142">
        <v>14.7</v>
      </c>
      <c r="Y67" s="142">
        <v>62.8</v>
      </c>
      <c r="Z67" s="142">
        <v>101.5</v>
      </c>
      <c r="AA67" s="142">
        <v>150.6</v>
      </c>
      <c r="AB67" s="142">
        <v>110.4</v>
      </c>
      <c r="AC67" s="142">
        <v>84.8</v>
      </c>
    </row>
    <row r="68" spans="1:29" s="37" customFormat="1" ht="13.2">
      <c r="A68" s="146">
        <v>4</v>
      </c>
      <c r="B68" s="146">
        <v>2</v>
      </c>
      <c r="C68" s="146">
        <v>3</v>
      </c>
      <c r="D68" s="130">
        <v>170020</v>
      </c>
      <c r="E68" s="58" t="s">
        <v>49</v>
      </c>
      <c r="F68" s="142">
        <v>408</v>
      </c>
      <c r="G68" s="142">
        <v>734.2</v>
      </c>
      <c r="H68" s="142">
        <v>549.4</v>
      </c>
      <c r="I68" s="142">
        <v>716.7</v>
      </c>
      <c r="J68" s="142">
        <v>213.1</v>
      </c>
      <c r="K68" s="142">
        <v>522.20000000000005</v>
      </c>
      <c r="L68" s="142">
        <v>280.5</v>
      </c>
      <c r="M68" s="142">
        <v>417.3</v>
      </c>
      <c r="N68" s="142">
        <v>259.8</v>
      </c>
      <c r="O68" s="142">
        <v>281.3</v>
      </c>
      <c r="P68" s="142">
        <v>98.4</v>
      </c>
      <c r="Q68" s="142">
        <v>270.7</v>
      </c>
      <c r="R68" s="142">
        <v>122.4</v>
      </c>
      <c r="S68" s="142">
        <v>224.1</v>
      </c>
      <c r="T68" s="142">
        <v>155.9</v>
      </c>
      <c r="U68" s="142">
        <v>147.4</v>
      </c>
      <c r="V68" s="142">
        <v>41</v>
      </c>
      <c r="W68" s="142">
        <v>138.1</v>
      </c>
      <c r="X68" s="142">
        <v>5.0999999999999996</v>
      </c>
      <c r="Y68" s="142">
        <v>92.7</v>
      </c>
      <c r="Z68" s="142">
        <v>133.6</v>
      </c>
      <c r="AA68" s="142">
        <v>288</v>
      </c>
      <c r="AB68" s="142">
        <v>73.8</v>
      </c>
      <c r="AC68" s="142">
        <v>113.5</v>
      </c>
    </row>
    <row r="69" spans="1:29" s="37" customFormat="1" ht="13.2">
      <c r="A69" s="146">
        <v>4</v>
      </c>
      <c r="B69" s="146">
        <v>2</v>
      </c>
      <c r="C69" s="146">
        <v>3</v>
      </c>
      <c r="D69" s="130">
        <v>154036</v>
      </c>
      <c r="E69" s="58" t="s">
        <v>29</v>
      </c>
      <c r="F69" s="142">
        <v>215.7</v>
      </c>
      <c r="G69" s="142">
        <v>404.5</v>
      </c>
      <c r="H69" s="142">
        <v>389.1</v>
      </c>
      <c r="I69" s="142">
        <v>374.3</v>
      </c>
      <c r="J69" s="142">
        <v>119.9</v>
      </c>
      <c r="K69" s="142">
        <v>289.7</v>
      </c>
      <c r="L69" s="142">
        <v>142.6</v>
      </c>
      <c r="M69" s="142">
        <v>252.1</v>
      </c>
      <c r="N69" s="142">
        <v>161.19999999999999</v>
      </c>
      <c r="O69" s="142">
        <v>131.5</v>
      </c>
      <c r="P69" s="142">
        <v>45</v>
      </c>
      <c r="Q69" s="142">
        <v>142.9</v>
      </c>
      <c r="R69" s="142">
        <v>73.099999999999994</v>
      </c>
      <c r="S69" s="142">
        <v>123.1</v>
      </c>
      <c r="T69" s="142">
        <v>100.1</v>
      </c>
      <c r="U69" s="142">
        <v>106.2</v>
      </c>
      <c r="V69" s="142">
        <v>10</v>
      </c>
      <c r="W69" s="142">
        <v>80.2</v>
      </c>
      <c r="X69" s="142">
        <v>0</v>
      </c>
      <c r="Y69" s="142">
        <v>29.3</v>
      </c>
      <c r="Z69" s="142">
        <v>127.8</v>
      </c>
      <c r="AA69" s="142">
        <v>136.6</v>
      </c>
      <c r="AB69" s="142">
        <v>64.900000000000006</v>
      </c>
      <c r="AC69" s="142">
        <v>66.5</v>
      </c>
    </row>
    <row r="70" spans="1:29" s="37" customFormat="1" ht="13.2">
      <c r="A70" s="146">
        <v>4</v>
      </c>
      <c r="B70" s="146">
        <v>1</v>
      </c>
      <c r="C70" s="146">
        <v>3</v>
      </c>
      <c r="D70" s="130">
        <v>158026</v>
      </c>
      <c r="E70" s="58" t="s">
        <v>36</v>
      </c>
      <c r="F70" s="142">
        <v>285.10000000000002</v>
      </c>
      <c r="G70" s="142">
        <v>533.5</v>
      </c>
      <c r="H70" s="142">
        <v>470.4</v>
      </c>
      <c r="I70" s="142">
        <v>394.6</v>
      </c>
      <c r="J70" s="142">
        <v>140.6</v>
      </c>
      <c r="K70" s="142">
        <v>364.9</v>
      </c>
      <c r="L70" s="142">
        <v>219</v>
      </c>
      <c r="M70" s="142">
        <v>364.3</v>
      </c>
      <c r="N70" s="142">
        <v>256.60000000000002</v>
      </c>
      <c r="O70" s="142">
        <v>234.3</v>
      </c>
      <c r="P70" s="142">
        <v>54.7</v>
      </c>
      <c r="Q70" s="142">
        <v>230.7</v>
      </c>
      <c r="R70" s="142">
        <v>57.9</v>
      </c>
      <c r="S70" s="142">
        <v>130.1</v>
      </c>
      <c r="T70" s="142">
        <v>146.6</v>
      </c>
      <c r="U70" s="142">
        <v>61.7</v>
      </c>
      <c r="V70" s="142">
        <v>31.3</v>
      </c>
      <c r="W70" s="142">
        <v>84.7</v>
      </c>
      <c r="X70" s="142">
        <v>8.3000000000000007</v>
      </c>
      <c r="Y70" s="142">
        <v>39</v>
      </c>
      <c r="Z70" s="142">
        <v>67.2</v>
      </c>
      <c r="AA70" s="142">
        <v>98.6</v>
      </c>
      <c r="AB70" s="142">
        <v>54.7</v>
      </c>
      <c r="AC70" s="142">
        <v>49.4</v>
      </c>
    </row>
    <row r="71" spans="1:29" s="37" customFormat="1" ht="13.2">
      <c r="A71" s="146">
        <v>4</v>
      </c>
      <c r="B71" s="146">
        <v>1</v>
      </c>
      <c r="C71" s="146">
        <v>3</v>
      </c>
      <c r="D71" s="130">
        <v>562028</v>
      </c>
      <c r="E71" s="58" t="s">
        <v>111</v>
      </c>
      <c r="F71" s="142">
        <v>540.5</v>
      </c>
      <c r="G71" s="142">
        <v>639.29999999999995</v>
      </c>
      <c r="H71" s="142">
        <v>705.2</v>
      </c>
      <c r="I71" s="142">
        <v>680.7</v>
      </c>
      <c r="J71" s="142">
        <v>193.7</v>
      </c>
      <c r="K71" s="142">
        <v>557.6</v>
      </c>
      <c r="L71" s="142">
        <v>346.5</v>
      </c>
      <c r="M71" s="142">
        <v>324.39999999999998</v>
      </c>
      <c r="N71" s="142">
        <v>425</v>
      </c>
      <c r="O71" s="142">
        <v>405.5</v>
      </c>
      <c r="P71" s="142">
        <v>101.5</v>
      </c>
      <c r="Q71" s="142">
        <v>326.60000000000002</v>
      </c>
      <c r="R71" s="142">
        <v>152.5</v>
      </c>
      <c r="S71" s="142">
        <v>181.3</v>
      </c>
      <c r="T71" s="142">
        <v>153.69999999999999</v>
      </c>
      <c r="U71" s="142">
        <v>130.30000000000001</v>
      </c>
      <c r="V71" s="142">
        <v>27.7</v>
      </c>
      <c r="W71" s="142">
        <v>130.30000000000001</v>
      </c>
      <c r="X71" s="142">
        <v>41.6</v>
      </c>
      <c r="Y71" s="142">
        <v>133.6</v>
      </c>
      <c r="Z71" s="142">
        <v>126.6</v>
      </c>
      <c r="AA71" s="142">
        <v>144.80000000000001</v>
      </c>
      <c r="AB71" s="142">
        <v>64.599999999999994</v>
      </c>
      <c r="AC71" s="142">
        <v>100.6</v>
      </c>
    </row>
    <row r="72" spans="1:29" s="37" customFormat="1" ht="13.2">
      <c r="A72" s="146">
        <v>4</v>
      </c>
      <c r="B72" s="146">
        <v>2</v>
      </c>
      <c r="C72" s="146">
        <v>3</v>
      </c>
      <c r="D72" s="130">
        <v>954024</v>
      </c>
      <c r="E72" s="58" t="s">
        <v>143</v>
      </c>
      <c r="F72" s="142">
        <v>233.3</v>
      </c>
      <c r="G72" s="142">
        <v>581.6</v>
      </c>
      <c r="H72" s="142">
        <v>602.4</v>
      </c>
      <c r="I72" s="142">
        <v>600.6</v>
      </c>
      <c r="J72" s="142">
        <v>554.20000000000005</v>
      </c>
      <c r="K72" s="142">
        <v>485.4</v>
      </c>
      <c r="L72" s="142">
        <v>168.5</v>
      </c>
      <c r="M72" s="142">
        <v>398</v>
      </c>
      <c r="N72" s="142">
        <v>391.6</v>
      </c>
      <c r="O72" s="142">
        <v>362.2</v>
      </c>
      <c r="P72" s="142">
        <v>397.6</v>
      </c>
      <c r="Q72" s="142">
        <v>324.2</v>
      </c>
      <c r="R72" s="142">
        <v>58.3</v>
      </c>
      <c r="S72" s="142">
        <v>122.4</v>
      </c>
      <c r="T72" s="142">
        <v>150.6</v>
      </c>
      <c r="U72" s="142">
        <v>76.3</v>
      </c>
      <c r="V72" s="142">
        <v>60.2</v>
      </c>
      <c r="W72" s="142">
        <v>90.8</v>
      </c>
      <c r="X72" s="142">
        <v>6.5</v>
      </c>
      <c r="Y72" s="142">
        <v>61.2</v>
      </c>
      <c r="Z72" s="142">
        <v>60.2</v>
      </c>
      <c r="AA72" s="142">
        <v>162.1</v>
      </c>
      <c r="AB72" s="142">
        <v>96.4</v>
      </c>
      <c r="AC72" s="142">
        <v>70.400000000000006</v>
      </c>
    </row>
    <row r="73" spans="1:29" s="37" customFormat="1" ht="13.2">
      <c r="A73" s="146">
        <v>4</v>
      </c>
      <c r="B73" s="146">
        <v>2</v>
      </c>
      <c r="C73" s="146">
        <v>3</v>
      </c>
      <c r="D73" s="130">
        <v>978032</v>
      </c>
      <c r="E73" s="58" t="s">
        <v>165</v>
      </c>
      <c r="F73" s="142">
        <v>222.6</v>
      </c>
      <c r="G73" s="142">
        <v>351.4</v>
      </c>
      <c r="H73" s="142">
        <v>516</v>
      </c>
      <c r="I73" s="142">
        <v>473.2</v>
      </c>
      <c r="J73" s="142">
        <v>117</v>
      </c>
      <c r="K73" s="142">
        <v>333.9</v>
      </c>
      <c r="L73" s="142">
        <v>153.5</v>
      </c>
      <c r="M73" s="142">
        <v>181</v>
      </c>
      <c r="N73" s="142">
        <v>268.3</v>
      </c>
      <c r="O73" s="142">
        <v>223.2</v>
      </c>
      <c r="P73" s="142">
        <v>63.8</v>
      </c>
      <c r="Q73" s="142">
        <v>178.3</v>
      </c>
      <c r="R73" s="142">
        <v>61.4</v>
      </c>
      <c r="S73" s="142">
        <v>149.1</v>
      </c>
      <c r="T73" s="142">
        <v>134.19999999999999</v>
      </c>
      <c r="U73" s="142">
        <v>80.400000000000006</v>
      </c>
      <c r="V73" s="142">
        <v>21.3</v>
      </c>
      <c r="W73" s="142">
        <v>87.3</v>
      </c>
      <c r="X73" s="142">
        <v>7.7</v>
      </c>
      <c r="Y73" s="142">
        <v>21.3</v>
      </c>
      <c r="Z73" s="142">
        <v>113.5</v>
      </c>
      <c r="AA73" s="142">
        <v>169.6</v>
      </c>
      <c r="AB73" s="142">
        <v>31.9</v>
      </c>
      <c r="AC73" s="142">
        <v>68.3</v>
      </c>
    </row>
    <row r="74" spans="1:29" s="37" customFormat="1" ht="13.2">
      <c r="A74" s="146">
        <v>4</v>
      </c>
      <c r="B74" s="146">
        <v>2</v>
      </c>
      <c r="C74" s="146">
        <v>3</v>
      </c>
      <c r="D74" s="130">
        <v>382060</v>
      </c>
      <c r="E74" s="58" t="s">
        <v>93</v>
      </c>
      <c r="F74" s="142">
        <v>186</v>
      </c>
      <c r="G74" s="142">
        <v>395.2</v>
      </c>
      <c r="H74" s="142">
        <v>365.4</v>
      </c>
      <c r="I74" s="142">
        <v>409.9</v>
      </c>
      <c r="J74" s="142">
        <v>137.80000000000001</v>
      </c>
      <c r="K74" s="142">
        <v>291.39999999999998</v>
      </c>
      <c r="L74" s="142">
        <v>148.80000000000001</v>
      </c>
      <c r="M74" s="142">
        <v>267.89999999999998</v>
      </c>
      <c r="N74" s="142">
        <v>250</v>
      </c>
      <c r="O74" s="142">
        <v>259.2</v>
      </c>
      <c r="P74" s="142">
        <v>101.5</v>
      </c>
      <c r="Q74" s="142">
        <v>202.1</v>
      </c>
      <c r="R74" s="142">
        <v>24.8</v>
      </c>
      <c r="S74" s="142">
        <v>87.1</v>
      </c>
      <c r="T74" s="142">
        <v>32.1</v>
      </c>
      <c r="U74" s="142">
        <v>30.1</v>
      </c>
      <c r="V74" s="142">
        <v>14.5</v>
      </c>
      <c r="W74" s="142">
        <v>36.4</v>
      </c>
      <c r="X74" s="142">
        <v>12.4</v>
      </c>
      <c r="Y74" s="142">
        <v>40.200000000000003</v>
      </c>
      <c r="Z74" s="142">
        <v>83.3</v>
      </c>
      <c r="AA74" s="142">
        <v>120.6</v>
      </c>
      <c r="AB74" s="142">
        <v>21.8</v>
      </c>
      <c r="AC74" s="142">
        <v>52.9</v>
      </c>
    </row>
    <row r="75" spans="1:29" s="37" customFormat="1" ht="13.2">
      <c r="A75" s="146">
        <v>4</v>
      </c>
      <c r="B75" s="146">
        <v>2</v>
      </c>
      <c r="C75" s="146">
        <v>3</v>
      </c>
      <c r="D75" s="130">
        <v>962060</v>
      </c>
      <c r="E75" s="58" t="s">
        <v>156</v>
      </c>
      <c r="F75" s="142">
        <v>107.8</v>
      </c>
      <c r="G75" s="142">
        <v>156.9</v>
      </c>
      <c r="H75" s="142">
        <v>183.1</v>
      </c>
      <c r="I75" s="142">
        <v>297.39999999999998</v>
      </c>
      <c r="J75" s="142">
        <v>155.80000000000001</v>
      </c>
      <c r="K75" s="142">
        <v>177.8</v>
      </c>
      <c r="L75" s="142">
        <v>68.599999999999994</v>
      </c>
      <c r="M75" s="142">
        <v>128.4</v>
      </c>
      <c r="N75" s="142">
        <v>112.7</v>
      </c>
      <c r="O75" s="142">
        <v>74.3</v>
      </c>
      <c r="P75" s="142">
        <v>93.5</v>
      </c>
      <c r="Q75" s="142">
        <v>92.8</v>
      </c>
      <c r="R75" s="142">
        <v>39.200000000000003</v>
      </c>
      <c r="S75" s="142">
        <v>28.5</v>
      </c>
      <c r="T75" s="142">
        <v>70.400000000000006</v>
      </c>
      <c r="U75" s="142">
        <v>123.9</v>
      </c>
      <c r="V75" s="142">
        <v>31.2</v>
      </c>
      <c r="W75" s="142">
        <v>59.3</v>
      </c>
      <c r="X75" s="142">
        <v>0</v>
      </c>
      <c r="Y75" s="142">
        <v>0</v>
      </c>
      <c r="Z75" s="142">
        <v>0</v>
      </c>
      <c r="AA75" s="142">
        <v>99.1</v>
      </c>
      <c r="AB75" s="142">
        <v>31.2</v>
      </c>
      <c r="AC75" s="142">
        <v>25.8</v>
      </c>
    </row>
    <row r="76" spans="1:29" s="37" customFormat="1" ht="13.2">
      <c r="A76" s="146">
        <v>4</v>
      </c>
      <c r="B76" s="146">
        <v>2</v>
      </c>
      <c r="C76" s="146">
        <v>3</v>
      </c>
      <c r="D76" s="130">
        <v>362040</v>
      </c>
      <c r="E76" s="58" t="s">
        <v>70</v>
      </c>
      <c r="F76" s="142">
        <v>165.6</v>
      </c>
      <c r="G76" s="142">
        <v>318.10000000000002</v>
      </c>
      <c r="H76" s="142">
        <v>253.1</v>
      </c>
      <c r="I76" s="142">
        <v>381.7</v>
      </c>
      <c r="J76" s="142">
        <v>99.6</v>
      </c>
      <c r="K76" s="142">
        <v>240.5</v>
      </c>
      <c r="L76" s="142">
        <v>80.400000000000006</v>
      </c>
      <c r="M76" s="142">
        <v>147.4</v>
      </c>
      <c r="N76" s="142">
        <v>122.7</v>
      </c>
      <c r="O76" s="142">
        <v>93.9</v>
      </c>
      <c r="P76" s="142">
        <v>23</v>
      </c>
      <c r="Q76" s="142">
        <v>92</v>
      </c>
      <c r="R76" s="142">
        <v>71</v>
      </c>
      <c r="S76" s="142">
        <v>116.4</v>
      </c>
      <c r="T76" s="142">
        <v>61.3</v>
      </c>
      <c r="U76" s="142">
        <v>118.9</v>
      </c>
      <c r="V76" s="142">
        <v>23</v>
      </c>
      <c r="W76" s="142">
        <v>78.8</v>
      </c>
      <c r="X76" s="142">
        <v>14.2</v>
      </c>
      <c r="Y76" s="142">
        <v>54.3</v>
      </c>
      <c r="Z76" s="142">
        <v>69</v>
      </c>
      <c r="AA76" s="142">
        <v>169</v>
      </c>
      <c r="AB76" s="142">
        <v>53.6</v>
      </c>
      <c r="AC76" s="142">
        <v>69.599999999999994</v>
      </c>
    </row>
    <row r="77" spans="1:29" s="37" customFormat="1" ht="13.2">
      <c r="A77" s="147"/>
      <c r="B77" s="147"/>
      <c r="C77" s="147"/>
      <c r="D77" s="148"/>
      <c r="E77" s="114" t="s">
        <v>212</v>
      </c>
      <c r="F77" s="302">
        <v>263.7</v>
      </c>
      <c r="G77" s="302">
        <v>469.7</v>
      </c>
      <c r="H77" s="302">
        <v>468.4</v>
      </c>
      <c r="I77" s="302">
        <v>487.2</v>
      </c>
      <c r="J77" s="302">
        <v>164.8</v>
      </c>
      <c r="K77" s="302">
        <v>366.5</v>
      </c>
      <c r="L77" s="302">
        <v>180.7</v>
      </c>
      <c r="M77" s="302">
        <v>289.39999999999998</v>
      </c>
      <c r="N77" s="302">
        <v>273.2</v>
      </c>
      <c r="O77" s="302">
        <v>248.9</v>
      </c>
      <c r="P77" s="302">
        <v>87.3</v>
      </c>
      <c r="Q77" s="302">
        <v>214.8</v>
      </c>
      <c r="R77" s="302">
        <v>74.599999999999994</v>
      </c>
      <c r="S77" s="302">
        <v>134.69999999999999</v>
      </c>
      <c r="T77" s="302">
        <v>104.9</v>
      </c>
      <c r="U77" s="302">
        <v>85.6</v>
      </c>
      <c r="V77" s="302">
        <v>19.600000000000001</v>
      </c>
      <c r="W77" s="302">
        <v>83.6</v>
      </c>
      <c r="X77" s="302">
        <v>8.4</v>
      </c>
      <c r="Y77" s="302">
        <v>45.6</v>
      </c>
      <c r="Z77" s="302">
        <v>90.3</v>
      </c>
      <c r="AA77" s="302">
        <v>152.69999999999999</v>
      </c>
      <c r="AB77" s="302">
        <v>57.9</v>
      </c>
      <c r="AC77" s="302">
        <v>68.099999999999994</v>
      </c>
    </row>
    <row r="78" spans="1:29" s="37" customFormat="1" ht="13.2">
      <c r="A78" s="146">
        <v>5</v>
      </c>
      <c r="B78" s="146">
        <v>3</v>
      </c>
      <c r="C78" s="146">
        <v>3</v>
      </c>
      <c r="D78" s="130">
        <v>770004</v>
      </c>
      <c r="E78" s="58" t="s">
        <v>130</v>
      </c>
      <c r="F78" s="142">
        <v>93.3</v>
      </c>
      <c r="G78" s="142">
        <v>164.5</v>
      </c>
      <c r="H78" s="142">
        <v>276.39999999999998</v>
      </c>
      <c r="I78" s="142">
        <v>321.3</v>
      </c>
      <c r="J78" s="142">
        <v>68.5</v>
      </c>
      <c r="K78" s="142">
        <v>183</v>
      </c>
      <c r="L78" s="142">
        <v>73.900000000000006</v>
      </c>
      <c r="M78" s="142">
        <v>73.7</v>
      </c>
      <c r="N78" s="142">
        <v>113.8</v>
      </c>
      <c r="O78" s="142">
        <v>100.4</v>
      </c>
      <c r="P78" s="142">
        <v>18.7</v>
      </c>
      <c r="Q78" s="142">
        <v>77.7</v>
      </c>
      <c r="R78" s="142">
        <v>19.399999999999999</v>
      </c>
      <c r="S78" s="142">
        <v>73.7</v>
      </c>
      <c r="T78" s="142">
        <v>135.5</v>
      </c>
      <c r="U78" s="142">
        <v>85.3</v>
      </c>
      <c r="V78" s="142">
        <v>6.2</v>
      </c>
      <c r="W78" s="142">
        <v>62.4</v>
      </c>
      <c r="X78" s="142">
        <v>0</v>
      </c>
      <c r="Y78" s="142">
        <v>17</v>
      </c>
      <c r="Z78" s="142">
        <v>27.1</v>
      </c>
      <c r="AA78" s="142">
        <v>135.5</v>
      </c>
      <c r="AB78" s="142">
        <v>43.6</v>
      </c>
      <c r="AC78" s="142">
        <v>42.9</v>
      </c>
    </row>
    <row r="79" spans="1:29" s="37" customFormat="1" ht="13.2">
      <c r="A79" s="146">
        <v>5</v>
      </c>
      <c r="B79" s="146">
        <v>3</v>
      </c>
      <c r="C79" s="146">
        <v>3</v>
      </c>
      <c r="D79" s="130">
        <v>570008</v>
      </c>
      <c r="E79" s="58" t="s">
        <v>119</v>
      </c>
      <c r="F79" s="142">
        <v>205.4</v>
      </c>
      <c r="G79" s="142">
        <v>331.3</v>
      </c>
      <c r="H79" s="142">
        <v>502.8</v>
      </c>
      <c r="I79" s="142">
        <v>418</v>
      </c>
      <c r="J79" s="142">
        <v>197.6</v>
      </c>
      <c r="K79" s="142">
        <v>328.6</v>
      </c>
      <c r="L79" s="142">
        <v>115.9</v>
      </c>
      <c r="M79" s="142">
        <v>231.1</v>
      </c>
      <c r="N79" s="142">
        <v>337.5</v>
      </c>
      <c r="O79" s="142">
        <v>218.3</v>
      </c>
      <c r="P79" s="142">
        <v>55.3</v>
      </c>
      <c r="Q79" s="142">
        <v>190.2</v>
      </c>
      <c r="R79" s="142">
        <v>63.2</v>
      </c>
      <c r="S79" s="142">
        <v>69.3</v>
      </c>
      <c r="T79" s="142">
        <v>68.900000000000006</v>
      </c>
      <c r="U79" s="142">
        <v>56.1</v>
      </c>
      <c r="V79" s="142">
        <v>39.5</v>
      </c>
      <c r="W79" s="142">
        <v>59.9</v>
      </c>
      <c r="X79" s="142">
        <v>26.3</v>
      </c>
      <c r="Y79" s="142">
        <v>30.8</v>
      </c>
      <c r="Z79" s="142">
        <v>96.4</v>
      </c>
      <c r="AA79" s="142">
        <v>143.5</v>
      </c>
      <c r="AB79" s="142">
        <v>102.8</v>
      </c>
      <c r="AC79" s="142">
        <v>78.5</v>
      </c>
    </row>
    <row r="80" spans="1:29" s="42" customFormat="1" ht="13.2">
      <c r="A80" s="146">
        <v>5</v>
      </c>
      <c r="B80" s="146">
        <v>3</v>
      </c>
      <c r="C80" s="146">
        <v>3</v>
      </c>
      <c r="D80" s="130">
        <v>362004</v>
      </c>
      <c r="E80" s="58" t="s">
        <v>239</v>
      </c>
      <c r="F80" s="142">
        <v>176.8</v>
      </c>
      <c r="G80" s="142">
        <v>225.8</v>
      </c>
      <c r="H80" s="142">
        <v>475</v>
      </c>
      <c r="I80" s="142">
        <v>430.9</v>
      </c>
      <c r="J80" s="142">
        <v>205.3</v>
      </c>
      <c r="K80" s="142">
        <v>295.7</v>
      </c>
      <c r="L80" s="142">
        <v>64.3</v>
      </c>
      <c r="M80" s="142">
        <v>112.9</v>
      </c>
      <c r="N80" s="142">
        <v>337.5</v>
      </c>
      <c r="O80" s="142">
        <v>200.4</v>
      </c>
      <c r="P80" s="142">
        <v>193.2</v>
      </c>
      <c r="Q80" s="142">
        <v>171.4</v>
      </c>
      <c r="R80" s="142">
        <v>88.4</v>
      </c>
      <c r="S80" s="142">
        <v>62.7</v>
      </c>
      <c r="T80" s="142">
        <v>87.5</v>
      </c>
      <c r="U80" s="142">
        <v>70.099999999999994</v>
      </c>
      <c r="V80" s="142">
        <v>12.1</v>
      </c>
      <c r="W80" s="142">
        <v>66.400000000000006</v>
      </c>
      <c r="X80" s="142">
        <v>24.1</v>
      </c>
      <c r="Y80" s="142">
        <v>50.2</v>
      </c>
      <c r="Z80" s="142">
        <v>50</v>
      </c>
      <c r="AA80" s="142">
        <v>160.30000000000001</v>
      </c>
      <c r="AB80" s="142">
        <v>0</v>
      </c>
      <c r="AC80" s="142">
        <v>57.9</v>
      </c>
    </row>
    <row r="81" spans="1:29" s="37" customFormat="1" ht="13.2">
      <c r="A81" s="146">
        <v>5</v>
      </c>
      <c r="B81" s="146">
        <v>3</v>
      </c>
      <c r="C81" s="146">
        <v>3</v>
      </c>
      <c r="D81" s="130">
        <v>362012</v>
      </c>
      <c r="E81" s="58" t="s">
        <v>64</v>
      </c>
      <c r="F81" s="142">
        <v>77.400000000000006</v>
      </c>
      <c r="G81" s="142">
        <v>110.9</v>
      </c>
      <c r="H81" s="142">
        <v>137</v>
      </c>
      <c r="I81" s="142">
        <v>255.1</v>
      </c>
      <c r="J81" s="142">
        <v>91.4</v>
      </c>
      <c r="K81" s="142">
        <v>131.9</v>
      </c>
      <c r="L81" s="142">
        <v>48.9</v>
      </c>
      <c r="M81" s="142">
        <v>67.8</v>
      </c>
      <c r="N81" s="142">
        <v>62.3</v>
      </c>
      <c r="O81" s="142">
        <v>96.4</v>
      </c>
      <c r="P81" s="142">
        <v>14.1</v>
      </c>
      <c r="Q81" s="142">
        <v>58.6</v>
      </c>
      <c r="R81" s="142">
        <v>20.399999999999999</v>
      </c>
      <c r="S81" s="142">
        <v>18.5</v>
      </c>
      <c r="T81" s="142">
        <v>31.1</v>
      </c>
      <c r="U81" s="142">
        <v>68</v>
      </c>
      <c r="V81" s="142">
        <v>28.1</v>
      </c>
      <c r="W81" s="142">
        <v>32.700000000000003</v>
      </c>
      <c r="X81" s="142">
        <v>8.1</v>
      </c>
      <c r="Y81" s="142">
        <v>24.6</v>
      </c>
      <c r="Z81" s="142">
        <v>43.6</v>
      </c>
      <c r="AA81" s="142">
        <v>90.7</v>
      </c>
      <c r="AB81" s="142">
        <v>49.2</v>
      </c>
      <c r="AC81" s="142">
        <v>40.6</v>
      </c>
    </row>
    <row r="82" spans="1:29" s="37" customFormat="1" ht="13.2">
      <c r="A82" s="146">
        <v>5</v>
      </c>
      <c r="B82" s="146">
        <v>3</v>
      </c>
      <c r="C82" s="146">
        <v>3</v>
      </c>
      <c r="D82" s="130">
        <v>362016</v>
      </c>
      <c r="E82" s="58" t="s">
        <v>240</v>
      </c>
      <c r="F82" s="142">
        <v>331.6</v>
      </c>
      <c r="G82" s="142">
        <v>375.8</v>
      </c>
      <c r="H82" s="142">
        <v>722.3</v>
      </c>
      <c r="I82" s="142">
        <v>533.79999999999995</v>
      </c>
      <c r="J82" s="142">
        <v>174.7</v>
      </c>
      <c r="K82" s="142">
        <v>426.4</v>
      </c>
      <c r="L82" s="142">
        <v>187.1</v>
      </c>
      <c r="M82" s="142">
        <v>281.89999999999998</v>
      </c>
      <c r="N82" s="142">
        <v>510.6</v>
      </c>
      <c r="O82" s="142">
        <v>326.8</v>
      </c>
      <c r="P82" s="142">
        <v>94.1</v>
      </c>
      <c r="Q82" s="142">
        <v>275.89999999999998</v>
      </c>
      <c r="R82" s="142">
        <v>93.5</v>
      </c>
      <c r="S82" s="142">
        <v>53.7</v>
      </c>
      <c r="T82" s="142">
        <v>112.1</v>
      </c>
      <c r="U82" s="142">
        <v>65.400000000000006</v>
      </c>
      <c r="V82" s="142">
        <v>40.299999999999997</v>
      </c>
      <c r="W82" s="142">
        <v>75.2</v>
      </c>
      <c r="X82" s="142">
        <v>51</v>
      </c>
      <c r="Y82" s="142">
        <v>40.299999999999997</v>
      </c>
      <c r="Z82" s="142">
        <v>99.6</v>
      </c>
      <c r="AA82" s="142">
        <v>141.6</v>
      </c>
      <c r="AB82" s="142">
        <v>40.299999999999997</v>
      </c>
      <c r="AC82" s="142">
        <v>75.2</v>
      </c>
    </row>
    <row r="83" spans="1:29" s="37" customFormat="1" ht="13.2">
      <c r="A83" s="146">
        <v>5</v>
      </c>
      <c r="B83" s="146">
        <v>3</v>
      </c>
      <c r="C83" s="146">
        <v>3</v>
      </c>
      <c r="D83" s="130">
        <v>154008</v>
      </c>
      <c r="E83" s="58" t="s">
        <v>25</v>
      </c>
      <c r="F83" s="142">
        <v>200.5</v>
      </c>
      <c r="G83" s="142">
        <v>275.60000000000002</v>
      </c>
      <c r="H83" s="142">
        <v>314.10000000000002</v>
      </c>
      <c r="I83" s="142">
        <v>458.4</v>
      </c>
      <c r="J83" s="142">
        <v>28.8</v>
      </c>
      <c r="K83" s="142">
        <v>260.2</v>
      </c>
      <c r="L83" s="142">
        <v>131.6</v>
      </c>
      <c r="M83" s="142">
        <v>124.4</v>
      </c>
      <c r="N83" s="142">
        <v>101.9</v>
      </c>
      <c r="O83" s="142">
        <v>155.4</v>
      </c>
      <c r="P83" s="142">
        <v>9.6</v>
      </c>
      <c r="Q83" s="142">
        <v>109.2</v>
      </c>
      <c r="R83" s="142">
        <v>62.7</v>
      </c>
      <c r="S83" s="142">
        <v>124.4</v>
      </c>
      <c r="T83" s="142">
        <v>110.4</v>
      </c>
      <c r="U83" s="142">
        <v>116.6</v>
      </c>
      <c r="V83" s="142">
        <v>9.6</v>
      </c>
      <c r="W83" s="142">
        <v>85.1</v>
      </c>
      <c r="X83" s="142">
        <v>6.3</v>
      </c>
      <c r="Y83" s="142">
        <v>26.7</v>
      </c>
      <c r="Z83" s="142">
        <v>101.9</v>
      </c>
      <c r="AA83" s="142">
        <v>186.5</v>
      </c>
      <c r="AB83" s="142">
        <v>9.6</v>
      </c>
      <c r="AC83" s="142">
        <v>65.8</v>
      </c>
    </row>
    <row r="84" spans="1:29" s="37" customFormat="1" ht="13.2">
      <c r="A84" s="146">
        <v>5</v>
      </c>
      <c r="B84" s="146">
        <v>3</v>
      </c>
      <c r="C84" s="146">
        <v>3</v>
      </c>
      <c r="D84" s="130">
        <v>954008</v>
      </c>
      <c r="E84" s="58" t="s">
        <v>139</v>
      </c>
      <c r="F84" s="142">
        <v>195.3</v>
      </c>
      <c r="G84" s="142">
        <v>337.3</v>
      </c>
      <c r="H84" s="142">
        <v>280</v>
      </c>
      <c r="I84" s="142">
        <v>346.1</v>
      </c>
      <c r="J84" s="142">
        <v>197.6</v>
      </c>
      <c r="K84" s="142">
        <v>267.8</v>
      </c>
      <c r="L84" s="142">
        <v>102.8</v>
      </c>
      <c r="M84" s="142">
        <v>164.7</v>
      </c>
      <c r="N84" s="142">
        <v>186.6</v>
      </c>
      <c r="O84" s="142">
        <v>100.7</v>
      </c>
      <c r="P84" s="142">
        <v>39.5</v>
      </c>
      <c r="Q84" s="142">
        <v>117.8</v>
      </c>
      <c r="R84" s="142">
        <v>56.5</v>
      </c>
      <c r="S84" s="142">
        <v>109.8</v>
      </c>
      <c r="T84" s="142">
        <v>35.9</v>
      </c>
      <c r="U84" s="142">
        <v>37.799999999999997</v>
      </c>
      <c r="V84" s="142">
        <v>7.9</v>
      </c>
      <c r="W84" s="142">
        <v>49.5</v>
      </c>
      <c r="X84" s="142">
        <v>36</v>
      </c>
      <c r="Y84" s="142">
        <v>62.7</v>
      </c>
      <c r="Z84" s="142">
        <v>57.4</v>
      </c>
      <c r="AA84" s="142">
        <v>207.7</v>
      </c>
      <c r="AB84" s="142">
        <v>150.19999999999999</v>
      </c>
      <c r="AC84" s="142">
        <v>100.4</v>
      </c>
    </row>
    <row r="85" spans="1:29" s="37" customFormat="1" ht="13.2">
      <c r="A85" s="146">
        <v>5</v>
      </c>
      <c r="B85" s="146">
        <v>3</v>
      </c>
      <c r="C85" s="146">
        <v>3</v>
      </c>
      <c r="D85" s="130">
        <v>362020</v>
      </c>
      <c r="E85" s="58" t="s">
        <v>65</v>
      </c>
      <c r="F85" s="142">
        <v>156.30000000000001</v>
      </c>
      <c r="G85" s="142">
        <v>265.8</v>
      </c>
      <c r="H85" s="142">
        <v>223.7</v>
      </c>
      <c r="I85" s="142">
        <v>205.5</v>
      </c>
      <c r="J85" s="142">
        <v>63.1</v>
      </c>
      <c r="K85" s="142">
        <v>183.6</v>
      </c>
      <c r="L85" s="142">
        <v>115.1</v>
      </c>
      <c r="M85" s="142">
        <v>171.3</v>
      </c>
      <c r="N85" s="142">
        <v>120</v>
      </c>
      <c r="O85" s="142">
        <v>107.6</v>
      </c>
      <c r="P85" s="142">
        <v>37.9</v>
      </c>
      <c r="Q85" s="142">
        <v>111.6</v>
      </c>
      <c r="R85" s="142">
        <v>20.6</v>
      </c>
      <c r="S85" s="142">
        <v>41.3</v>
      </c>
      <c r="T85" s="142">
        <v>32.700000000000003</v>
      </c>
      <c r="U85" s="142">
        <v>34.200000000000003</v>
      </c>
      <c r="V85" s="142">
        <v>12.6</v>
      </c>
      <c r="W85" s="142">
        <v>28.2</v>
      </c>
      <c r="X85" s="142">
        <v>20.6</v>
      </c>
      <c r="Y85" s="142">
        <v>53.2</v>
      </c>
      <c r="Z85" s="142">
        <v>70.900000000000006</v>
      </c>
      <c r="AA85" s="142">
        <v>63.6</v>
      </c>
      <c r="AB85" s="142">
        <v>12.6</v>
      </c>
      <c r="AC85" s="142">
        <v>43.8</v>
      </c>
    </row>
    <row r="86" spans="1:29" s="37" customFormat="1" ht="13.2">
      <c r="A86" s="146">
        <v>5</v>
      </c>
      <c r="B86" s="146">
        <v>3</v>
      </c>
      <c r="C86" s="146">
        <v>3</v>
      </c>
      <c r="D86" s="130">
        <v>370012</v>
      </c>
      <c r="E86" s="58" t="s">
        <v>72</v>
      </c>
      <c r="F86" s="142">
        <v>449.9</v>
      </c>
      <c r="G86" s="142">
        <v>655.4</v>
      </c>
      <c r="H86" s="142">
        <v>664.7</v>
      </c>
      <c r="I86" s="142">
        <v>595.9</v>
      </c>
      <c r="J86" s="142">
        <v>281</v>
      </c>
      <c r="K86" s="142">
        <v>512.29999999999995</v>
      </c>
      <c r="L86" s="142">
        <v>299.89999999999998</v>
      </c>
      <c r="M86" s="142">
        <v>380.5</v>
      </c>
      <c r="N86" s="142">
        <v>508.3</v>
      </c>
      <c r="O86" s="142">
        <v>457.7</v>
      </c>
      <c r="P86" s="142">
        <v>226.4</v>
      </c>
      <c r="Q86" s="142">
        <v>364.3</v>
      </c>
      <c r="R86" s="142">
        <v>115.9</v>
      </c>
      <c r="S86" s="142">
        <v>211.4</v>
      </c>
      <c r="T86" s="142">
        <v>78.2</v>
      </c>
      <c r="U86" s="142">
        <v>51.8</v>
      </c>
      <c r="V86" s="142">
        <v>23.4</v>
      </c>
      <c r="W86" s="142">
        <v>91.9</v>
      </c>
      <c r="X86" s="142">
        <v>34.1</v>
      </c>
      <c r="Y86" s="142">
        <v>63.4</v>
      </c>
      <c r="Z86" s="142">
        <v>78.2</v>
      </c>
      <c r="AA86" s="142">
        <v>86.4</v>
      </c>
      <c r="AB86" s="142">
        <v>31.2</v>
      </c>
      <c r="AC86" s="142">
        <v>56.2</v>
      </c>
    </row>
    <row r="87" spans="1:29" s="37" customFormat="1" ht="13.2">
      <c r="A87" s="146">
        <v>5</v>
      </c>
      <c r="B87" s="146">
        <v>3</v>
      </c>
      <c r="C87" s="146">
        <v>3</v>
      </c>
      <c r="D87" s="130">
        <v>154012</v>
      </c>
      <c r="E87" s="58" t="s">
        <v>26</v>
      </c>
      <c r="F87" s="142">
        <v>330.3</v>
      </c>
      <c r="G87" s="142">
        <v>597.70000000000005</v>
      </c>
      <c r="H87" s="142">
        <v>664.5</v>
      </c>
      <c r="I87" s="142">
        <v>485.5</v>
      </c>
      <c r="J87" s="142">
        <v>187.3</v>
      </c>
      <c r="K87" s="142">
        <v>446.7</v>
      </c>
      <c r="L87" s="142">
        <v>199.3</v>
      </c>
      <c r="M87" s="142">
        <v>294.39999999999998</v>
      </c>
      <c r="N87" s="142">
        <v>384.3</v>
      </c>
      <c r="O87" s="142">
        <v>202.9</v>
      </c>
      <c r="P87" s="142">
        <v>62.4</v>
      </c>
      <c r="Q87" s="142">
        <v>227.9</v>
      </c>
      <c r="R87" s="142">
        <v>113.9</v>
      </c>
      <c r="S87" s="142">
        <v>196.3</v>
      </c>
      <c r="T87" s="142">
        <v>160.1</v>
      </c>
      <c r="U87" s="142">
        <v>94.2</v>
      </c>
      <c r="V87" s="142">
        <v>53.5</v>
      </c>
      <c r="W87" s="142">
        <v>122.2</v>
      </c>
      <c r="X87" s="142">
        <v>17.100000000000001</v>
      </c>
      <c r="Y87" s="142">
        <v>107</v>
      </c>
      <c r="Z87" s="142">
        <v>120.1</v>
      </c>
      <c r="AA87" s="142">
        <v>188.4</v>
      </c>
      <c r="AB87" s="142">
        <v>71.400000000000006</v>
      </c>
      <c r="AC87" s="142">
        <v>96.6</v>
      </c>
    </row>
    <row r="88" spans="1:29" s="37" customFormat="1" ht="13.2">
      <c r="A88" s="146">
        <v>5</v>
      </c>
      <c r="B88" s="146">
        <v>3</v>
      </c>
      <c r="C88" s="146">
        <v>3</v>
      </c>
      <c r="D88" s="130">
        <v>154016</v>
      </c>
      <c r="E88" s="58" t="s">
        <v>27</v>
      </c>
      <c r="F88" s="142">
        <v>262.5</v>
      </c>
      <c r="G88" s="142">
        <v>239.5</v>
      </c>
      <c r="H88" s="142">
        <v>276.39999999999998</v>
      </c>
      <c r="I88" s="142">
        <v>342.5</v>
      </c>
      <c r="J88" s="142">
        <v>176.8</v>
      </c>
      <c r="K88" s="142">
        <v>264.5</v>
      </c>
      <c r="L88" s="142">
        <v>147</v>
      </c>
      <c r="M88" s="142">
        <v>136.9</v>
      </c>
      <c r="N88" s="142">
        <v>138.19999999999999</v>
      </c>
      <c r="O88" s="142">
        <v>141</v>
      </c>
      <c r="P88" s="142">
        <v>61.9</v>
      </c>
      <c r="Q88" s="142">
        <v>128.69999999999999</v>
      </c>
      <c r="R88" s="142">
        <v>89.2</v>
      </c>
      <c r="S88" s="142">
        <v>77</v>
      </c>
      <c r="T88" s="142">
        <v>87.3</v>
      </c>
      <c r="U88" s="142">
        <v>73.900000000000006</v>
      </c>
      <c r="V88" s="142">
        <v>35.4</v>
      </c>
      <c r="W88" s="142">
        <v>75</v>
      </c>
      <c r="X88" s="142">
        <v>26.2</v>
      </c>
      <c r="Y88" s="142">
        <v>25.7</v>
      </c>
      <c r="Z88" s="142">
        <v>50.9</v>
      </c>
      <c r="AA88" s="142">
        <v>127.6</v>
      </c>
      <c r="AB88" s="142">
        <v>79.599999999999994</v>
      </c>
      <c r="AC88" s="142">
        <v>60.8</v>
      </c>
    </row>
    <row r="89" spans="1:29" s="37" customFormat="1" ht="13.2">
      <c r="A89" s="146">
        <v>5</v>
      </c>
      <c r="B89" s="146">
        <v>3</v>
      </c>
      <c r="C89" s="146">
        <v>3</v>
      </c>
      <c r="D89" s="130">
        <v>566012</v>
      </c>
      <c r="E89" s="58" t="s">
        <v>115</v>
      </c>
      <c r="F89" s="142">
        <v>80.3</v>
      </c>
      <c r="G89" s="142">
        <v>156.4</v>
      </c>
      <c r="H89" s="142">
        <v>164.7</v>
      </c>
      <c r="I89" s="142">
        <v>291.10000000000002</v>
      </c>
      <c r="J89" s="142">
        <v>126.4</v>
      </c>
      <c r="K89" s="142">
        <v>157.30000000000001</v>
      </c>
      <c r="L89" s="142">
        <v>42.3</v>
      </c>
      <c r="M89" s="142">
        <v>108.8</v>
      </c>
      <c r="N89" s="142">
        <v>82.4</v>
      </c>
      <c r="O89" s="142">
        <v>151.9</v>
      </c>
      <c r="P89" s="142">
        <v>55.3</v>
      </c>
      <c r="Q89" s="142">
        <v>84.8</v>
      </c>
      <c r="R89" s="142">
        <v>38.1</v>
      </c>
      <c r="S89" s="142">
        <v>27.2</v>
      </c>
      <c r="T89" s="142">
        <v>48</v>
      </c>
      <c r="U89" s="142">
        <v>63.3</v>
      </c>
      <c r="V89" s="142">
        <v>15.8</v>
      </c>
      <c r="W89" s="142">
        <v>39.299999999999997</v>
      </c>
      <c r="X89" s="142">
        <v>0</v>
      </c>
      <c r="Y89" s="142">
        <v>20.399999999999999</v>
      </c>
      <c r="Z89" s="142">
        <v>34.299999999999997</v>
      </c>
      <c r="AA89" s="142">
        <v>75.900000000000006</v>
      </c>
      <c r="AB89" s="142">
        <v>55.3</v>
      </c>
      <c r="AC89" s="142">
        <v>33.200000000000003</v>
      </c>
    </row>
    <row r="90" spans="1:29" s="37" customFormat="1" ht="13.2">
      <c r="A90" s="146">
        <v>5</v>
      </c>
      <c r="B90" s="146">
        <v>3</v>
      </c>
      <c r="C90" s="146">
        <v>3</v>
      </c>
      <c r="D90" s="130">
        <v>554020</v>
      </c>
      <c r="E90" s="58" t="s">
        <v>101</v>
      </c>
      <c r="F90" s="142">
        <v>136.4</v>
      </c>
      <c r="G90" s="142">
        <v>243.2</v>
      </c>
      <c r="H90" s="142">
        <v>454.3</v>
      </c>
      <c r="I90" s="142">
        <v>363.6</v>
      </c>
      <c r="J90" s="142">
        <v>371.4</v>
      </c>
      <c r="K90" s="142">
        <v>299.8</v>
      </c>
      <c r="L90" s="142">
        <v>71.599999999999994</v>
      </c>
      <c r="M90" s="142">
        <v>124.1</v>
      </c>
      <c r="N90" s="142">
        <v>232</v>
      </c>
      <c r="O90" s="142">
        <v>195.1</v>
      </c>
      <c r="P90" s="142">
        <v>149.69999999999999</v>
      </c>
      <c r="Q90" s="142">
        <v>149</v>
      </c>
      <c r="R90" s="142">
        <v>54.6</v>
      </c>
      <c r="S90" s="142">
        <v>109.2</v>
      </c>
      <c r="T90" s="142">
        <v>188.5</v>
      </c>
      <c r="U90" s="142">
        <v>115.3</v>
      </c>
      <c r="V90" s="142">
        <v>127.5</v>
      </c>
      <c r="W90" s="142">
        <v>113.8</v>
      </c>
      <c r="X90" s="142">
        <v>10.199999999999999</v>
      </c>
      <c r="Y90" s="142">
        <v>9.9</v>
      </c>
      <c r="Z90" s="142">
        <v>33.799999999999997</v>
      </c>
      <c r="AA90" s="142">
        <v>53.2</v>
      </c>
      <c r="AB90" s="142">
        <v>94.2</v>
      </c>
      <c r="AC90" s="142">
        <v>37</v>
      </c>
    </row>
    <row r="91" spans="1:29" s="37" customFormat="1" ht="13.2">
      <c r="A91" s="146">
        <v>5</v>
      </c>
      <c r="B91" s="146">
        <v>3</v>
      </c>
      <c r="C91" s="146">
        <v>3</v>
      </c>
      <c r="D91" s="130">
        <v>374012</v>
      </c>
      <c r="E91" s="58" t="s">
        <v>75</v>
      </c>
      <c r="F91" s="142">
        <v>206.1</v>
      </c>
      <c r="G91" s="142">
        <v>515.4</v>
      </c>
      <c r="H91" s="142">
        <v>661.7</v>
      </c>
      <c r="I91" s="142">
        <v>857.8</v>
      </c>
      <c r="J91" s="142">
        <v>700.5</v>
      </c>
      <c r="K91" s="142">
        <v>557.29999999999995</v>
      </c>
      <c r="L91" s="142">
        <v>171.1</v>
      </c>
      <c r="M91" s="142">
        <v>364.1</v>
      </c>
      <c r="N91" s="142">
        <v>412.9</v>
      </c>
      <c r="O91" s="142">
        <v>491.6</v>
      </c>
      <c r="P91" s="142">
        <v>342</v>
      </c>
      <c r="Q91" s="142">
        <v>341.5</v>
      </c>
      <c r="R91" s="142">
        <v>34.9</v>
      </c>
      <c r="S91" s="142">
        <v>117.6</v>
      </c>
      <c r="T91" s="142">
        <v>127.1</v>
      </c>
      <c r="U91" s="142">
        <v>163.9</v>
      </c>
      <c r="V91" s="142">
        <v>154.4</v>
      </c>
      <c r="W91" s="142">
        <v>112.2</v>
      </c>
      <c r="X91" s="142">
        <v>0</v>
      </c>
      <c r="Y91" s="142">
        <v>33.6</v>
      </c>
      <c r="Z91" s="142">
        <v>121.8</v>
      </c>
      <c r="AA91" s="142">
        <v>202.4</v>
      </c>
      <c r="AB91" s="142">
        <v>204.1</v>
      </c>
      <c r="AC91" s="142">
        <v>103.6</v>
      </c>
    </row>
    <row r="92" spans="1:29" s="37" customFormat="1" ht="13.2">
      <c r="A92" s="146">
        <v>5</v>
      </c>
      <c r="B92" s="146">
        <v>3</v>
      </c>
      <c r="C92" s="146">
        <v>3</v>
      </c>
      <c r="D92" s="130">
        <v>158008</v>
      </c>
      <c r="E92" s="58" t="s">
        <v>31</v>
      </c>
      <c r="F92" s="142">
        <v>136.30000000000001</v>
      </c>
      <c r="G92" s="142">
        <v>286.5</v>
      </c>
      <c r="H92" s="142">
        <v>258.5</v>
      </c>
      <c r="I92" s="142">
        <v>215.2</v>
      </c>
      <c r="J92" s="142">
        <v>63.6</v>
      </c>
      <c r="K92" s="142">
        <v>191.5</v>
      </c>
      <c r="L92" s="142">
        <v>80.5</v>
      </c>
      <c r="M92" s="142">
        <v>161.1</v>
      </c>
      <c r="N92" s="142">
        <v>107</v>
      </c>
      <c r="O92" s="142">
        <v>41.4</v>
      </c>
      <c r="P92" s="142">
        <v>10.6</v>
      </c>
      <c r="Q92" s="142">
        <v>81.599999999999994</v>
      </c>
      <c r="R92" s="142">
        <v>43.4</v>
      </c>
      <c r="S92" s="142">
        <v>71.599999999999994</v>
      </c>
      <c r="T92" s="142">
        <v>115.9</v>
      </c>
      <c r="U92" s="142">
        <v>82.8</v>
      </c>
      <c r="V92" s="142">
        <v>10.6</v>
      </c>
      <c r="W92" s="142">
        <v>65</v>
      </c>
      <c r="X92" s="142">
        <v>12.4</v>
      </c>
      <c r="Y92" s="142">
        <v>53.7</v>
      </c>
      <c r="Z92" s="142">
        <v>35.700000000000003</v>
      </c>
      <c r="AA92" s="142">
        <v>91.1</v>
      </c>
      <c r="AB92" s="142">
        <v>42.4</v>
      </c>
      <c r="AC92" s="142">
        <v>45</v>
      </c>
    </row>
    <row r="93" spans="1:29" s="37" customFormat="1" ht="13.2">
      <c r="A93" s="146">
        <v>5</v>
      </c>
      <c r="B93" s="146">
        <v>3</v>
      </c>
      <c r="C93" s="146">
        <v>3</v>
      </c>
      <c r="D93" s="130">
        <v>158012</v>
      </c>
      <c r="E93" s="58" t="s">
        <v>32</v>
      </c>
      <c r="F93" s="142">
        <v>368.1</v>
      </c>
      <c r="G93" s="142">
        <v>503.3</v>
      </c>
      <c r="H93" s="142">
        <v>546</v>
      </c>
      <c r="I93" s="142">
        <v>544.6</v>
      </c>
      <c r="J93" s="142">
        <v>126.3</v>
      </c>
      <c r="K93" s="142">
        <v>422.1</v>
      </c>
      <c r="L93" s="142">
        <v>279.5</v>
      </c>
      <c r="M93" s="142">
        <v>382.9</v>
      </c>
      <c r="N93" s="142">
        <v>406.9</v>
      </c>
      <c r="O93" s="142">
        <v>237.6</v>
      </c>
      <c r="P93" s="142">
        <v>75.8</v>
      </c>
      <c r="Q93" s="142">
        <v>281.39999999999998</v>
      </c>
      <c r="R93" s="142">
        <v>61.3</v>
      </c>
      <c r="S93" s="142">
        <v>87.5</v>
      </c>
      <c r="T93" s="142">
        <v>107.1</v>
      </c>
      <c r="U93" s="142">
        <v>69.3</v>
      </c>
      <c r="V93" s="142">
        <v>12.6</v>
      </c>
      <c r="W93" s="142">
        <v>68.400000000000006</v>
      </c>
      <c r="X93" s="142">
        <v>27.3</v>
      </c>
      <c r="Y93" s="142">
        <v>32.799999999999997</v>
      </c>
      <c r="Z93" s="142">
        <v>32.1</v>
      </c>
      <c r="AA93" s="142">
        <v>237.6</v>
      </c>
      <c r="AB93" s="142">
        <v>37.9</v>
      </c>
      <c r="AC93" s="142">
        <v>72.3</v>
      </c>
    </row>
    <row r="94" spans="1:29" s="37" customFormat="1" ht="13.2">
      <c r="A94" s="146">
        <v>5</v>
      </c>
      <c r="B94" s="146">
        <v>3</v>
      </c>
      <c r="C94" s="146">
        <v>3</v>
      </c>
      <c r="D94" s="130">
        <v>334016</v>
      </c>
      <c r="E94" s="58" t="s">
        <v>59</v>
      </c>
      <c r="F94" s="142">
        <v>239.1</v>
      </c>
      <c r="G94" s="142">
        <v>467.7</v>
      </c>
      <c r="H94" s="142">
        <v>526</v>
      </c>
      <c r="I94" s="142">
        <v>430.8</v>
      </c>
      <c r="J94" s="142">
        <v>96.3</v>
      </c>
      <c r="K94" s="142">
        <v>344.3</v>
      </c>
      <c r="L94" s="142">
        <v>127.8</v>
      </c>
      <c r="M94" s="142">
        <v>283.3</v>
      </c>
      <c r="N94" s="142">
        <v>303.2</v>
      </c>
      <c r="O94" s="142">
        <v>188.5</v>
      </c>
      <c r="P94" s="142">
        <v>57.8</v>
      </c>
      <c r="Q94" s="142">
        <v>186.1</v>
      </c>
      <c r="R94" s="142">
        <v>103.1</v>
      </c>
      <c r="S94" s="142">
        <v>131.80000000000001</v>
      </c>
      <c r="T94" s="142">
        <v>185.6</v>
      </c>
      <c r="U94" s="142">
        <v>150.80000000000001</v>
      </c>
      <c r="V94" s="142">
        <v>19.3</v>
      </c>
      <c r="W94" s="142">
        <v>118.1</v>
      </c>
      <c r="X94" s="142">
        <v>8.1999999999999993</v>
      </c>
      <c r="Y94" s="142">
        <v>52.7</v>
      </c>
      <c r="Z94" s="142">
        <v>37.1</v>
      </c>
      <c r="AA94" s="142">
        <v>91.5</v>
      </c>
      <c r="AB94" s="142">
        <v>19.3</v>
      </c>
      <c r="AC94" s="142">
        <v>40.1</v>
      </c>
    </row>
    <row r="95" spans="1:29" s="37" customFormat="1" ht="13.2">
      <c r="A95" s="146">
        <v>5</v>
      </c>
      <c r="B95" s="146">
        <v>3</v>
      </c>
      <c r="C95" s="146">
        <v>3</v>
      </c>
      <c r="D95" s="130">
        <v>166012</v>
      </c>
      <c r="E95" s="58" t="s">
        <v>45</v>
      </c>
      <c r="F95" s="142">
        <v>65.7</v>
      </c>
      <c r="G95" s="142">
        <v>126.2</v>
      </c>
      <c r="H95" s="142">
        <v>130</v>
      </c>
      <c r="I95" s="142">
        <v>168.4</v>
      </c>
      <c r="J95" s="142">
        <v>27.1</v>
      </c>
      <c r="K95" s="142">
        <v>105</v>
      </c>
      <c r="L95" s="142">
        <v>35.799999999999997</v>
      </c>
      <c r="M95" s="142">
        <v>33.6</v>
      </c>
      <c r="N95" s="142">
        <v>30.6</v>
      </c>
      <c r="O95" s="142">
        <v>20.2</v>
      </c>
      <c r="P95" s="142">
        <v>0</v>
      </c>
      <c r="Q95" s="142">
        <v>25.1</v>
      </c>
      <c r="R95" s="142">
        <v>29.9</v>
      </c>
      <c r="S95" s="142">
        <v>67.3</v>
      </c>
      <c r="T95" s="142">
        <v>45.9</v>
      </c>
      <c r="U95" s="142">
        <v>40.4</v>
      </c>
      <c r="V95" s="142">
        <v>0</v>
      </c>
      <c r="W95" s="142">
        <v>37</v>
      </c>
      <c r="X95" s="142">
        <v>0</v>
      </c>
      <c r="Y95" s="142">
        <v>25.2</v>
      </c>
      <c r="Z95" s="142">
        <v>53.5</v>
      </c>
      <c r="AA95" s="142">
        <v>107.7</v>
      </c>
      <c r="AB95" s="142">
        <v>27.1</v>
      </c>
      <c r="AC95" s="142">
        <v>42.9</v>
      </c>
    </row>
    <row r="96" spans="1:29" s="37" customFormat="1" ht="13.2">
      <c r="A96" s="146">
        <v>5</v>
      </c>
      <c r="B96" s="146">
        <v>3</v>
      </c>
      <c r="C96" s="146">
        <v>3</v>
      </c>
      <c r="D96" s="130">
        <v>766040</v>
      </c>
      <c r="E96" s="58" t="s">
        <v>128</v>
      </c>
      <c r="F96" s="142">
        <v>181.9</v>
      </c>
      <c r="G96" s="142">
        <v>228.7</v>
      </c>
      <c r="H96" s="142">
        <v>246.8</v>
      </c>
      <c r="I96" s="142">
        <v>213.7</v>
      </c>
      <c r="J96" s="142">
        <v>80.5</v>
      </c>
      <c r="K96" s="142">
        <v>193.8</v>
      </c>
      <c r="L96" s="142">
        <v>129.9</v>
      </c>
      <c r="M96" s="142">
        <v>139.80000000000001</v>
      </c>
      <c r="N96" s="142">
        <v>136.4</v>
      </c>
      <c r="O96" s="142">
        <v>88</v>
      </c>
      <c r="P96" s="142">
        <v>40.299999999999997</v>
      </c>
      <c r="Q96" s="142">
        <v>111.4</v>
      </c>
      <c r="R96" s="142">
        <v>43.3</v>
      </c>
      <c r="S96" s="142">
        <v>69.900000000000006</v>
      </c>
      <c r="T96" s="142">
        <v>64.900000000000006</v>
      </c>
      <c r="U96" s="142">
        <v>37.700000000000003</v>
      </c>
      <c r="V96" s="142">
        <v>16.100000000000001</v>
      </c>
      <c r="W96" s="142">
        <v>47.2</v>
      </c>
      <c r="X96" s="142">
        <v>8.6999999999999993</v>
      </c>
      <c r="Y96" s="142">
        <v>19.100000000000001</v>
      </c>
      <c r="Z96" s="142">
        <v>45.5</v>
      </c>
      <c r="AA96" s="142">
        <v>88</v>
      </c>
      <c r="AB96" s="142">
        <v>24.2</v>
      </c>
      <c r="AC96" s="142">
        <v>35.1</v>
      </c>
    </row>
    <row r="97" spans="1:29" s="37" customFormat="1" ht="13.2">
      <c r="A97" s="146">
        <v>5</v>
      </c>
      <c r="B97" s="146">
        <v>3</v>
      </c>
      <c r="C97" s="146">
        <v>3</v>
      </c>
      <c r="D97" s="130">
        <v>766044</v>
      </c>
      <c r="E97" s="58" t="s">
        <v>129</v>
      </c>
      <c r="F97" s="142">
        <v>137</v>
      </c>
      <c r="G97" s="142">
        <v>384.4</v>
      </c>
      <c r="H97" s="142">
        <v>454.5</v>
      </c>
      <c r="I97" s="142">
        <v>489.8</v>
      </c>
      <c r="J97" s="142">
        <v>469.7</v>
      </c>
      <c r="K97" s="142">
        <v>369.7</v>
      </c>
      <c r="L97" s="142">
        <v>100.5</v>
      </c>
      <c r="M97" s="142">
        <v>274.5</v>
      </c>
      <c r="N97" s="142">
        <v>283.3</v>
      </c>
      <c r="O97" s="142">
        <v>268.2</v>
      </c>
      <c r="P97" s="142">
        <v>215.3</v>
      </c>
      <c r="Q97" s="142">
        <v>218.7</v>
      </c>
      <c r="R97" s="142">
        <v>32</v>
      </c>
      <c r="S97" s="142">
        <v>109.8</v>
      </c>
      <c r="T97" s="142">
        <v>112</v>
      </c>
      <c r="U97" s="142">
        <v>145.80000000000001</v>
      </c>
      <c r="V97" s="142">
        <v>104.4</v>
      </c>
      <c r="W97" s="142">
        <v>96.3</v>
      </c>
      <c r="X97" s="142">
        <v>4.5999999999999996</v>
      </c>
      <c r="Y97" s="142">
        <v>0</v>
      </c>
      <c r="Z97" s="142">
        <v>59.3</v>
      </c>
      <c r="AA97" s="142">
        <v>75.8</v>
      </c>
      <c r="AB97" s="142">
        <v>150</v>
      </c>
      <c r="AC97" s="142">
        <v>54.7</v>
      </c>
    </row>
    <row r="98" spans="1:29" s="37" customFormat="1" ht="13.2">
      <c r="A98" s="146">
        <v>5</v>
      </c>
      <c r="B98" s="146">
        <v>3</v>
      </c>
      <c r="C98" s="146">
        <v>3</v>
      </c>
      <c r="D98" s="130">
        <v>758024</v>
      </c>
      <c r="E98" s="58" t="s">
        <v>125</v>
      </c>
      <c r="F98" s="142">
        <v>126.2</v>
      </c>
      <c r="G98" s="142">
        <v>197.9</v>
      </c>
      <c r="H98" s="142">
        <v>221.8</v>
      </c>
      <c r="I98" s="142">
        <v>295</v>
      </c>
      <c r="J98" s="142">
        <v>165.6</v>
      </c>
      <c r="K98" s="142">
        <v>198.4</v>
      </c>
      <c r="L98" s="142">
        <v>92.2</v>
      </c>
      <c r="M98" s="142">
        <v>120.1</v>
      </c>
      <c r="N98" s="142">
        <v>147.80000000000001</v>
      </c>
      <c r="O98" s="142">
        <v>114.4</v>
      </c>
      <c r="P98" s="142">
        <v>43.2</v>
      </c>
      <c r="Q98" s="142">
        <v>103.6</v>
      </c>
      <c r="R98" s="142">
        <v>29.1</v>
      </c>
      <c r="S98" s="142">
        <v>63.6</v>
      </c>
      <c r="T98" s="142">
        <v>40.299999999999997</v>
      </c>
      <c r="U98" s="142">
        <v>72.2</v>
      </c>
      <c r="V98" s="142">
        <v>57.6</v>
      </c>
      <c r="W98" s="142">
        <v>51.2</v>
      </c>
      <c r="X98" s="142">
        <v>4.9000000000000004</v>
      </c>
      <c r="Y98" s="142">
        <v>14.1</v>
      </c>
      <c r="Z98" s="142">
        <v>33.6</v>
      </c>
      <c r="AA98" s="142">
        <v>108.4</v>
      </c>
      <c r="AB98" s="142">
        <v>64.8</v>
      </c>
      <c r="AC98" s="142">
        <v>43.7</v>
      </c>
    </row>
    <row r="99" spans="1:29" s="37" customFormat="1" ht="13.2">
      <c r="A99" s="146">
        <v>5</v>
      </c>
      <c r="B99" s="146">
        <v>3</v>
      </c>
      <c r="C99" s="146">
        <v>3</v>
      </c>
      <c r="D99" s="130">
        <v>382032</v>
      </c>
      <c r="E99" s="58" t="s">
        <v>89</v>
      </c>
      <c r="F99" s="142">
        <v>155.4</v>
      </c>
      <c r="G99" s="142">
        <v>305</v>
      </c>
      <c r="H99" s="142">
        <v>484.9</v>
      </c>
      <c r="I99" s="142">
        <v>407.7</v>
      </c>
      <c r="J99" s="142">
        <v>255.8</v>
      </c>
      <c r="K99" s="142">
        <v>308.5</v>
      </c>
      <c r="L99" s="142">
        <v>113</v>
      </c>
      <c r="M99" s="142">
        <v>261.39999999999998</v>
      </c>
      <c r="N99" s="142">
        <v>420.3</v>
      </c>
      <c r="O99" s="142">
        <v>275.2</v>
      </c>
      <c r="P99" s="142">
        <v>166.2</v>
      </c>
      <c r="Q99" s="142">
        <v>236.8</v>
      </c>
      <c r="R99" s="142">
        <v>28.2</v>
      </c>
      <c r="S99" s="142">
        <v>32.700000000000003</v>
      </c>
      <c r="T99" s="142">
        <v>21.6</v>
      </c>
      <c r="U99" s="142">
        <v>51</v>
      </c>
      <c r="V99" s="142">
        <v>25.6</v>
      </c>
      <c r="W99" s="142">
        <v>31.8</v>
      </c>
      <c r="X99" s="142">
        <v>14.1</v>
      </c>
      <c r="Y99" s="142">
        <v>10.9</v>
      </c>
      <c r="Z99" s="142">
        <v>43.1</v>
      </c>
      <c r="AA99" s="142">
        <v>81.5</v>
      </c>
      <c r="AB99" s="142">
        <v>63.9</v>
      </c>
      <c r="AC99" s="142">
        <v>39.799999999999997</v>
      </c>
    </row>
    <row r="100" spans="1:29" s="37" customFormat="1" ht="13.2">
      <c r="A100" s="146">
        <v>5</v>
      </c>
      <c r="B100" s="146">
        <v>3</v>
      </c>
      <c r="C100" s="146">
        <v>3</v>
      </c>
      <c r="D100" s="130">
        <v>158024</v>
      </c>
      <c r="E100" s="58" t="s">
        <v>35</v>
      </c>
      <c r="F100" s="142">
        <v>244.4</v>
      </c>
      <c r="G100" s="142">
        <v>234.6</v>
      </c>
      <c r="H100" s="142">
        <v>229.3</v>
      </c>
      <c r="I100" s="142">
        <v>308</v>
      </c>
      <c r="J100" s="142">
        <v>125.7</v>
      </c>
      <c r="K100" s="142">
        <v>234.5</v>
      </c>
      <c r="L100" s="142">
        <v>201.2</v>
      </c>
      <c r="M100" s="142">
        <v>172.5</v>
      </c>
      <c r="N100" s="142">
        <v>146.5</v>
      </c>
      <c r="O100" s="142">
        <v>100.6</v>
      </c>
      <c r="P100" s="142">
        <v>33.5</v>
      </c>
      <c r="Q100" s="142">
        <v>139.4</v>
      </c>
      <c r="R100" s="142">
        <v>38.299999999999997</v>
      </c>
      <c r="S100" s="142">
        <v>48.3</v>
      </c>
      <c r="T100" s="142">
        <v>38.200000000000003</v>
      </c>
      <c r="U100" s="142">
        <v>88</v>
      </c>
      <c r="V100" s="142">
        <v>16.8</v>
      </c>
      <c r="W100" s="142">
        <v>46.9</v>
      </c>
      <c r="X100" s="142">
        <v>4.8</v>
      </c>
      <c r="Y100" s="142">
        <v>13.8</v>
      </c>
      <c r="Z100" s="142">
        <v>44.6</v>
      </c>
      <c r="AA100" s="142">
        <v>119.4</v>
      </c>
      <c r="AB100" s="142">
        <v>75.400000000000006</v>
      </c>
      <c r="AC100" s="142">
        <v>48.2</v>
      </c>
    </row>
    <row r="101" spans="1:29" s="37" customFormat="1" ht="13.2">
      <c r="A101" s="146">
        <v>5</v>
      </c>
      <c r="B101" s="146">
        <v>3</v>
      </c>
      <c r="C101" s="146">
        <v>3</v>
      </c>
      <c r="D101" s="130">
        <v>166016</v>
      </c>
      <c r="E101" s="58" t="s">
        <v>256</v>
      </c>
      <c r="F101" s="142">
        <v>228.1</v>
      </c>
      <c r="G101" s="142">
        <v>349.5</v>
      </c>
      <c r="H101" s="142">
        <v>338.9</v>
      </c>
      <c r="I101" s="142">
        <v>498.8</v>
      </c>
      <c r="J101" s="142">
        <v>103.3</v>
      </c>
      <c r="K101" s="142">
        <v>303.7</v>
      </c>
      <c r="L101" s="142">
        <v>156.80000000000001</v>
      </c>
      <c r="M101" s="142">
        <v>206.8</v>
      </c>
      <c r="N101" s="142">
        <v>172.8</v>
      </c>
      <c r="O101" s="142">
        <v>164.3</v>
      </c>
      <c r="P101" s="142">
        <v>20.7</v>
      </c>
      <c r="Q101" s="142">
        <v>145.69999999999999</v>
      </c>
      <c r="R101" s="142">
        <v>71.3</v>
      </c>
      <c r="S101" s="142">
        <v>128.4</v>
      </c>
      <c r="T101" s="142">
        <v>106.3</v>
      </c>
      <c r="U101" s="142">
        <v>111.5</v>
      </c>
      <c r="V101" s="142">
        <v>27.5</v>
      </c>
      <c r="W101" s="142">
        <v>88.2</v>
      </c>
      <c r="X101" s="142">
        <v>0</v>
      </c>
      <c r="Y101" s="142">
        <v>14.3</v>
      </c>
      <c r="Z101" s="142">
        <v>59.8</v>
      </c>
      <c r="AA101" s="142">
        <v>223</v>
      </c>
      <c r="AB101" s="142">
        <v>55.1</v>
      </c>
      <c r="AC101" s="142">
        <v>69.8</v>
      </c>
    </row>
    <row r="102" spans="1:29" s="37" customFormat="1" ht="13.2">
      <c r="A102" s="146">
        <v>5</v>
      </c>
      <c r="B102" s="146">
        <v>3</v>
      </c>
      <c r="C102" s="146">
        <v>3</v>
      </c>
      <c r="D102" s="130">
        <v>978028</v>
      </c>
      <c r="E102" s="58" t="s">
        <v>164</v>
      </c>
      <c r="F102" s="142">
        <v>370.7</v>
      </c>
      <c r="G102" s="142">
        <v>535.5</v>
      </c>
      <c r="H102" s="142">
        <v>749.4</v>
      </c>
      <c r="I102" s="142">
        <v>567.9</v>
      </c>
      <c r="J102" s="142">
        <v>353.5</v>
      </c>
      <c r="K102" s="142">
        <v>506.5</v>
      </c>
      <c r="L102" s="142">
        <v>282.39999999999998</v>
      </c>
      <c r="M102" s="142">
        <v>475.2</v>
      </c>
      <c r="N102" s="142">
        <v>587.9</v>
      </c>
      <c r="O102" s="142">
        <v>313.7</v>
      </c>
      <c r="P102" s="142">
        <v>183.5</v>
      </c>
      <c r="Q102" s="142">
        <v>360.5</v>
      </c>
      <c r="R102" s="142">
        <v>57.4</v>
      </c>
      <c r="S102" s="142">
        <v>26.8</v>
      </c>
      <c r="T102" s="142">
        <v>84</v>
      </c>
      <c r="U102" s="142">
        <v>48.7</v>
      </c>
      <c r="V102" s="142">
        <v>20.399999999999999</v>
      </c>
      <c r="W102" s="142">
        <v>48.7</v>
      </c>
      <c r="X102" s="142">
        <v>30.9</v>
      </c>
      <c r="Y102" s="142">
        <v>33.5</v>
      </c>
      <c r="Z102" s="142">
        <v>77.5</v>
      </c>
      <c r="AA102" s="142">
        <v>205.5</v>
      </c>
      <c r="AB102" s="142">
        <v>149.6</v>
      </c>
      <c r="AC102" s="142">
        <v>97.4</v>
      </c>
    </row>
    <row r="103" spans="1:29" s="37" customFormat="1" ht="13.2">
      <c r="A103" s="146">
        <v>5</v>
      </c>
      <c r="B103" s="146">
        <v>3</v>
      </c>
      <c r="C103" s="146">
        <v>3</v>
      </c>
      <c r="D103" s="130">
        <v>974040</v>
      </c>
      <c r="E103" s="58" t="s">
        <v>159</v>
      </c>
      <c r="F103" s="142">
        <v>227</v>
      </c>
      <c r="G103" s="142">
        <v>434.5</v>
      </c>
      <c r="H103" s="142">
        <v>470.4</v>
      </c>
      <c r="I103" s="142">
        <v>432.3</v>
      </c>
      <c r="J103" s="142">
        <v>128.1</v>
      </c>
      <c r="K103" s="142">
        <v>333.5</v>
      </c>
      <c r="L103" s="142">
        <v>148.69999999999999</v>
      </c>
      <c r="M103" s="142">
        <v>321.7</v>
      </c>
      <c r="N103" s="142">
        <v>255.5</v>
      </c>
      <c r="O103" s="142">
        <v>228.9</v>
      </c>
      <c r="P103" s="142">
        <v>24.4</v>
      </c>
      <c r="Q103" s="142">
        <v>194.7</v>
      </c>
      <c r="R103" s="142">
        <v>70.5</v>
      </c>
      <c r="S103" s="142">
        <v>67.7</v>
      </c>
      <c r="T103" s="142">
        <v>98.7</v>
      </c>
      <c r="U103" s="142">
        <v>81.400000000000006</v>
      </c>
      <c r="V103" s="142">
        <v>24.4</v>
      </c>
      <c r="W103" s="142">
        <v>69.400000000000006</v>
      </c>
      <c r="X103" s="142">
        <v>7.8</v>
      </c>
      <c r="Y103" s="142">
        <v>45.1</v>
      </c>
      <c r="Z103" s="142">
        <v>116.1</v>
      </c>
      <c r="AA103" s="142">
        <v>122.1</v>
      </c>
      <c r="AB103" s="142">
        <v>79.3</v>
      </c>
      <c r="AC103" s="142">
        <v>69.400000000000006</v>
      </c>
    </row>
    <row r="104" spans="1:29" s="37" customFormat="1" ht="13.2">
      <c r="A104" s="146">
        <v>5</v>
      </c>
      <c r="B104" s="146">
        <v>3</v>
      </c>
      <c r="C104" s="146">
        <v>3</v>
      </c>
      <c r="D104" s="130">
        <v>170044</v>
      </c>
      <c r="E104" s="58" t="s">
        <v>52</v>
      </c>
      <c r="F104" s="142">
        <v>340.5</v>
      </c>
      <c r="G104" s="142">
        <v>706.2</v>
      </c>
      <c r="H104" s="142">
        <v>861.8</v>
      </c>
      <c r="I104" s="142">
        <v>657.2</v>
      </c>
      <c r="J104" s="142">
        <v>310.3</v>
      </c>
      <c r="K104" s="142">
        <v>565.5</v>
      </c>
      <c r="L104" s="142">
        <v>179.2</v>
      </c>
      <c r="M104" s="142">
        <v>348.7</v>
      </c>
      <c r="N104" s="142">
        <v>489.1</v>
      </c>
      <c r="O104" s="142">
        <v>282.7</v>
      </c>
      <c r="P104" s="142">
        <v>155.19999999999999</v>
      </c>
      <c r="Q104" s="142">
        <v>285.8</v>
      </c>
      <c r="R104" s="142">
        <v>143.4</v>
      </c>
      <c r="S104" s="142">
        <v>235.4</v>
      </c>
      <c r="T104" s="142">
        <v>225.2</v>
      </c>
      <c r="U104" s="142">
        <v>162.5</v>
      </c>
      <c r="V104" s="142">
        <v>51.7</v>
      </c>
      <c r="W104" s="142">
        <v>163.1</v>
      </c>
      <c r="X104" s="142">
        <v>17.899999999999999</v>
      </c>
      <c r="Y104" s="142">
        <v>122.1</v>
      </c>
      <c r="Z104" s="142">
        <v>147.5</v>
      </c>
      <c r="AA104" s="142">
        <v>212</v>
      </c>
      <c r="AB104" s="142">
        <v>103.4</v>
      </c>
      <c r="AC104" s="142">
        <v>116.7</v>
      </c>
    </row>
    <row r="105" spans="1:29" s="37" customFormat="1" ht="13.2">
      <c r="A105" s="146">
        <v>5</v>
      </c>
      <c r="B105" s="146">
        <v>3</v>
      </c>
      <c r="C105" s="146">
        <v>3</v>
      </c>
      <c r="D105" s="130">
        <v>562036</v>
      </c>
      <c r="E105" s="58" t="s">
        <v>113</v>
      </c>
      <c r="F105" s="142">
        <v>211.4</v>
      </c>
      <c r="G105" s="142">
        <v>374.4</v>
      </c>
      <c r="H105" s="142">
        <v>502.7</v>
      </c>
      <c r="I105" s="142">
        <v>497.7</v>
      </c>
      <c r="J105" s="142">
        <v>195.9</v>
      </c>
      <c r="K105" s="142">
        <v>348.1</v>
      </c>
      <c r="L105" s="142">
        <v>145.80000000000001</v>
      </c>
      <c r="M105" s="142">
        <v>231.3</v>
      </c>
      <c r="N105" s="142">
        <v>278.10000000000002</v>
      </c>
      <c r="O105" s="142">
        <v>178.4</v>
      </c>
      <c r="P105" s="142">
        <v>32.6</v>
      </c>
      <c r="Q105" s="142">
        <v>171.2</v>
      </c>
      <c r="R105" s="142">
        <v>43.7</v>
      </c>
      <c r="S105" s="142">
        <v>99.1</v>
      </c>
      <c r="T105" s="142">
        <v>107</v>
      </c>
      <c r="U105" s="142">
        <v>75.099999999999994</v>
      </c>
      <c r="V105" s="142">
        <v>10.9</v>
      </c>
      <c r="W105" s="142">
        <v>65.400000000000006</v>
      </c>
      <c r="X105" s="142">
        <v>21.9</v>
      </c>
      <c r="Y105" s="142">
        <v>44.1</v>
      </c>
      <c r="Z105" s="142">
        <v>117.6</v>
      </c>
      <c r="AA105" s="142">
        <v>244.1</v>
      </c>
      <c r="AB105" s="142">
        <v>152.30000000000001</v>
      </c>
      <c r="AC105" s="142">
        <v>111.6</v>
      </c>
    </row>
    <row r="106" spans="1:29" s="37" customFormat="1" ht="13.2">
      <c r="A106" s="146">
        <v>5</v>
      </c>
      <c r="B106" s="146">
        <v>3</v>
      </c>
      <c r="C106" s="146">
        <v>3</v>
      </c>
      <c r="D106" s="130">
        <v>978040</v>
      </c>
      <c r="E106" s="58" t="s">
        <v>167</v>
      </c>
      <c r="F106" s="142">
        <v>238.8</v>
      </c>
      <c r="G106" s="142">
        <v>318.60000000000002</v>
      </c>
      <c r="H106" s="142">
        <v>418.6</v>
      </c>
      <c r="I106" s="142">
        <v>534.5</v>
      </c>
      <c r="J106" s="142">
        <v>174.2</v>
      </c>
      <c r="K106" s="142">
        <v>341.2</v>
      </c>
      <c r="L106" s="142">
        <v>196.6</v>
      </c>
      <c r="M106" s="142">
        <v>236.4</v>
      </c>
      <c r="N106" s="142">
        <v>247.4</v>
      </c>
      <c r="O106" s="142">
        <v>247.9</v>
      </c>
      <c r="P106" s="142">
        <v>82</v>
      </c>
      <c r="Q106" s="142">
        <v>204.7</v>
      </c>
      <c r="R106" s="142">
        <v>35.1</v>
      </c>
      <c r="S106" s="142">
        <v>61.7</v>
      </c>
      <c r="T106" s="142">
        <v>85.6</v>
      </c>
      <c r="U106" s="142">
        <v>69.7</v>
      </c>
      <c r="V106" s="142">
        <v>30.7</v>
      </c>
      <c r="W106" s="142">
        <v>56</v>
      </c>
      <c r="X106" s="142">
        <v>7</v>
      </c>
      <c r="Y106" s="142">
        <v>20.6</v>
      </c>
      <c r="Z106" s="142">
        <v>85.6</v>
      </c>
      <c r="AA106" s="142">
        <v>216.9</v>
      </c>
      <c r="AB106" s="142">
        <v>61.5</v>
      </c>
      <c r="AC106" s="142">
        <v>80.5</v>
      </c>
    </row>
    <row r="107" spans="1:29" s="37" customFormat="1" ht="13.2">
      <c r="A107" s="146">
        <v>5</v>
      </c>
      <c r="B107" s="146">
        <v>3</v>
      </c>
      <c r="C107" s="146">
        <v>3</v>
      </c>
      <c r="D107" s="130">
        <v>158036</v>
      </c>
      <c r="E107" s="58" t="s">
        <v>39</v>
      </c>
      <c r="F107" s="142">
        <v>116.4</v>
      </c>
      <c r="G107" s="142">
        <v>291.39999999999998</v>
      </c>
      <c r="H107" s="142">
        <v>278.2</v>
      </c>
      <c r="I107" s="142">
        <v>448.1</v>
      </c>
      <c r="J107" s="142">
        <v>103.2</v>
      </c>
      <c r="K107" s="142">
        <v>245.3</v>
      </c>
      <c r="L107" s="142">
        <v>58.2</v>
      </c>
      <c r="M107" s="142">
        <v>185.4</v>
      </c>
      <c r="N107" s="142">
        <v>161.1</v>
      </c>
      <c r="O107" s="142">
        <v>176.9</v>
      </c>
      <c r="P107" s="142">
        <v>44.2</v>
      </c>
      <c r="Q107" s="142">
        <v>122.7</v>
      </c>
      <c r="R107" s="142">
        <v>58.2</v>
      </c>
      <c r="S107" s="142">
        <v>92.7</v>
      </c>
      <c r="T107" s="142">
        <v>73.2</v>
      </c>
      <c r="U107" s="142">
        <v>94.3</v>
      </c>
      <c r="V107" s="142">
        <v>0</v>
      </c>
      <c r="W107" s="142">
        <v>65.099999999999994</v>
      </c>
      <c r="X107" s="142">
        <v>0</v>
      </c>
      <c r="Y107" s="142">
        <v>13.2</v>
      </c>
      <c r="Z107" s="142">
        <v>43.9</v>
      </c>
      <c r="AA107" s="142">
        <v>176.9</v>
      </c>
      <c r="AB107" s="142">
        <v>59</v>
      </c>
      <c r="AC107" s="142">
        <v>57.6</v>
      </c>
    </row>
    <row r="108" spans="1:29" s="37" customFormat="1" ht="13.2">
      <c r="A108" s="146">
        <v>5</v>
      </c>
      <c r="B108" s="146">
        <v>3</v>
      </c>
      <c r="C108" s="146">
        <v>3</v>
      </c>
      <c r="D108" s="130">
        <v>334036</v>
      </c>
      <c r="E108" s="58" t="s">
        <v>61</v>
      </c>
      <c r="F108" s="142">
        <v>160.6</v>
      </c>
      <c r="G108" s="142">
        <v>549.9</v>
      </c>
      <c r="H108" s="142">
        <v>415</v>
      </c>
      <c r="I108" s="142">
        <v>407.7</v>
      </c>
      <c r="J108" s="142">
        <v>187.9</v>
      </c>
      <c r="K108" s="142">
        <v>331.4</v>
      </c>
      <c r="L108" s="142">
        <v>91.7</v>
      </c>
      <c r="M108" s="142">
        <v>224.3</v>
      </c>
      <c r="N108" s="142">
        <v>170.1</v>
      </c>
      <c r="O108" s="142">
        <v>191.5</v>
      </c>
      <c r="P108" s="142">
        <v>57.2</v>
      </c>
      <c r="Q108" s="142">
        <v>144.80000000000001</v>
      </c>
      <c r="R108" s="142">
        <v>68.8</v>
      </c>
      <c r="S108" s="142">
        <v>152</v>
      </c>
      <c r="T108" s="142">
        <v>129.30000000000001</v>
      </c>
      <c r="U108" s="142">
        <v>129.69999999999999</v>
      </c>
      <c r="V108" s="142">
        <v>73.5</v>
      </c>
      <c r="W108" s="142">
        <v>107.9</v>
      </c>
      <c r="X108" s="142">
        <v>0</v>
      </c>
      <c r="Y108" s="142">
        <v>173.7</v>
      </c>
      <c r="Z108" s="142">
        <v>115.6</v>
      </c>
      <c r="AA108" s="142">
        <v>86.5</v>
      </c>
      <c r="AB108" s="142">
        <v>57.2</v>
      </c>
      <c r="AC108" s="142">
        <v>78.7</v>
      </c>
    </row>
    <row r="109" spans="1:29" s="37" customFormat="1" ht="13.2">
      <c r="A109" s="147"/>
      <c r="B109" s="147"/>
      <c r="C109" s="147"/>
      <c r="D109" s="148"/>
      <c r="E109" s="137" t="s">
        <v>213</v>
      </c>
      <c r="F109" s="302">
        <v>201.1</v>
      </c>
      <c r="G109" s="302">
        <v>341.2</v>
      </c>
      <c r="H109" s="302">
        <v>408.6</v>
      </c>
      <c r="I109" s="302">
        <v>415.6</v>
      </c>
      <c r="J109" s="302">
        <v>200.6</v>
      </c>
      <c r="K109" s="302">
        <v>308.3</v>
      </c>
      <c r="L109" s="302">
        <v>132</v>
      </c>
      <c r="M109" s="302">
        <v>212.1</v>
      </c>
      <c r="N109" s="302">
        <v>243.6</v>
      </c>
      <c r="O109" s="302">
        <v>193.5</v>
      </c>
      <c r="P109" s="302">
        <v>87.9</v>
      </c>
      <c r="Q109" s="302">
        <v>172</v>
      </c>
      <c r="R109" s="302">
        <v>56.6</v>
      </c>
      <c r="S109" s="302">
        <v>89.8</v>
      </c>
      <c r="T109" s="302">
        <v>96.7</v>
      </c>
      <c r="U109" s="302">
        <v>86.2</v>
      </c>
      <c r="V109" s="302">
        <v>39</v>
      </c>
      <c r="W109" s="302">
        <v>73</v>
      </c>
      <c r="X109" s="302">
        <v>12.6</v>
      </c>
      <c r="Y109" s="302">
        <v>39.299999999999997</v>
      </c>
      <c r="Z109" s="302">
        <v>68.2</v>
      </c>
      <c r="AA109" s="302">
        <v>136</v>
      </c>
      <c r="AB109" s="302">
        <v>73.8</v>
      </c>
      <c r="AC109" s="302">
        <v>63.3</v>
      </c>
    </row>
    <row r="110" spans="1:29" s="37" customFormat="1" ht="13.2">
      <c r="A110" s="146">
        <v>6</v>
      </c>
      <c r="B110" s="146">
        <v>4</v>
      </c>
      <c r="C110" s="146">
        <v>3</v>
      </c>
      <c r="D110" s="130">
        <v>554004</v>
      </c>
      <c r="E110" s="58" t="s">
        <v>98</v>
      </c>
      <c r="F110" s="142">
        <v>94.7</v>
      </c>
      <c r="G110" s="142">
        <v>189</v>
      </c>
      <c r="H110" s="142">
        <v>265.89999999999998</v>
      </c>
      <c r="I110" s="142">
        <v>303.2</v>
      </c>
      <c r="J110" s="142">
        <v>78.900000000000006</v>
      </c>
      <c r="K110" s="142">
        <v>185.4</v>
      </c>
      <c r="L110" s="142">
        <v>68.900000000000006</v>
      </c>
      <c r="M110" s="142">
        <v>112.2</v>
      </c>
      <c r="N110" s="142">
        <v>179.2</v>
      </c>
      <c r="O110" s="142">
        <v>205.4</v>
      </c>
      <c r="P110" s="142">
        <v>36.4</v>
      </c>
      <c r="Q110" s="142">
        <v>120.8</v>
      </c>
      <c r="R110" s="142">
        <v>25.8</v>
      </c>
      <c r="S110" s="142">
        <v>59.1</v>
      </c>
      <c r="T110" s="142">
        <v>75.099999999999994</v>
      </c>
      <c r="U110" s="142">
        <v>63.6</v>
      </c>
      <c r="V110" s="142">
        <v>18.2</v>
      </c>
      <c r="W110" s="142">
        <v>47.7</v>
      </c>
      <c r="X110" s="142">
        <v>0</v>
      </c>
      <c r="Y110" s="142">
        <v>17.7</v>
      </c>
      <c r="Z110" s="142">
        <v>11.6</v>
      </c>
      <c r="AA110" s="142">
        <v>34.200000000000003</v>
      </c>
      <c r="AB110" s="142">
        <v>24.3</v>
      </c>
      <c r="AC110" s="142">
        <v>17</v>
      </c>
    </row>
    <row r="111" spans="1:29" s="37" customFormat="1" ht="13.2">
      <c r="A111" s="146">
        <v>6</v>
      </c>
      <c r="B111" s="146">
        <v>4</v>
      </c>
      <c r="C111" s="146">
        <v>3</v>
      </c>
      <c r="D111" s="130">
        <v>382008</v>
      </c>
      <c r="E111" s="58" t="s">
        <v>84</v>
      </c>
      <c r="F111" s="142">
        <v>188.5</v>
      </c>
      <c r="G111" s="142">
        <v>253.5</v>
      </c>
      <c r="H111" s="142">
        <v>201</v>
      </c>
      <c r="I111" s="142">
        <v>289.2</v>
      </c>
      <c r="J111" s="142">
        <v>78.400000000000006</v>
      </c>
      <c r="K111" s="142">
        <v>201.1</v>
      </c>
      <c r="L111" s="142">
        <v>137.1</v>
      </c>
      <c r="M111" s="142">
        <v>207.4</v>
      </c>
      <c r="N111" s="142">
        <v>120.6</v>
      </c>
      <c r="O111" s="142">
        <v>130.6</v>
      </c>
      <c r="P111" s="142">
        <v>58.8</v>
      </c>
      <c r="Q111" s="142">
        <v>128.80000000000001</v>
      </c>
      <c r="R111" s="142">
        <v>51.4</v>
      </c>
      <c r="S111" s="142">
        <v>34.6</v>
      </c>
      <c r="T111" s="142">
        <v>30.2</v>
      </c>
      <c r="U111" s="142">
        <v>74.599999999999994</v>
      </c>
      <c r="V111" s="142">
        <v>9.8000000000000007</v>
      </c>
      <c r="W111" s="142">
        <v>41</v>
      </c>
      <c r="X111" s="142">
        <v>0</v>
      </c>
      <c r="Y111" s="142">
        <v>11.5</v>
      </c>
      <c r="Z111" s="142">
        <v>50.3</v>
      </c>
      <c r="AA111" s="142">
        <v>84</v>
      </c>
      <c r="AB111" s="142">
        <v>9.8000000000000007</v>
      </c>
      <c r="AC111" s="142">
        <v>31.2</v>
      </c>
    </row>
    <row r="112" spans="1:29" s="42" customFormat="1" ht="13.2">
      <c r="A112" s="146">
        <v>6</v>
      </c>
      <c r="B112" s="146">
        <v>4</v>
      </c>
      <c r="C112" s="146">
        <v>3</v>
      </c>
      <c r="D112" s="130">
        <v>554012</v>
      </c>
      <c r="E112" s="58" t="s">
        <v>100</v>
      </c>
      <c r="F112" s="142">
        <v>320.7</v>
      </c>
      <c r="G112" s="142">
        <v>394.1</v>
      </c>
      <c r="H112" s="142">
        <v>502.3</v>
      </c>
      <c r="I112" s="142">
        <v>451.4</v>
      </c>
      <c r="J112" s="142">
        <v>192.1</v>
      </c>
      <c r="K112" s="142">
        <v>373.4</v>
      </c>
      <c r="L112" s="142">
        <v>230.3</v>
      </c>
      <c r="M112" s="142">
        <v>297.2</v>
      </c>
      <c r="N112" s="142">
        <v>403</v>
      </c>
      <c r="O112" s="142">
        <v>284.60000000000002</v>
      </c>
      <c r="P112" s="142">
        <v>134.4</v>
      </c>
      <c r="Q112" s="142">
        <v>269</v>
      </c>
      <c r="R112" s="142">
        <v>86.3</v>
      </c>
      <c r="S112" s="142">
        <v>64.599999999999994</v>
      </c>
      <c r="T112" s="142">
        <v>64.3</v>
      </c>
      <c r="U112" s="142">
        <v>63.8</v>
      </c>
      <c r="V112" s="142">
        <v>6.4</v>
      </c>
      <c r="W112" s="142">
        <v>60.3</v>
      </c>
      <c r="X112" s="142">
        <v>4.0999999999999996</v>
      </c>
      <c r="Y112" s="142">
        <v>32.299999999999997</v>
      </c>
      <c r="Z112" s="142">
        <v>35</v>
      </c>
      <c r="AA112" s="142">
        <v>103</v>
      </c>
      <c r="AB112" s="142">
        <v>51.2</v>
      </c>
      <c r="AC112" s="142">
        <v>44.1</v>
      </c>
    </row>
    <row r="113" spans="1:29" s="37" customFormat="1" ht="13.2">
      <c r="A113" s="146">
        <v>6</v>
      </c>
      <c r="B113" s="146">
        <v>4</v>
      </c>
      <c r="C113" s="146">
        <v>3</v>
      </c>
      <c r="D113" s="130">
        <v>382012</v>
      </c>
      <c r="E113" s="58" t="s">
        <v>85</v>
      </c>
      <c r="F113" s="142">
        <v>88.5</v>
      </c>
      <c r="G113" s="142">
        <v>252.3</v>
      </c>
      <c r="H113" s="142">
        <v>206.4</v>
      </c>
      <c r="I113" s="142">
        <v>267.7</v>
      </c>
      <c r="J113" s="142">
        <v>79.5</v>
      </c>
      <c r="K113" s="142">
        <v>174.9</v>
      </c>
      <c r="L113" s="142">
        <v>57.7</v>
      </c>
      <c r="M113" s="142">
        <v>137.6</v>
      </c>
      <c r="N113" s="142">
        <v>152.1</v>
      </c>
      <c r="O113" s="142">
        <v>119</v>
      </c>
      <c r="P113" s="142">
        <v>67.3</v>
      </c>
      <c r="Q113" s="142">
        <v>103.7</v>
      </c>
      <c r="R113" s="142">
        <v>19.2</v>
      </c>
      <c r="S113" s="142">
        <v>74.5</v>
      </c>
      <c r="T113" s="142">
        <v>21.7</v>
      </c>
      <c r="U113" s="142">
        <v>29.7</v>
      </c>
      <c r="V113" s="142">
        <v>0</v>
      </c>
      <c r="W113" s="142">
        <v>28.5</v>
      </c>
      <c r="X113" s="142">
        <v>11.5</v>
      </c>
      <c r="Y113" s="142">
        <v>40.1</v>
      </c>
      <c r="Z113" s="142">
        <v>32.6</v>
      </c>
      <c r="AA113" s="142">
        <v>119</v>
      </c>
      <c r="AB113" s="142">
        <v>12.2</v>
      </c>
      <c r="AC113" s="142">
        <v>42.7</v>
      </c>
    </row>
    <row r="114" spans="1:29" s="37" customFormat="1" ht="13.2">
      <c r="A114" s="146">
        <v>6</v>
      </c>
      <c r="B114" s="146">
        <v>4</v>
      </c>
      <c r="C114" s="146">
        <v>3</v>
      </c>
      <c r="D114" s="130">
        <v>758004</v>
      </c>
      <c r="E114" s="58" t="s">
        <v>123</v>
      </c>
      <c r="F114" s="142">
        <v>82.9</v>
      </c>
      <c r="G114" s="142">
        <v>144.5</v>
      </c>
      <c r="H114" s="142">
        <v>147.19999999999999</v>
      </c>
      <c r="I114" s="142">
        <v>226.2</v>
      </c>
      <c r="J114" s="142">
        <v>68.8</v>
      </c>
      <c r="K114" s="142">
        <v>133.1</v>
      </c>
      <c r="L114" s="142">
        <v>53.9</v>
      </c>
      <c r="M114" s="142">
        <v>100.5</v>
      </c>
      <c r="N114" s="142">
        <v>56.6</v>
      </c>
      <c r="O114" s="142">
        <v>41.1</v>
      </c>
      <c r="P114" s="142">
        <v>25</v>
      </c>
      <c r="Q114" s="142">
        <v>54.7</v>
      </c>
      <c r="R114" s="142">
        <v>29</v>
      </c>
      <c r="S114" s="142">
        <v>18.8</v>
      </c>
      <c r="T114" s="142">
        <v>68</v>
      </c>
      <c r="U114" s="142">
        <v>77.099999999999994</v>
      </c>
      <c r="V114" s="142">
        <v>25</v>
      </c>
      <c r="W114" s="142">
        <v>44</v>
      </c>
      <c r="X114" s="142">
        <v>0</v>
      </c>
      <c r="Y114" s="142">
        <v>25.1</v>
      </c>
      <c r="Z114" s="142">
        <v>22.7</v>
      </c>
      <c r="AA114" s="142">
        <v>108</v>
      </c>
      <c r="AB114" s="142">
        <v>18.8</v>
      </c>
      <c r="AC114" s="142">
        <v>34.299999999999997</v>
      </c>
    </row>
    <row r="115" spans="1:29" s="37" customFormat="1" ht="13.2">
      <c r="A115" s="146">
        <v>6</v>
      </c>
      <c r="B115" s="146">
        <v>4</v>
      </c>
      <c r="C115" s="146">
        <v>3</v>
      </c>
      <c r="D115" s="130">
        <v>558012</v>
      </c>
      <c r="E115" s="58" t="s">
        <v>102</v>
      </c>
      <c r="F115" s="142">
        <v>263.3</v>
      </c>
      <c r="G115" s="142">
        <v>274.3</v>
      </c>
      <c r="H115" s="142">
        <v>250.4</v>
      </c>
      <c r="I115" s="142">
        <v>299.3</v>
      </c>
      <c r="J115" s="142">
        <v>201.9</v>
      </c>
      <c r="K115" s="142">
        <v>259.8</v>
      </c>
      <c r="L115" s="142">
        <v>195</v>
      </c>
      <c r="M115" s="142">
        <v>148.9</v>
      </c>
      <c r="N115" s="142">
        <v>139.9</v>
      </c>
      <c r="O115" s="142">
        <v>171</v>
      </c>
      <c r="P115" s="142">
        <v>149.6</v>
      </c>
      <c r="Q115" s="142">
        <v>164.5</v>
      </c>
      <c r="R115" s="142">
        <v>58.5</v>
      </c>
      <c r="S115" s="142">
        <v>86.2</v>
      </c>
      <c r="T115" s="142">
        <v>66.3</v>
      </c>
      <c r="U115" s="142">
        <v>24.4</v>
      </c>
      <c r="V115" s="142">
        <v>29.9</v>
      </c>
      <c r="W115" s="142">
        <v>52.2</v>
      </c>
      <c r="X115" s="142">
        <v>9.8000000000000007</v>
      </c>
      <c r="Y115" s="142">
        <v>39.200000000000003</v>
      </c>
      <c r="Z115" s="142">
        <v>44.2</v>
      </c>
      <c r="AA115" s="142">
        <v>103.8</v>
      </c>
      <c r="AB115" s="142">
        <v>22.4</v>
      </c>
      <c r="AC115" s="142">
        <v>43.1</v>
      </c>
    </row>
    <row r="116" spans="1:29" s="37" customFormat="1" ht="13.2">
      <c r="A116" s="146">
        <v>6</v>
      </c>
      <c r="B116" s="146">
        <v>4</v>
      </c>
      <c r="C116" s="146">
        <v>3</v>
      </c>
      <c r="D116" s="130">
        <v>558016</v>
      </c>
      <c r="E116" s="58" t="s">
        <v>103</v>
      </c>
      <c r="F116" s="142">
        <v>202.8</v>
      </c>
      <c r="G116" s="142">
        <v>371.1</v>
      </c>
      <c r="H116" s="142">
        <v>364.7</v>
      </c>
      <c r="I116" s="142">
        <v>342.2</v>
      </c>
      <c r="J116" s="142">
        <v>201.1</v>
      </c>
      <c r="K116" s="142">
        <v>289.5</v>
      </c>
      <c r="L116" s="142">
        <v>141.9</v>
      </c>
      <c r="M116" s="142">
        <v>222.6</v>
      </c>
      <c r="N116" s="142">
        <v>176.5</v>
      </c>
      <c r="O116" s="142">
        <v>140.6</v>
      </c>
      <c r="P116" s="142">
        <v>89.4</v>
      </c>
      <c r="Q116" s="142">
        <v>151.5</v>
      </c>
      <c r="R116" s="142">
        <v>52.7</v>
      </c>
      <c r="S116" s="142">
        <v>117.5</v>
      </c>
      <c r="T116" s="142">
        <v>105.9</v>
      </c>
      <c r="U116" s="142">
        <v>84.4</v>
      </c>
      <c r="V116" s="142">
        <v>67</v>
      </c>
      <c r="W116" s="142">
        <v>82.4</v>
      </c>
      <c r="X116" s="142">
        <v>8.1</v>
      </c>
      <c r="Y116" s="142">
        <v>30.9</v>
      </c>
      <c r="Z116" s="142">
        <v>82.4</v>
      </c>
      <c r="AA116" s="142">
        <v>117.2</v>
      </c>
      <c r="AB116" s="142">
        <v>44.7</v>
      </c>
      <c r="AC116" s="142">
        <v>55.6</v>
      </c>
    </row>
    <row r="117" spans="1:29" s="37" customFormat="1" ht="13.2">
      <c r="A117" s="146">
        <v>6</v>
      </c>
      <c r="B117" s="146">
        <v>4</v>
      </c>
      <c r="C117" s="146">
        <v>3</v>
      </c>
      <c r="D117" s="130">
        <v>566008</v>
      </c>
      <c r="E117" s="58" t="s">
        <v>114</v>
      </c>
      <c r="F117" s="142">
        <v>92</v>
      </c>
      <c r="G117" s="142">
        <v>196.4</v>
      </c>
      <c r="H117" s="142">
        <v>198.6</v>
      </c>
      <c r="I117" s="142">
        <v>351.8</v>
      </c>
      <c r="J117" s="142">
        <v>112.4</v>
      </c>
      <c r="K117" s="142">
        <v>191.3</v>
      </c>
      <c r="L117" s="142">
        <v>37.9</v>
      </c>
      <c r="M117" s="142">
        <v>94.3</v>
      </c>
      <c r="N117" s="142">
        <v>109.6</v>
      </c>
      <c r="O117" s="142">
        <v>132.6</v>
      </c>
      <c r="P117" s="142">
        <v>49.2</v>
      </c>
      <c r="Q117" s="142">
        <v>84</v>
      </c>
      <c r="R117" s="142">
        <v>54.1</v>
      </c>
      <c r="S117" s="142">
        <v>94.3</v>
      </c>
      <c r="T117" s="142">
        <v>61.6</v>
      </c>
      <c r="U117" s="142">
        <v>75</v>
      </c>
      <c r="V117" s="142">
        <v>14.1</v>
      </c>
      <c r="W117" s="142">
        <v>59.4</v>
      </c>
      <c r="X117" s="142">
        <v>0</v>
      </c>
      <c r="Y117" s="142">
        <v>7.9</v>
      </c>
      <c r="Z117" s="142">
        <v>27.4</v>
      </c>
      <c r="AA117" s="142">
        <v>144.19999999999999</v>
      </c>
      <c r="AB117" s="142">
        <v>49.2</v>
      </c>
      <c r="AC117" s="142">
        <v>47.8</v>
      </c>
    </row>
    <row r="118" spans="1:29" s="37" customFormat="1" ht="13.2">
      <c r="A118" s="146">
        <v>6</v>
      </c>
      <c r="B118" s="146">
        <v>4</v>
      </c>
      <c r="C118" s="146">
        <v>3</v>
      </c>
      <c r="D118" s="130">
        <v>370004</v>
      </c>
      <c r="E118" s="58" t="s">
        <v>71</v>
      </c>
      <c r="F118" s="142">
        <v>263.2</v>
      </c>
      <c r="G118" s="142">
        <v>464.5</v>
      </c>
      <c r="H118" s="142">
        <v>551.29999999999995</v>
      </c>
      <c r="I118" s="142">
        <v>450.1</v>
      </c>
      <c r="J118" s="142">
        <v>251.5</v>
      </c>
      <c r="K118" s="142">
        <v>389.2</v>
      </c>
      <c r="L118" s="142">
        <v>211.4</v>
      </c>
      <c r="M118" s="142">
        <v>258.10000000000002</v>
      </c>
      <c r="N118" s="142">
        <v>310.5</v>
      </c>
      <c r="O118" s="142">
        <v>225</v>
      </c>
      <c r="P118" s="142">
        <v>118.3</v>
      </c>
      <c r="Q118" s="142">
        <v>226.2</v>
      </c>
      <c r="R118" s="142">
        <v>43.1</v>
      </c>
      <c r="S118" s="142">
        <v>167.7</v>
      </c>
      <c r="T118" s="142">
        <v>145.80000000000001</v>
      </c>
      <c r="U118" s="142">
        <v>109.6</v>
      </c>
      <c r="V118" s="142">
        <v>29.6</v>
      </c>
      <c r="W118" s="142">
        <v>96.1</v>
      </c>
      <c r="X118" s="142">
        <v>8.6</v>
      </c>
      <c r="Y118" s="142">
        <v>38.700000000000003</v>
      </c>
      <c r="Z118" s="142">
        <v>95.1</v>
      </c>
      <c r="AA118" s="142">
        <v>115.4</v>
      </c>
      <c r="AB118" s="142">
        <v>103.6</v>
      </c>
      <c r="AC118" s="142">
        <v>66.8</v>
      </c>
    </row>
    <row r="119" spans="1:29" s="37" customFormat="1" ht="13.2">
      <c r="A119" s="146">
        <v>6</v>
      </c>
      <c r="B119" s="146">
        <v>4</v>
      </c>
      <c r="C119" s="146">
        <v>3</v>
      </c>
      <c r="D119" s="130">
        <v>562016</v>
      </c>
      <c r="E119" s="58" t="s">
        <v>108</v>
      </c>
      <c r="F119" s="142">
        <v>151.4</v>
      </c>
      <c r="G119" s="142">
        <v>435.1</v>
      </c>
      <c r="H119" s="142">
        <v>358.1</v>
      </c>
      <c r="I119" s="142">
        <v>486</v>
      </c>
      <c r="J119" s="142">
        <v>140</v>
      </c>
      <c r="K119" s="142">
        <v>308.2</v>
      </c>
      <c r="L119" s="142">
        <v>120.1</v>
      </c>
      <c r="M119" s="142">
        <v>221.5</v>
      </c>
      <c r="N119" s="142">
        <v>259.8</v>
      </c>
      <c r="O119" s="142">
        <v>243</v>
      </c>
      <c r="P119" s="142">
        <v>85.5</v>
      </c>
      <c r="Q119" s="142">
        <v>184.1</v>
      </c>
      <c r="R119" s="142">
        <v>31.3</v>
      </c>
      <c r="S119" s="142">
        <v>189.9</v>
      </c>
      <c r="T119" s="142">
        <v>56.2</v>
      </c>
      <c r="U119" s="142">
        <v>112.1</v>
      </c>
      <c r="V119" s="142">
        <v>23.3</v>
      </c>
      <c r="W119" s="142">
        <v>78.7</v>
      </c>
      <c r="X119" s="142">
        <v>0</v>
      </c>
      <c r="Y119" s="142">
        <v>23.7</v>
      </c>
      <c r="Z119" s="142">
        <v>42.1</v>
      </c>
      <c r="AA119" s="142">
        <v>130.80000000000001</v>
      </c>
      <c r="AB119" s="142">
        <v>31.1</v>
      </c>
      <c r="AC119" s="142">
        <v>45.4</v>
      </c>
    </row>
    <row r="120" spans="1:29" s="37" customFormat="1" ht="13.2">
      <c r="A120" s="146">
        <v>6</v>
      </c>
      <c r="B120" s="146">
        <v>4</v>
      </c>
      <c r="C120" s="146">
        <v>3</v>
      </c>
      <c r="D120" s="130">
        <v>382020</v>
      </c>
      <c r="E120" s="58" t="s">
        <v>86</v>
      </c>
      <c r="F120" s="142">
        <v>184.7</v>
      </c>
      <c r="G120" s="142">
        <v>264.39999999999998</v>
      </c>
      <c r="H120" s="142">
        <v>275.7</v>
      </c>
      <c r="I120" s="142">
        <v>349.1</v>
      </c>
      <c r="J120" s="142">
        <v>135.1</v>
      </c>
      <c r="K120" s="142">
        <v>242.5</v>
      </c>
      <c r="L120" s="142">
        <v>132.5</v>
      </c>
      <c r="M120" s="142">
        <v>165.9</v>
      </c>
      <c r="N120" s="142">
        <v>160.4</v>
      </c>
      <c r="O120" s="142">
        <v>142.4</v>
      </c>
      <c r="P120" s="142">
        <v>67.599999999999994</v>
      </c>
      <c r="Q120" s="142">
        <v>135.9</v>
      </c>
      <c r="R120" s="142">
        <v>41.8</v>
      </c>
      <c r="S120" s="142">
        <v>57</v>
      </c>
      <c r="T120" s="142">
        <v>70.2</v>
      </c>
      <c r="U120" s="142">
        <v>64.3</v>
      </c>
      <c r="V120" s="142">
        <v>30.7</v>
      </c>
      <c r="W120" s="142">
        <v>52.8</v>
      </c>
      <c r="X120" s="142">
        <v>10.5</v>
      </c>
      <c r="Y120" s="142">
        <v>41.5</v>
      </c>
      <c r="Z120" s="142">
        <v>45.1</v>
      </c>
      <c r="AA120" s="142">
        <v>142.4</v>
      </c>
      <c r="AB120" s="142">
        <v>36.9</v>
      </c>
      <c r="AC120" s="142">
        <v>53.8</v>
      </c>
    </row>
    <row r="121" spans="1:29" s="37" customFormat="1" ht="13.2">
      <c r="A121" s="146">
        <v>6</v>
      </c>
      <c r="B121" s="146">
        <v>4</v>
      </c>
      <c r="C121" s="146">
        <v>3</v>
      </c>
      <c r="D121" s="130">
        <v>954020</v>
      </c>
      <c r="E121" s="58" t="s">
        <v>142</v>
      </c>
      <c r="F121" s="142">
        <v>114.9</v>
      </c>
      <c r="G121" s="142">
        <v>228.2</v>
      </c>
      <c r="H121" s="142">
        <v>208.6</v>
      </c>
      <c r="I121" s="142">
        <v>308.60000000000002</v>
      </c>
      <c r="J121" s="142">
        <v>193.7</v>
      </c>
      <c r="K121" s="142">
        <v>207</v>
      </c>
      <c r="L121" s="142">
        <v>67</v>
      </c>
      <c r="M121" s="142">
        <v>99.9</v>
      </c>
      <c r="N121" s="142">
        <v>125.2</v>
      </c>
      <c r="O121" s="142">
        <v>114.3</v>
      </c>
      <c r="P121" s="142">
        <v>29.8</v>
      </c>
      <c r="Q121" s="142">
        <v>87.3</v>
      </c>
      <c r="R121" s="142">
        <v>47.9</v>
      </c>
      <c r="S121" s="142">
        <v>128.4</v>
      </c>
      <c r="T121" s="142">
        <v>41.7</v>
      </c>
      <c r="U121" s="142">
        <v>57.1</v>
      </c>
      <c r="V121" s="142">
        <v>44.7</v>
      </c>
      <c r="W121" s="142">
        <v>62.3</v>
      </c>
      <c r="X121" s="142">
        <v>0</v>
      </c>
      <c r="Y121" s="142">
        <v>0</v>
      </c>
      <c r="Z121" s="142">
        <v>41.7</v>
      </c>
      <c r="AA121" s="142">
        <v>137.1</v>
      </c>
      <c r="AB121" s="142">
        <v>119.2</v>
      </c>
      <c r="AC121" s="142">
        <v>57.4</v>
      </c>
    </row>
    <row r="122" spans="1:29" s="37" customFormat="1" ht="13.2">
      <c r="A122" s="146">
        <v>6</v>
      </c>
      <c r="B122" s="146">
        <v>4</v>
      </c>
      <c r="C122" s="146">
        <v>3</v>
      </c>
      <c r="D122" s="130">
        <v>162016</v>
      </c>
      <c r="E122" s="58" t="s">
        <v>42</v>
      </c>
      <c r="F122" s="142">
        <v>137.5</v>
      </c>
      <c r="G122" s="142">
        <v>217.9</v>
      </c>
      <c r="H122" s="142">
        <v>249.8</v>
      </c>
      <c r="I122" s="142">
        <v>239.5</v>
      </c>
      <c r="J122" s="142">
        <v>90</v>
      </c>
      <c r="K122" s="142">
        <v>187.5</v>
      </c>
      <c r="L122" s="142">
        <v>111.7</v>
      </c>
      <c r="M122" s="142">
        <v>161.9</v>
      </c>
      <c r="N122" s="142">
        <v>179.4</v>
      </c>
      <c r="O122" s="142">
        <v>146</v>
      </c>
      <c r="P122" s="142">
        <v>65.5</v>
      </c>
      <c r="Q122" s="142">
        <v>134.1</v>
      </c>
      <c r="R122" s="142">
        <v>17.2</v>
      </c>
      <c r="S122" s="142">
        <v>31.1</v>
      </c>
      <c r="T122" s="142">
        <v>25.6</v>
      </c>
      <c r="U122" s="142">
        <v>17.5</v>
      </c>
      <c r="V122" s="142">
        <v>0</v>
      </c>
      <c r="W122" s="142">
        <v>19</v>
      </c>
      <c r="X122" s="142">
        <v>8.6</v>
      </c>
      <c r="Y122" s="142">
        <v>24.9</v>
      </c>
      <c r="Z122" s="142">
        <v>44.8</v>
      </c>
      <c r="AA122" s="142">
        <v>75.900000000000006</v>
      </c>
      <c r="AB122" s="142">
        <v>24.5</v>
      </c>
      <c r="AC122" s="142">
        <v>34.4</v>
      </c>
    </row>
    <row r="123" spans="1:29" s="37" customFormat="1" ht="13.2">
      <c r="A123" s="146">
        <v>6</v>
      </c>
      <c r="B123" s="146">
        <v>4</v>
      </c>
      <c r="C123" s="146">
        <v>3</v>
      </c>
      <c r="D123" s="130">
        <v>154032</v>
      </c>
      <c r="E123" s="58" t="s">
        <v>28</v>
      </c>
      <c r="F123" s="142">
        <v>258.2</v>
      </c>
      <c r="G123" s="142">
        <v>307.8</v>
      </c>
      <c r="H123" s="142">
        <v>440.5</v>
      </c>
      <c r="I123" s="142">
        <v>303.3</v>
      </c>
      <c r="J123" s="142">
        <v>149.9</v>
      </c>
      <c r="K123" s="142">
        <v>292.7</v>
      </c>
      <c r="L123" s="142">
        <v>157.4</v>
      </c>
      <c r="M123" s="142">
        <v>149.30000000000001</v>
      </c>
      <c r="N123" s="142">
        <v>237.9</v>
      </c>
      <c r="O123" s="142">
        <v>116.6</v>
      </c>
      <c r="P123" s="142">
        <v>69.900000000000006</v>
      </c>
      <c r="Q123" s="142">
        <v>148</v>
      </c>
      <c r="R123" s="142">
        <v>69.3</v>
      </c>
      <c r="S123" s="142">
        <v>130.6</v>
      </c>
      <c r="T123" s="142">
        <v>167.4</v>
      </c>
      <c r="U123" s="142">
        <v>132.19999999999999</v>
      </c>
      <c r="V123" s="142">
        <v>50</v>
      </c>
      <c r="W123" s="142">
        <v>108.5</v>
      </c>
      <c r="X123" s="142">
        <v>31.5</v>
      </c>
      <c r="Y123" s="142">
        <v>28</v>
      </c>
      <c r="Z123" s="142">
        <v>35.200000000000003</v>
      </c>
      <c r="AA123" s="142">
        <v>54.4</v>
      </c>
      <c r="AB123" s="142">
        <v>30</v>
      </c>
      <c r="AC123" s="142">
        <v>36.200000000000003</v>
      </c>
    </row>
    <row r="124" spans="1:29" s="37" customFormat="1" ht="13.2">
      <c r="A124" s="146">
        <v>6</v>
      </c>
      <c r="B124" s="146">
        <v>4</v>
      </c>
      <c r="C124" s="146">
        <v>3</v>
      </c>
      <c r="D124" s="130">
        <v>382024</v>
      </c>
      <c r="E124" s="58" t="s">
        <v>87</v>
      </c>
      <c r="F124" s="142">
        <v>67.3</v>
      </c>
      <c r="G124" s="142">
        <v>96.8</v>
      </c>
      <c r="H124" s="142">
        <v>78.2</v>
      </c>
      <c r="I124" s="142">
        <v>99.1</v>
      </c>
      <c r="J124" s="142">
        <v>26.4</v>
      </c>
      <c r="K124" s="142">
        <v>74.5</v>
      </c>
      <c r="L124" s="142">
        <v>19.2</v>
      </c>
      <c r="M124" s="142">
        <v>25.8</v>
      </c>
      <c r="N124" s="142">
        <v>18</v>
      </c>
      <c r="O124" s="142">
        <v>10.4</v>
      </c>
      <c r="P124" s="142">
        <v>13.2</v>
      </c>
      <c r="Q124" s="142">
        <v>17.2</v>
      </c>
      <c r="R124" s="142">
        <v>43.3</v>
      </c>
      <c r="S124" s="142">
        <v>58.1</v>
      </c>
      <c r="T124" s="142">
        <v>30.1</v>
      </c>
      <c r="U124" s="142">
        <v>26.1</v>
      </c>
      <c r="V124" s="142">
        <v>0</v>
      </c>
      <c r="W124" s="142">
        <v>32.1</v>
      </c>
      <c r="X124" s="142">
        <v>4.8</v>
      </c>
      <c r="Y124" s="142">
        <v>12.9</v>
      </c>
      <c r="Z124" s="142">
        <v>30.1</v>
      </c>
      <c r="AA124" s="142">
        <v>62.6</v>
      </c>
      <c r="AB124" s="142">
        <v>13.2</v>
      </c>
      <c r="AC124" s="142">
        <v>25.2</v>
      </c>
    </row>
    <row r="125" spans="1:29" s="37" customFormat="1" ht="13.2">
      <c r="A125" s="146">
        <v>6</v>
      </c>
      <c r="B125" s="146">
        <v>4</v>
      </c>
      <c r="C125" s="146">
        <v>3</v>
      </c>
      <c r="D125" s="130">
        <v>378016</v>
      </c>
      <c r="E125" s="58" t="s">
        <v>80</v>
      </c>
      <c r="F125" s="142">
        <v>180</v>
      </c>
      <c r="G125" s="142">
        <v>159.6</v>
      </c>
      <c r="H125" s="142">
        <v>297.39999999999998</v>
      </c>
      <c r="I125" s="142">
        <v>367.3</v>
      </c>
      <c r="J125" s="142">
        <v>69</v>
      </c>
      <c r="K125" s="142">
        <v>222.9</v>
      </c>
      <c r="L125" s="142">
        <v>180</v>
      </c>
      <c r="M125" s="142">
        <v>85.1</v>
      </c>
      <c r="N125" s="142">
        <v>204.5</v>
      </c>
      <c r="O125" s="142">
        <v>183.6</v>
      </c>
      <c r="P125" s="142">
        <v>34.5</v>
      </c>
      <c r="Q125" s="142">
        <v>146.19999999999999</v>
      </c>
      <c r="R125" s="142">
        <v>0</v>
      </c>
      <c r="S125" s="142">
        <v>53.2</v>
      </c>
      <c r="T125" s="142">
        <v>37.200000000000003</v>
      </c>
      <c r="U125" s="142">
        <v>50.1</v>
      </c>
      <c r="V125" s="142">
        <v>0</v>
      </c>
      <c r="W125" s="142">
        <v>27.4</v>
      </c>
      <c r="X125" s="142">
        <v>0</v>
      </c>
      <c r="Y125" s="142">
        <v>21.3</v>
      </c>
      <c r="Z125" s="142">
        <v>55.8</v>
      </c>
      <c r="AA125" s="142">
        <v>133.6</v>
      </c>
      <c r="AB125" s="142">
        <v>34.5</v>
      </c>
      <c r="AC125" s="142">
        <v>49.3</v>
      </c>
    </row>
    <row r="126" spans="1:29" s="37" customFormat="1" ht="13.2">
      <c r="A126" s="146">
        <v>6</v>
      </c>
      <c r="B126" s="146">
        <v>4</v>
      </c>
      <c r="C126" s="146">
        <v>3</v>
      </c>
      <c r="D126" s="130">
        <v>382028</v>
      </c>
      <c r="E126" s="58" t="s">
        <v>88</v>
      </c>
      <c r="F126" s="142">
        <v>113.3</v>
      </c>
      <c r="G126" s="142">
        <v>193.9</v>
      </c>
      <c r="H126" s="142">
        <v>265.7</v>
      </c>
      <c r="I126" s="142">
        <v>378.1</v>
      </c>
      <c r="J126" s="142">
        <v>177.7</v>
      </c>
      <c r="K126" s="142">
        <v>220.8</v>
      </c>
      <c r="L126" s="142">
        <v>84.9</v>
      </c>
      <c r="M126" s="142">
        <v>101.2</v>
      </c>
      <c r="N126" s="142">
        <v>161</v>
      </c>
      <c r="O126" s="142">
        <v>118.6</v>
      </c>
      <c r="P126" s="142">
        <v>37.4</v>
      </c>
      <c r="Q126" s="142">
        <v>101.3</v>
      </c>
      <c r="R126" s="142">
        <v>5.7</v>
      </c>
      <c r="S126" s="142">
        <v>59</v>
      </c>
      <c r="T126" s="142">
        <v>56.4</v>
      </c>
      <c r="U126" s="142">
        <v>118.6</v>
      </c>
      <c r="V126" s="142">
        <v>46.8</v>
      </c>
      <c r="W126" s="142">
        <v>54.4</v>
      </c>
      <c r="X126" s="142">
        <v>22.7</v>
      </c>
      <c r="Y126" s="142">
        <v>33.700000000000003</v>
      </c>
      <c r="Z126" s="142">
        <v>48.3</v>
      </c>
      <c r="AA126" s="142">
        <v>140.80000000000001</v>
      </c>
      <c r="AB126" s="142">
        <v>93.5</v>
      </c>
      <c r="AC126" s="142">
        <v>65</v>
      </c>
    </row>
    <row r="127" spans="1:29" s="37" customFormat="1" ht="13.2">
      <c r="A127" s="146">
        <v>6</v>
      </c>
      <c r="B127" s="146">
        <v>4</v>
      </c>
      <c r="C127" s="146">
        <v>3</v>
      </c>
      <c r="D127" s="130">
        <v>382044</v>
      </c>
      <c r="E127" s="58" t="s">
        <v>90</v>
      </c>
      <c r="F127" s="142">
        <v>87.6</v>
      </c>
      <c r="G127" s="142">
        <v>156.69999999999999</v>
      </c>
      <c r="H127" s="142">
        <v>243.6</v>
      </c>
      <c r="I127" s="142">
        <v>186</v>
      </c>
      <c r="J127" s="142">
        <v>56.9</v>
      </c>
      <c r="K127" s="142">
        <v>143.69999999999999</v>
      </c>
      <c r="L127" s="142">
        <v>55.3</v>
      </c>
      <c r="M127" s="142">
        <v>102.2</v>
      </c>
      <c r="N127" s="142">
        <v>138.19999999999999</v>
      </c>
      <c r="O127" s="142">
        <v>110.5</v>
      </c>
      <c r="P127" s="142">
        <v>35.6</v>
      </c>
      <c r="Q127" s="142">
        <v>86.9</v>
      </c>
      <c r="R127" s="142">
        <v>9.1999999999999993</v>
      </c>
      <c r="S127" s="142">
        <v>34.1</v>
      </c>
      <c r="T127" s="142">
        <v>39.5</v>
      </c>
      <c r="U127" s="142">
        <v>11.6</v>
      </c>
      <c r="V127" s="142">
        <v>7.1</v>
      </c>
      <c r="W127" s="142">
        <v>19.3</v>
      </c>
      <c r="X127" s="142">
        <v>23</v>
      </c>
      <c r="Y127" s="142">
        <v>20.399999999999999</v>
      </c>
      <c r="Z127" s="142">
        <v>65.8</v>
      </c>
      <c r="AA127" s="142">
        <v>64</v>
      </c>
      <c r="AB127" s="142">
        <v>14.2</v>
      </c>
      <c r="AC127" s="142">
        <v>37.4</v>
      </c>
    </row>
    <row r="128" spans="1:29" s="37" customFormat="1" ht="13.2">
      <c r="A128" s="146">
        <v>6</v>
      </c>
      <c r="B128" s="146">
        <v>4</v>
      </c>
      <c r="C128" s="146">
        <v>3</v>
      </c>
      <c r="D128" s="130">
        <v>570028</v>
      </c>
      <c r="E128" s="58" t="s">
        <v>120</v>
      </c>
      <c r="F128" s="142">
        <v>237.3</v>
      </c>
      <c r="G128" s="142">
        <v>439.9</v>
      </c>
      <c r="H128" s="142">
        <v>508.6</v>
      </c>
      <c r="I128" s="142">
        <v>449.1</v>
      </c>
      <c r="J128" s="142">
        <v>200</v>
      </c>
      <c r="K128" s="142">
        <v>364</v>
      </c>
      <c r="L128" s="142">
        <v>210.2</v>
      </c>
      <c r="M128" s="142">
        <v>322.60000000000002</v>
      </c>
      <c r="N128" s="142">
        <v>413.8</v>
      </c>
      <c r="O128" s="142">
        <v>276.89999999999998</v>
      </c>
      <c r="P128" s="142">
        <v>123.8</v>
      </c>
      <c r="Q128" s="142">
        <v>268</v>
      </c>
      <c r="R128" s="142">
        <v>27.1</v>
      </c>
      <c r="S128" s="142">
        <v>68.400000000000006</v>
      </c>
      <c r="T128" s="142">
        <v>51.7</v>
      </c>
      <c r="U128" s="142">
        <v>52.4</v>
      </c>
      <c r="V128" s="142">
        <v>28.6</v>
      </c>
      <c r="W128" s="142">
        <v>44.7</v>
      </c>
      <c r="X128" s="142">
        <v>0</v>
      </c>
      <c r="Y128" s="142">
        <v>48.9</v>
      </c>
      <c r="Z128" s="142">
        <v>43.1</v>
      </c>
      <c r="AA128" s="142">
        <v>119.8</v>
      </c>
      <c r="AB128" s="142">
        <v>47.6</v>
      </c>
      <c r="AC128" s="142">
        <v>51.3</v>
      </c>
    </row>
    <row r="129" spans="1:29" s="37" customFormat="1" ht="13.2">
      <c r="A129" s="146">
        <v>6</v>
      </c>
      <c r="B129" s="146">
        <v>4</v>
      </c>
      <c r="C129" s="146">
        <v>3</v>
      </c>
      <c r="D129" s="130">
        <v>378024</v>
      </c>
      <c r="E129" s="58" t="s">
        <v>81</v>
      </c>
      <c r="F129" s="142">
        <v>331</v>
      </c>
      <c r="G129" s="142">
        <v>548.1</v>
      </c>
      <c r="H129" s="142">
        <v>581.29999999999995</v>
      </c>
      <c r="I129" s="142">
        <v>431.3</v>
      </c>
      <c r="J129" s="142">
        <v>94.7</v>
      </c>
      <c r="K129" s="142">
        <v>400.5</v>
      </c>
      <c r="L129" s="142">
        <v>241.4</v>
      </c>
      <c r="M129" s="142">
        <v>403.8</v>
      </c>
      <c r="N129" s="142">
        <v>399.6</v>
      </c>
      <c r="O129" s="142">
        <v>223.6</v>
      </c>
      <c r="P129" s="142">
        <v>42.1</v>
      </c>
      <c r="Q129" s="142">
        <v>264.10000000000002</v>
      </c>
      <c r="R129" s="142">
        <v>75.900000000000006</v>
      </c>
      <c r="S129" s="142">
        <v>67.3</v>
      </c>
      <c r="T129" s="142">
        <v>54.5</v>
      </c>
      <c r="U129" s="142">
        <v>39.9</v>
      </c>
      <c r="V129" s="142">
        <v>21.1</v>
      </c>
      <c r="W129" s="142">
        <v>53.5</v>
      </c>
      <c r="X129" s="142">
        <v>13.8</v>
      </c>
      <c r="Y129" s="142">
        <v>76.900000000000006</v>
      </c>
      <c r="Z129" s="142">
        <v>127.2</v>
      </c>
      <c r="AA129" s="142">
        <v>167.7</v>
      </c>
      <c r="AB129" s="142">
        <v>31.6</v>
      </c>
      <c r="AC129" s="142">
        <v>82.9</v>
      </c>
    </row>
    <row r="130" spans="1:29" s="37" customFormat="1" ht="13.2">
      <c r="A130" s="146">
        <v>6</v>
      </c>
      <c r="B130" s="146">
        <v>4</v>
      </c>
      <c r="C130" s="146">
        <v>3</v>
      </c>
      <c r="D130" s="130">
        <v>962052</v>
      </c>
      <c r="E130" s="58" t="s">
        <v>155</v>
      </c>
      <c r="F130" s="142">
        <v>192.2</v>
      </c>
      <c r="G130" s="142">
        <v>318.5</v>
      </c>
      <c r="H130" s="142">
        <v>465.1</v>
      </c>
      <c r="I130" s="142">
        <v>540</v>
      </c>
      <c r="J130" s="142">
        <v>220</v>
      </c>
      <c r="K130" s="142">
        <v>345.6</v>
      </c>
      <c r="L130" s="142">
        <v>112.1</v>
      </c>
      <c r="M130" s="142">
        <v>148.6</v>
      </c>
      <c r="N130" s="142">
        <v>182</v>
      </c>
      <c r="O130" s="142">
        <v>77.099999999999994</v>
      </c>
      <c r="P130" s="142">
        <v>61.1</v>
      </c>
      <c r="Q130" s="142">
        <v>117.2</v>
      </c>
      <c r="R130" s="142">
        <v>64.099999999999994</v>
      </c>
      <c r="S130" s="142">
        <v>95.5</v>
      </c>
      <c r="T130" s="142">
        <v>60.7</v>
      </c>
      <c r="U130" s="142">
        <v>125.4</v>
      </c>
      <c r="V130" s="142">
        <v>0</v>
      </c>
      <c r="W130" s="142">
        <v>71.5</v>
      </c>
      <c r="X130" s="142">
        <v>16</v>
      </c>
      <c r="Y130" s="142">
        <v>74.3</v>
      </c>
      <c r="Z130" s="142">
        <v>222.4</v>
      </c>
      <c r="AA130" s="142">
        <v>337.5</v>
      </c>
      <c r="AB130" s="142">
        <v>158.9</v>
      </c>
      <c r="AC130" s="142">
        <v>156.9</v>
      </c>
    </row>
    <row r="131" spans="1:29" s="37" customFormat="1" ht="13.2">
      <c r="A131" s="146">
        <v>6</v>
      </c>
      <c r="B131" s="146">
        <v>4</v>
      </c>
      <c r="C131" s="146">
        <v>3</v>
      </c>
      <c r="D131" s="130">
        <v>770032</v>
      </c>
      <c r="E131" s="58" t="s">
        <v>132</v>
      </c>
      <c r="F131" s="142">
        <v>127.4</v>
      </c>
      <c r="G131" s="142">
        <v>320.10000000000002</v>
      </c>
      <c r="H131" s="142">
        <v>361.4</v>
      </c>
      <c r="I131" s="142">
        <v>384.4</v>
      </c>
      <c r="J131" s="142">
        <v>113.3</v>
      </c>
      <c r="K131" s="142">
        <v>259.2</v>
      </c>
      <c r="L131" s="142">
        <v>90.2</v>
      </c>
      <c r="M131" s="142">
        <v>152.4</v>
      </c>
      <c r="N131" s="142">
        <v>125.1</v>
      </c>
      <c r="O131" s="142">
        <v>155</v>
      </c>
      <c r="P131" s="142">
        <v>56.6</v>
      </c>
      <c r="Q131" s="142">
        <v>116.2</v>
      </c>
      <c r="R131" s="142">
        <v>37.200000000000003</v>
      </c>
      <c r="S131" s="142">
        <v>152.4</v>
      </c>
      <c r="T131" s="142">
        <v>145.9</v>
      </c>
      <c r="U131" s="142">
        <v>62</v>
      </c>
      <c r="V131" s="142">
        <v>8.1</v>
      </c>
      <c r="W131" s="142">
        <v>78.8</v>
      </c>
      <c r="X131" s="142">
        <v>0</v>
      </c>
      <c r="Y131" s="142">
        <v>15.2</v>
      </c>
      <c r="Z131" s="142">
        <v>90.3</v>
      </c>
      <c r="AA131" s="142">
        <v>167.4</v>
      </c>
      <c r="AB131" s="142">
        <v>48.5</v>
      </c>
      <c r="AC131" s="142">
        <v>64.099999999999994</v>
      </c>
    </row>
    <row r="132" spans="1:29" s="37" customFormat="1" ht="13.2">
      <c r="A132" s="146">
        <v>6</v>
      </c>
      <c r="B132" s="146">
        <v>4</v>
      </c>
      <c r="C132" s="146">
        <v>3</v>
      </c>
      <c r="D132" s="130">
        <v>374036</v>
      </c>
      <c r="E132" s="58" t="s">
        <v>76</v>
      </c>
      <c r="F132" s="142">
        <v>234.6</v>
      </c>
      <c r="G132" s="142">
        <v>299.3</v>
      </c>
      <c r="H132" s="142">
        <v>283.3</v>
      </c>
      <c r="I132" s="142">
        <v>241.2</v>
      </c>
      <c r="J132" s="142">
        <v>66.7</v>
      </c>
      <c r="K132" s="142">
        <v>227.1</v>
      </c>
      <c r="L132" s="142">
        <v>130.30000000000001</v>
      </c>
      <c r="M132" s="142">
        <v>176.9</v>
      </c>
      <c r="N132" s="142">
        <v>184.7</v>
      </c>
      <c r="O132" s="142">
        <v>43.9</v>
      </c>
      <c r="P132" s="142">
        <v>0</v>
      </c>
      <c r="Q132" s="142">
        <v>107.8</v>
      </c>
      <c r="R132" s="142">
        <v>86.9</v>
      </c>
      <c r="S132" s="142">
        <v>95.2</v>
      </c>
      <c r="T132" s="142">
        <v>73.900000000000006</v>
      </c>
      <c r="U132" s="142">
        <v>76.8</v>
      </c>
      <c r="V132" s="142">
        <v>26.7</v>
      </c>
      <c r="W132" s="142">
        <v>73.400000000000006</v>
      </c>
      <c r="X132" s="142">
        <v>17.399999999999999</v>
      </c>
      <c r="Y132" s="142">
        <v>27.2</v>
      </c>
      <c r="Z132" s="142">
        <v>24.6</v>
      </c>
      <c r="AA132" s="142">
        <v>120.6</v>
      </c>
      <c r="AB132" s="142">
        <v>40</v>
      </c>
      <c r="AC132" s="142">
        <v>45.9</v>
      </c>
    </row>
    <row r="133" spans="1:29" s="37" customFormat="1" ht="13.2">
      <c r="A133" s="146">
        <v>6</v>
      </c>
      <c r="B133" s="146">
        <v>4</v>
      </c>
      <c r="C133" s="146">
        <v>3</v>
      </c>
      <c r="D133" s="130">
        <v>754028</v>
      </c>
      <c r="E133" s="58" t="s">
        <v>270</v>
      </c>
      <c r="F133" s="142">
        <v>75.900000000000006</v>
      </c>
      <c r="G133" s="142">
        <v>225.2</v>
      </c>
      <c r="H133" s="142">
        <v>269.60000000000002</v>
      </c>
      <c r="I133" s="142">
        <v>338.7</v>
      </c>
      <c r="J133" s="142">
        <v>102.6</v>
      </c>
      <c r="K133" s="142">
        <v>199.3</v>
      </c>
      <c r="L133" s="142">
        <v>67.900000000000006</v>
      </c>
      <c r="M133" s="142">
        <v>161.69999999999999</v>
      </c>
      <c r="N133" s="142">
        <v>147.5</v>
      </c>
      <c r="O133" s="142">
        <v>164.8</v>
      </c>
      <c r="P133" s="142">
        <v>59.4</v>
      </c>
      <c r="Q133" s="142">
        <v>118.2</v>
      </c>
      <c r="R133" s="142">
        <v>8</v>
      </c>
      <c r="S133" s="142">
        <v>52</v>
      </c>
      <c r="T133" s="142">
        <v>96.6</v>
      </c>
      <c r="U133" s="142">
        <v>119</v>
      </c>
      <c r="V133" s="142">
        <v>5.4</v>
      </c>
      <c r="W133" s="142">
        <v>55.7</v>
      </c>
      <c r="X133" s="142">
        <v>0</v>
      </c>
      <c r="Y133" s="142">
        <v>11.5</v>
      </c>
      <c r="Z133" s="142">
        <v>25.4</v>
      </c>
      <c r="AA133" s="142">
        <v>54.9</v>
      </c>
      <c r="AB133" s="142">
        <v>37.799999999999997</v>
      </c>
      <c r="AC133" s="142">
        <v>25.4</v>
      </c>
    </row>
    <row r="134" spans="1:29" s="37" customFormat="1" ht="13.2">
      <c r="A134" s="146">
        <v>6</v>
      </c>
      <c r="B134" s="146">
        <v>4</v>
      </c>
      <c r="C134" s="146">
        <v>3</v>
      </c>
      <c r="D134" s="130">
        <v>382048</v>
      </c>
      <c r="E134" s="58" t="s">
        <v>91</v>
      </c>
      <c r="F134" s="142">
        <v>103.5</v>
      </c>
      <c r="G134" s="142">
        <v>183.2</v>
      </c>
      <c r="H134" s="142">
        <v>178.4</v>
      </c>
      <c r="I134" s="142">
        <v>215.3</v>
      </c>
      <c r="J134" s="142">
        <v>44.8</v>
      </c>
      <c r="K134" s="142">
        <v>146</v>
      </c>
      <c r="L134" s="142">
        <v>48.3</v>
      </c>
      <c r="M134" s="142">
        <v>154.30000000000001</v>
      </c>
      <c r="N134" s="142">
        <v>128.80000000000001</v>
      </c>
      <c r="O134" s="142">
        <v>120.6</v>
      </c>
      <c r="P134" s="142">
        <v>33.6</v>
      </c>
      <c r="Q134" s="142">
        <v>95.5</v>
      </c>
      <c r="R134" s="142">
        <v>48.3</v>
      </c>
      <c r="S134" s="142">
        <v>28.9</v>
      </c>
      <c r="T134" s="142">
        <v>29.7</v>
      </c>
      <c r="U134" s="142">
        <v>25.8</v>
      </c>
      <c r="V134" s="142">
        <v>0</v>
      </c>
      <c r="W134" s="142">
        <v>28.8</v>
      </c>
      <c r="X134" s="142">
        <v>6.9</v>
      </c>
      <c r="Y134" s="142">
        <v>0</v>
      </c>
      <c r="Z134" s="142">
        <v>19.8</v>
      </c>
      <c r="AA134" s="142">
        <v>68.900000000000006</v>
      </c>
      <c r="AB134" s="142">
        <v>11.2</v>
      </c>
      <c r="AC134" s="142">
        <v>21.6</v>
      </c>
    </row>
    <row r="135" spans="1:29" s="37" customFormat="1" ht="13.2">
      <c r="A135" s="146">
        <v>6</v>
      </c>
      <c r="B135" s="146">
        <v>4</v>
      </c>
      <c r="C135" s="146">
        <v>3</v>
      </c>
      <c r="D135" s="130">
        <v>170032</v>
      </c>
      <c r="E135" s="58" t="s">
        <v>51</v>
      </c>
      <c r="F135" s="142">
        <v>150.4</v>
      </c>
      <c r="G135" s="142">
        <v>425.5</v>
      </c>
      <c r="H135" s="142">
        <v>352.6</v>
      </c>
      <c r="I135" s="142">
        <v>359.7</v>
      </c>
      <c r="J135" s="142">
        <v>9.1</v>
      </c>
      <c r="K135" s="142">
        <v>255.7</v>
      </c>
      <c r="L135" s="142">
        <v>98.1</v>
      </c>
      <c r="M135" s="142">
        <v>222</v>
      </c>
      <c r="N135" s="142">
        <v>209.9</v>
      </c>
      <c r="O135" s="142">
        <v>203.3</v>
      </c>
      <c r="P135" s="142">
        <v>9.1</v>
      </c>
      <c r="Q135" s="142">
        <v>147.30000000000001</v>
      </c>
      <c r="R135" s="142">
        <v>52.3</v>
      </c>
      <c r="S135" s="142">
        <v>111</v>
      </c>
      <c r="T135" s="142">
        <v>75.599999999999994</v>
      </c>
      <c r="U135" s="142">
        <v>62.5</v>
      </c>
      <c r="V135" s="142">
        <v>0</v>
      </c>
      <c r="W135" s="142">
        <v>59.9</v>
      </c>
      <c r="X135" s="142">
        <v>0</v>
      </c>
      <c r="Y135" s="142">
        <v>92.5</v>
      </c>
      <c r="Z135" s="142">
        <v>67.2</v>
      </c>
      <c r="AA135" s="142">
        <v>93.8</v>
      </c>
      <c r="AB135" s="142">
        <v>0</v>
      </c>
      <c r="AC135" s="142">
        <v>48.6</v>
      </c>
    </row>
    <row r="136" spans="1:29" s="37" customFormat="1" ht="13.2">
      <c r="A136" s="146">
        <v>6</v>
      </c>
      <c r="B136" s="146">
        <v>4</v>
      </c>
      <c r="C136" s="146">
        <v>3</v>
      </c>
      <c r="D136" s="130">
        <v>378028</v>
      </c>
      <c r="E136" s="58" t="s">
        <v>82</v>
      </c>
      <c r="F136" s="142">
        <v>93.8</v>
      </c>
      <c r="G136" s="142">
        <v>145.30000000000001</v>
      </c>
      <c r="H136" s="142">
        <v>317.10000000000002</v>
      </c>
      <c r="I136" s="142">
        <v>378.7</v>
      </c>
      <c r="J136" s="142">
        <v>39.9</v>
      </c>
      <c r="K136" s="142">
        <v>194.7</v>
      </c>
      <c r="L136" s="142">
        <v>81.3</v>
      </c>
      <c r="M136" s="142">
        <v>109</v>
      </c>
      <c r="N136" s="142">
        <v>222.8</v>
      </c>
      <c r="O136" s="142">
        <v>137</v>
      </c>
      <c r="P136" s="142">
        <v>0</v>
      </c>
      <c r="Q136" s="142">
        <v>111.3</v>
      </c>
      <c r="R136" s="142">
        <v>12.5</v>
      </c>
      <c r="S136" s="142">
        <v>27.2</v>
      </c>
      <c r="T136" s="142">
        <v>51.4</v>
      </c>
      <c r="U136" s="142">
        <v>32.200000000000003</v>
      </c>
      <c r="V136" s="142">
        <v>20</v>
      </c>
      <c r="W136" s="142">
        <v>27.8</v>
      </c>
      <c r="X136" s="142">
        <v>0</v>
      </c>
      <c r="Y136" s="142">
        <v>9.1</v>
      </c>
      <c r="Z136" s="142">
        <v>42.8</v>
      </c>
      <c r="AA136" s="142">
        <v>209.5</v>
      </c>
      <c r="AB136" s="142">
        <v>20</v>
      </c>
      <c r="AC136" s="142">
        <v>55.6</v>
      </c>
    </row>
    <row r="137" spans="1:29" s="37" customFormat="1" ht="13.2">
      <c r="A137" s="146">
        <v>6</v>
      </c>
      <c r="B137" s="146">
        <v>4</v>
      </c>
      <c r="C137" s="146">
        <v>3</v>
      </c>
      <c r="D137" s="130">
        <v>958040</v>
      </c>
      <c r="E137" s="58" t="s">
        <v>148</v>
      </c>
      <c r="F137" s="142">
        <v>217.2</v>
      </c>
      <c r="G137" s="142">
        <v>209.5</v>
      </c>
      <c r="H137" s="142">
        <v>170.7</v>
      </c>
      <c r="I137" s="142">
        <v>283.60000000000002</v>
      </c>
      <c r="J137" s="142">
        <v>83.9</v>
      </c>
      <c r="K137" s="142">
        <v>197.8</v>
      </c>
      <c r="L137" s="142">
        <v>165.1</v>
      </c>
      <c r="M137" s="142">
        <v>176.4</v>
      </c>
      <c r="N137" s="142">
        <v>90.4</v>
      </c>
      <c r="O137" s="142">
        <v>91.7</v>
      </c>
      <c r="P137" s="142">
        <v>21</v>
      </c>
      <c r="Q137" s="142">
        <v>109.5</v>
      </c>
      <c r="R137" s="142">
        <v>52.1</v>
      </c>
      <c r="S137" s="142">
        <v>22.1</v>
      </c>
      <c r="T137" s="142">
        <v>50.2</v>
      </c>
      <c r="U137" s="142">
        <v>91.7</v>
      </c>
      <c r="V137" s="142">
        <v>10.5</v>
      </c>
      <c r="W137" s="142">
        <v>48</v>
      </c>
      <c r="X137" s="142">
        <v>0</v>
      </c>
      <c r="Y137" s="142">
        <v>11</v>
      </c>
      <c r="Z137" s="142">
        <v>30.1</v>
      </c>
      <c r="AA137" s="142">
        <v>100.1</v>
      </c>
      <c r="AB137" s="142">
        <v>52.4</v>
      </c>
      <c r="AC137" s="142">
        <v>40.299999999999997</v>
      </c>
    </row>
    <row r="138" spans="1:29" s="37" customFormat="1" ht="13.2">
      <c r="A138" s="146">
        <v>6</v>
      </c>
      <c r="B138" s="146">
        <v>4</v>
      </c>
      <c r="C138" s="146">
        <v>3</v>
      </c>
      <c r="D138" s="130">
        <v>954028</v>
      </c>
      <c r="E138" s="58" t="s">
        <v>144</v>
      </c>
      <c r="F138" s="142">
        <v>192.8</v>
      </c>
      <c r="G138" s="142">
        <v>371.8</v>
      </c>
      <c r="H138" s="142">
        <v>528.79999999999995</v>
      </c>
      <c r="I138" s="142">
        <v>330</v>
      </c>
      <c r="J138" s="142">
        <v>184.5</v>
      </c>
      <c r="K138" s="142">
        <v>315.10000000000002</v>
      </c>
      <c r="L138" s="142">
        <v>91.8</v>
      </c>
      <c r="M138" s="142">
        <v>252.3</v>
      </c>
      <c r="N138" s="142">
        <v>352.5</v>
      </c>
      <c r="O138" s="142">
        <v>170</v>
      </c>
      <c r="P138" s="142">
        <v>147.6</v>
      </c>
      <c r="Q138" s="142">
        <v>195.3</v>
      </c>
      <c r="R138" s="142">
        <v>91.8</v>
      </c>
      <c r="S138" s="142">
        <v>119.5</v>
      </c>
      <c r="T138" s="142">
        <v>129.30000000000001</v>
      </c>
      <c r="U138" s="142">
        <v>90</v>
      </c>
      <c r="V138" s="142">
        <v>12.3</v>
      </c>
      <c r="W138" s="142">
        <v>88.8</v>
      </c>
      <c r="X138" s="142">
        <v>9.1999999999999993</v>
      </c>
      <c r="Y138" s="142">
        <v>0</v>
      </c>
      <c r="Z138" s="142">
        <v>47</v>
      </c>
      <c r="AA138" s="142">
        <v>70</v>
      </c>
      <c r="AB138" s="142">
        <v>24.6</v>
      </c>
      <c r="AC138" s="142">
        <v>31.1</v>
      </c>
    </row>
    <row r="139" spans="1:29" s="37" customFormat="1" ht="13.2">
      <c r="A139" s="146">
        <v>6</v>
      </c>
      <c r="B139" s="146">
        <v>4</v>
      </c>
      <c r="C139" s="146">
        <v>3</v>
      </c>
      <c r="D139" s="130">
        <v>958044</v>
      </c>
      <c r="E139" s="58" t="s">
        <v>149</v>
      </c>
      <c r="F139" s="142">
        <v>7.2</v>
      </c>
      <c r="G139" s="142">
        <v>110.6</v>
      </c>
      <c r="H139" s="142">
        <v>70</v>
      </c>
      <c r="I139" s="142">
        <v>87.9</v>
      </c>
      <c r="J139" s="142">
        <v>71.599999999999994</v>
      </c>
      <c r="K139" s="142">
        <v>66.099999999999994</v>
      </c>
      <c r="L139" s="142">
        <v>0</v>
      </c>
      <c r="M139" s="142">
        <v>0</v>
      </c>
      <c r="N139" s="142">
        <v>8.6999999999999993</v>
      </c>
      <c r="O139" s="142">
        <v>8</v>
      </c>
      <c r="P139" s="142">
        <v>0</v>
      </c>
      <c r="Q139" s="142">
        <v>3.5</v>
      </c>
      <c r="R139" s="142">
        <v>7.2</v>
      </c>
      <c r="S139" s="142">
        <v>110.6</v>
      </c>
      <c r="T139" s="142">
        <v>43.7</v>
      </c>
      <c r="U139" s="142">
        <v>63.9</v>
      </c>
      <c r="V139" s="142">
        <v>51.2</v>
      </c>
      <c r="W139" s="142">
        <v>52.2</v>
      </c>
      <c r="X139" s="142">
        <v>0</v>
      </c>
      <c r="Y139" s="142">
        <v>0</v>
      </c>
      <c r="Z139" s="142">
        <v>17.5</v>
      </c>
      <c r="AA139" s="142">
        <v>16</v>
      </c>
      <c r="AB139" s="142">
        <v>20.5</v>
      </c>
      <c r="AC139" s="142">
        <v>10.4</v>
      </c>
    </row>
    <row r="140" spans="1:29" s="37" customFormat="1" ht="13.2">
      <c r="A140" s="146">
        <v>6</v>
      </c>
      <c r="B140" s="146">
        <v>4</v>
      </c>
      <c r="C140" s="146">
        <v>3</v>
      </c>
      <c r="D140" s="130">
        <v>754044</v>
      </c>
      <c r="E140" s="58" t="s">
        <v>221</v>
      </c>
      <c r="F140" s="142">
        <v>164.1</v>
      </c>
      <c r="G140" s="142">
        <v>245.6</v>
      </c>
      <c r="H140" s="142">
        <v>310.10000000000002</v>
      </c>
      <c r="I140" s="142">
        <v>579.29999999999995</v>
      </c>
      <c r="J140" s="142">
        <v>113.1</v>
      </c>
      <c r="K140" s="142">
        <v>282.7</v>
      </c>
      <c r="L140" s="142">
        <v>157.6</v>
      </c>
      <c r="M140" s="142">
        <v>204.7</v>
      </c>
      <c r="N140" s="142">
        <v>242.2</v>
      </c>
      <c r="O140" s="142">
        <v>302.3</v>
      </c>
      <c r="P140" s="142">
        <v>82.2</v>
      </c>
      <c r="Q140" s="142">
        <v>198.4</v>
      </c>
      <c r="R140" s="142">
        <v>6.6</v>
      </c>
      <c r="S140" s="142">
        <v>40.9</v>
      </c>
      <c r="T140" s="142">
        <v>9.6999999999999993</v>
      </c>
      <c r="U140" s="142">
        <v>151.1</v>
      </c>
      <c r="V140" s="142">
        <v>20.6</v>
      </c>
      <c r="W140" s="142">
        <v>45.6</v>
      </c>
      <c r="X140" s="142">
        <v>0</v>
      </c>
      <c r="Y140" s="142">
        <v>0</v>
      </c>
      <c r="Z140" s="142">
        <v>58.1</v>
      </c>
      <c r="AA140" s="142">
        <v>125.9</v>
      </c>
      <c r="AB140" s="142">
        <v>10.3</v>
      </c>
      <c r="AC140" s="142">
        <v>38.6</v>
      </c>
    </row>
    <row r="141" spans="1:29" s="37" customFormat="1" ht="13.2">
      <c r="A141" s="146">
        <v>6</v>
      </c>
      <c r="B141" s="146">
        <v>4</v>
      </c>
      <c r="C141" s="146">
        <v>3</v>
      </c>
      <c r="D141" s="130">
        <v>974044</v>
      </c>
      <c r="E141" s="58" t="s">
        <v>160</v>
      </c>
      <c r="F141" s="142">
        <v>284.3</v>
      </c>
      <c r="G141" s="142">
        <v>345.7</v>
      </c>
      <c r="H141" s="142">
        <v>451.7</v>
      </c>
      <c r="I141" s="142">
        <v>555.6</v>
      </c>
      <c r="J141" s="142">
        <v>290.39999999999998</v>
      </c>
      <c r="K141" s="142">
        <v>388.6</v>
      </c>
      <c r="L141" s="142">
        <v>200.7</v>
      </c>
      <c r="M141" s="142">
        <v>185.2</v>
      </c>
      <c r="N141" s="142">
        <v>252.1</v>
      </c>
      <c r="O141" s="142">
        <v>329.6</v>
      </c>
      <c r="P141" s="142">
        <v>151.5</v>
      </c>
      <c r="Q141" s="142">
        <v>228.6</v>
      </c>
      <c r="R141" s="142">
        <v>75.3</v>
      </c>
      <c r="S141" s="142">
        <v>74.099999999999994</v>
      </c>
      <c r="T141" s="142">
        <v>84</v>
      </c>
      <c r="U141" s="142">
        <v>131.80000000000001</v>
      </c>
      <c r="V141" s="142">
        <v>25.3</v>
      </c>
      <c r="W141" s="142">
        <v>81</v>
      </c>
      <c r="X141" s="142">
        <v>8.4</v>
      </c>
      <c r="Y141" s="142">
        <v>86.4</v>
      </c>
      <c r="Z141" s="142">
        <v>115.5</v>
      </c>
      <c r="AA141" s="142">
        <v>94.2</v>
      </c>
      <c r="AB141" s="142">
        <v>113.6</v>
      </c>
      <c r="AC141" s="142">
        <v>79</v>
      </c>
    </row>
    <row r="142" spans="1:29" s="37" customFormat="1" ht="13.2">
      <c r="A142" s="146">
        <v>6</v>
      </c>
      <c r="B142" s="146">
        <v>4</v>
      </c>
      <c r="C142" s="146">
        <v>3</v>
      </c>
      <c r="D142" s="130">
        <v>378032</v>
      </c>
      <c r="E142" s="58" t="s">
        <v>83</v>
      </c>
      <c r="F142" s="142">
        <v>141.4</v>
      </c>
      <c r="G142" s="142">
        <v>239.5</v>
      </c>
      <c r="H142" s="142">
        <v>445.2</v>
      </c>
      <c r="I142" s="142">
        <v>328.8</v>
      </c>
      <c r="J142" s="142">
        <v>215.2</v>
      </c>
      <c r="K142" s="142">
        <v>265.3</v>
      </c>
      <c r="L142" s="142">
        <v>96.2</v>
      </c>
      <c r="M142" s="142">
        <v>196.7</v>
      </c>
      <c r="N142" s="142">
        <v>256.8</v>
      </c>
      <c r="O142" s="142">
        <v>82.2</v>
      </c>
      <c r="P142" s="142">
        <v>65.5</v>
      </c>
      <c r="Q142" s="142">
        <v>134.19999999999999</v>
      </c>
      <c r="R142" s="142">
        <v>39.6</v>
      </c>
      <c r="S142" s="142">
        <v>34.200000000000003</v>
      </c>
      <c r="T142" s="142">
        <v>85.6</v>
      </c>
      <c r="U142" s="142">
        <v>75.3</v>
      </c>
      <c r="V142" s="142">
        <v>65.5</v>
      </c>
      <c r="W142" s="142">
        <v>58.8</v>
      </c>
      <c r="X142" s="142">
        <v>5.7</v>
      </c>
      <c r="Y142" s="142">
        <v>8.6</v>
      </c>
      <c r="Z142" s="142">
        <v>102.7</v>
      </c>
      <c r="AA142" s="142">
        <v>171.2</v>
      </c>
      <c r="AB142" s="142">
        <v>84.2</v>
      </c>
      <c r="AC142" s="142">
        <v>72.400000000000006</v>
      </c>
    </row>
    <row r="143" spans="1:29" s="37" customFormat="1" ht="13.2">
      <c r="A143" s="146">
        <v>6</v>
      </c>
      <c r="B143" s="146">
        <v>4</v>
      </c>
      <c r="C143" s="146">
        <v>3</v>
      </c>
      <c r="D143" s="130">
        <v>954032</v>
      </c>
      <c r="E143" s="58" t="s">
        <v>145</v>
      </c>
      <c r="F143" s="142">
        <v>326.10000000000002</v>
      </c>
      <c r="G143" s="142">
        <v>510</v>
      </c>
      <c r="H143" s="142">
        <v>396</v>
      </c>
      <c r="I143" s="142">
        <v>598.5</v>
      </c>
      <c r="J143" s="142">
        <v>286</v>
      </c>
      <c r="K143" s="142">
        <v>420.8</v>
      </c>
      <c r="L143" s="142">
        <v>260.89999999999998</v>
      </c>
      <c r="M143" s="142">
        <v>376.9</v>
      </c>
      <c r="N143" s="142">
        <v>267.3</v>
      </c>
      <c r="O143" s="142">
        <v>349.9</v>
      </c>
      <c r="P143" s="142">
        <v>160.19999999999999</v>
      </c>
      <c r="Q143" s="142">
        <v>283.7</v>
      </c>
      <c r="R143" s="142">
        <v>43.5</v>
      </c>
      <c r="S143" s="142">
        <v>110.9</v>
      </c>
      <c r="T143" s="142">
        <v>79.2</v>
      </c>
      <c r="U143" s="142">
        <v>55.2</v>
      </c>
      <c r="V143" s="142">
        <v>22.9</v>
      </c>
      <c r="W143" s="142">
        <v>60.9</v>
      </c>
      <c r="X143" s="142">
        <v>21.7</v>
      </c>
      <c r="Y143" s="142">
        <v>22.2</v>
      </c>
      <c r="Z143" s="142">
        <v>49.5</v>
      </c>
      <c r="AA143" s="142">
        <v>193.4</v>
      </c>
      <c r="AB143" s="142">
        <v>103</v>
      </c>
      <c r="AC143" s="142">
        <v>76.2</v>
      </c>
    </row>
    <row r="144" spans="1:29" s="37" customFormat="1" ht="13.2">
      <c r="A144" s="146">
        <v>6</v>
      </c>
      <c r="B144" s="146">
        <v>4</v>
      </c>
      <c r="C144" s="146">
        <v>3</v>
      </c>
      <c r="D144" s="130">
        <v>374048</v>
      </c>
      <c r="E144" s="58" t="s">
        <v>77</v>
      </c>
      <c r="F144" s="142">
        <v>253</v>
      </c>
      <c r="G144" s="142">
        <v>532.29999999999995</v>
      </c>
      <c r="H144" s="142">
        <v>277.2</v>
      </c>
      <c r="I144" s="142">
        <v>230.2</v>
      </c>
      <c r="J144" s="142">
        <v>57.1</v>
      </c>
      <c r="K144" s="142">
        <v>266.8</v>
      </c>
      <c r="L144" s="142">
        <v>245.1</v>
      </c>
      <c r="M144" s="142">
        <v>407.7</v>
      </c>
      <c r="N144" s="142">
        <v>138.6</v>
      </c>
      <c r="O144" s="142">
        <v>136.4</v>
      </c>
      <c r="P144" s="142">
        <v>11.4</v>
      </c>
      <c r="Q144" s="142">
        <v>188.9</v>
      </c>
      <c r="R144" s="142">
        <v>7.9</v>
      </c>
      <c r="S144" s="142">
        <v>113.3</v>
      </c>
      <c r="T144" s="142">
        <v>85.3</v>
      </c>
      <c r="U144" s="142">
        <v>34.1</v>
      </c>
      <c r="V144" s="142">
        <v>0</v>
      </c>
      <c r="W144" s="142">
        <v>44.8</v>
      </c>
      <c r="X144" s="142">
        <v>0</v>
      </c>
      <c r="Y144" s="142">
        <v>11.3</v>
      </c>
      <c r="Z144" s="142">
        <v>53.3</v>
      </c>
      <c r="AA144" s="142">
        <v>59.7</v>
      </c>
      <c r="AB144" s="142">
        <v>45.7</v>
      </c>
      <c r="AC144" s="142">
        <v>33.1</v>
      </c>
    </row>
    <row r="145" spans="1:29" s="37" customFormat="1" ht="13.2">
      <c r="A145" s="146">
        <v>6</v>
      </c>
      <c r="B145" s="146">
        <v>4</v>
      </c>
      <c r="C145" s="146">
        <v>3</v>
      </c>
      <c r="D145" s="130">
        <v>374052</v>
      </c>
      <c r="E145" s="58" t="s">
        <v>78</v>
      </c>
      <c r="F145" s="142">
        <v>190.1</v>
      </c>
      <c r="G145" s="142">
        <v>217.7</v>
      </c>
      <c r="H145" s="142">
        <v>180.9</v>
      </c>
      <c r="I145" s="142">
        <v>292</v>
      </c>
      <c r="J145" s="142">
        <v>107.1</v>
      </c>
      <c r="K145" s="142">
        <v>201.9</v>
      </c>
      <c r="L145" s="142">
        <v>173.6</v>
      </c>
      <c r="M145" s="142">
        <v>145.1</v>
      </c>
      <c r="N145" s="142">
        <v>132.69999999999999</v>
      </c>
      <c r="O145" s="142">
        <v>90.6</v>
      </c>
      <c r="P145" s="142">
        <v>66.900000000000006</v>
      </c>
      <c r="Q145" s="142">
        <v>125.9</v>
      </c>
      <c r="R145" s="142">
        <v>16.5</v>
      </c>
      <c r="S145" s="142">
        <v>36.299999999999997</v>
      </c>
      <c r="T145" s="142">
        <v>24.1</v>
      </c>
      <c r="U145" s="142">
        <v>90.6</v>
      </c>
      <c r="V145" s="142">
        <v>0</v>
      </c>
      <c r="W145" s="142">
        <v>34.700000000000003</v>
      </c>
      <c r="X145" s="142">
        <v>0</v>
      </c>
      <c r="Y145" s="142">
        <v>36.299999999999997</v>
      </c>
      <c r="Z145" s="142">
        <v>24.1</v>
      </c>
      <c r="AA145" s="142">
        <v>110.8</v>
      </c>
      <c r="AB145" s="142">
        <v>40.200000000000003</v>
      </c>
      <c r="AC145" s="142">
        <v>41.3</v>
      </c>
    </row>
    <row r="146" spans="1:29" s="37" customFormat="1" ht="13.2">
      <c r="A146" s="147"/>
      <c r="B146" s="147"/>
      <c r="C146" s="147"/>
      <c r="D146" s="148"/>
      <c r="E146" s="137" t="s">
        <v>214</v>
      </c>
      <c r="F146" s="302">
        <v>167.1</v>
      </c>
      <c r="G146" s="302">
        <v>279.60000000000002</v>
      </c>
      <c r="H146" s="302">
        <v>308.3</v>
      </c>
      <c r="I146" s="302">
        <v>336.7</v>
      </c>
      <c r="J146" s="302">
        <v>125.5</v>
      </c>
      <c r="K146" s="302">
        <v>242.3</v>
      </c>
      <c r="L146" s="302">
        <v>121.9</v>
      </c>
      <c r="M146" s="302">
        <v>175.2</v>
      </c>
      <c r="N146" s="302">
        <v>188</v>
      </c>
      <c r="O146" s="302">
        <v>154.9</v>
      </c>
      <c r="P146" s="302">
        <v>63.5</v>
      </c>
      <c r="Q146" s="302">
        <v>140.69999999999999</v>
      </c>
      <c r="R146" s="302">
        <v>38.4</v>
      </c>
      <c r="S146" s="302">
        <v>77</v>
      </c>
      <c r="T146" s="302">
        <v>67.5</v>
      </c>
      <c r="U146" s="302">
        <v>69.900000000000006</v>
      </c>
      <c r="V146" s="302">
        <v>20.100000000000001</v>
      </c>
      <c r="W146" s="302">
        <v>54.2</v>
      </c>
      <c r="X146" s="302">
        <v>6.8</v>
      </c>
      <c r="Y146" s="302">
        <v>27.4</v>
      </c>
      <c r="Z146" s="302">
        <v>52.8</v>
      </c>
      <c r="AA146" s="302">
        <v>111.9</v>
      </c>
      <c r="AB146" s="302">
        <v>41.9</v>
      </c>
      <c r="AC146" s="302">
        <v>47.4</v>
      </c>
    </row>
    <row r="147" spans="1:29" s="37" customFormat="1" ht="13.2">
      <c r="A147" s="146">
        <v>7</v>
      </c>
      <c r="B147" s="146">
        <v>1</v>
      </c>
      <c r="C147" s="146">
        <v>4</v>
      </c>
      <c r="D147" s="130">
        <v>362008</v>
      </c>
      <c r="E147" s="58" t="s">
        <v>63</v>
      </c>
      <c r="F147" s="142">
        <v>226.3</v>
      </c>
      <c r="G147" s="142">
        <v>371.3</v>
      </c>
      <c r="H147" s="142">
        <v>326.60000000000002</v>
      </c>
      <c r="I147" s="142">
        <v>296.89999999999998</v>
      </c>
      <c r="J147" s="142">
        <v>163</v>
      </c>
      <c r="K147" s="142">
        <v>275.3</v>
      </c>
      <c r="L147" s="142">
        <v>141.4</v>
      </c>
      <c r="M147" s="142">
        <v>233.6</v>
      </c>
      <c r="N147" s="142">
        <v>223.5</v>
      </c>
      <c r="O147" s="142">
        <v>124</v>
      </c>
      <c r="P147" s="142">
        <v>95.9</v>
      </c>
      <c r="Q147" s="142">
        <v>162.19999999999999</v>
      </c>
      <c r="R147" s="142">
        <v>70.7</v>
      </c>
      <c r="S147" s="142">
        <v>96</v>
      </c>
      <c r="T147" s="142">
        <v>51.6</v>
      </c>
      <c r="U147" s="142">
        <v>52.6</v>
      </c>
      <c r="V147" s="142">
        <v>9.6</v>
      </c>
      <c r="W147" s="142">
        <v>58.4</v>
      </c>
      <c r="X147" s="142">
        <v>14.1</v>
      </c>
      <c r="Y147" s="142">
        <v>41.7</v>
      </c>
      <c r="Z147" s="142">
        <v>51.6</v>
      </c>
      <c r="AA147" s="142">
        <v>120.3</v>
      </c>
      <c r="AB147" s="142">
        <v>57.5</v>
      </c>
      <c r="AC147" s="142">
        <v>54.6</v>
      </c>
    </row>
    <row r="148" spans="1:29" s="37" customFormat="1" ht="13.2">
      <c r="A148" s="146">
        <v>7</v>
      </c>
      <c r="B148" s="146">
        <v>1</v>
      </c>
      <c r="C148" s="146">
        <v>4</v>
      </c>
      <c r="D148" s="130">
        <v>562004</v>
      </c>
      <c r="E148" s="58" t="s">
        <v>104</v>
      </c>
      <c r="F148" s="142">
        <v>332.7</v>
      </c>
      <c r="G148" s="142">
        <v>648.20000000000005</v>
      </c>
      <c r="H148" s="142">
        <v>665.1</v>
      </c>
      <c r="I148" s="142">
        <v>772.2</v>
      </c>
      <c r="J148" s="142">
        <v>331.8</v>
      </c>
      <c r="K148" s="142">
        <v>541.4</v>
      </c>
      <c r="L148" s="142">
        <v>257.8</v>
      </c>
      <c r="M148" s="142">
        <v>470.7</v>
      </c>
      <c r="N148" s="142">
        <v>488</v>
      </c>
      <c r="O148" s="142">
        <v>335.9</v>
      </c>
      <c r="P148" s="142">
        <v>215.4</v>
      </c>
      <c r="Q148" s="142">
        <v>346.9</v>
      </c>
      <c r="R148" s="142">
        <v>69.3</v>
      </c>
      <c r="S148" s="142">
        <v>161</v>
      </c>
      <c r="T148" s="142">
        <v>122</v>
      </c>
      <c r="U148" s="142">
        <v>117.7</v>
      </c>
      <c r="V148" s="142">
        <v>43.1</v>
      </c>
      <c r="W148" s="142">
        <v>100.9</v>
      </c>
      <c r="X148" s="142">
        <v>5.5</v>
      </c>
      <c r="Y148" s="142">
        <v>16.5</v>
      </c>
      <c r="Z148" s="142">
        <v>55.1</v>
      </c>
      <c r="AA148" s="142">
        <v>318.60000000000002</v>
      </c>
      <c r="AB148" s="142">
        <v>73.2</v>
      </c>
      <c r="AC148" s="142">
        <v>93.6</v>
      </c>
    </row>
    <row r="149" spans="1:29" s="37" customFormat="1" ht="13.2">
      <c r="A149" s="146">
        <v>7</v>
      </c>
      <c r="B149" s="146">
        <v>1</v>
      </c>
      <c r="C149" s="146">
        <v>4</v>
      </c>
      <c r="D149" s="130">
        <v>358008</v>
      </c>
      <c r="E149" s="58" t="s">
        <v>62</v>
      </c>
      <c r="F149" s="142">
        <v>200</v>
      </c>
      <c r="G149" s="142">
        <v>301.10000000000002</v>
      </c>
      <c r="H149" s="142">
        <v>337</v>
      </c>
      <c r="I149" s="142">
        <v>376.1</v>
      </c>
      <c r="J149" s="142">
        <v>75</v>
      </c>
      <c r="K149" s="142">
        <v>258.10000000000002</v>
      </c>
      <c r="L149" s="142">
        <v>117.1</v>
      </c>
      <c r="M149" s="142">
        <v>147.69999999999999</v>
      </c>
      <c r="N149" s="142">
        <v>158.6</v>
      </c>
      <c r="O149" s="142">
        <v>103.3</v>
      </c>
      <c r="P149" s="142">
        <v>28.1</v>
      </c>
      <c r="Q149" s="142">
        <v>112.6</v>
      </c>
      <c r="R149" s="142">
        <v>70.7</v>
      </c>
      <c r="S149" s="142">
        <v>101.3</v>
      </c>
      <c r="T149" s="142">
        <v>99.1</v>
      </c>
      <c r="U149" s="142">
        <v>87.4</v>
      </c>
      <c r="V149" s="142">
        <v>3.1</v>
      </c>
      <c r="W149" s="142">
        <v>73.5</v>
      </c>
      <c r="X149" s="142">
        <v>12.1</v>
      </c>
      <c r="Y149" s="142">
        <v>52.1</v>
      </c>
      <c r="Z149" s="142">
        <v>79.3</v>
      </c>
      <c r="AA149" s="142">
        <v>185.4</v>
      </c>
      <c r="AB149" s="142">
        <v>43.8</v>
      </c>
      <c r="AC149" s="142">
        <v>71.900000000000006</v>
      </c>
    </row>
    <row r="150" spans="1:29" s="37" customFormat="1" ht="13.2">
      <c r="A150" s="146">
        <v>7</v>
      </c>
      <c r="B150" s="146">
        <v>1</v>
      </c>
      <c r="C150" s="146">
        <v>4</v>
      </c>
      <c r="D150" s="130">
        <v>334012</v>
      </c>
      <c r="E150" s="58" t="s">
        <v>58</v>
      </c>
      <c r="F150" s="142">
        <v>193.3</v>
      </c>
      <c r="G150" s="142">
        <v>441.5</v>
      </c>
      <c r="H150" s="142">
        <v>455.4</v>
      </c>
      <c r="I150" s="142">
        <v>717.7</v>
      </c>
      <c r="J150" s="142">
        <v>241.6</v>
      </c>
      <c r="K150" s="142">
        <v>397.9</v>
      </c>
      <c r="L150" s="142">
        <v>103.1</v>
      </c>
      <c r="M150" s="142">
        <v>239.9</v>
      </c>
      <c r="N150" s="142">
        <v>220.4</v>
      </c>
      <c r="O150" s="142">
        <v>253.8</v>
      </c>
      <c r="P150" s="142">
        <v>108</v>
      </c>
      <c r="Q150" s="142">
        <v>179.8</v>
      </c>
      <c r="R150" s="142">
        <v>83.8</v>
      </c>
      <c r="S150" s="142">
        <v>167.9</v>
      </c>
      <c r="T150" s="142">
        <v>166.5</v>
      </c>
      <c r="U150" s="142">
        <v>140</v>
      </c>
      <c r="V150" s="142">
        <v>66.8</v>
      </c>
      <c r="W150" s="142">
        <v>122.2</v>
      </c>
      <c r="X150" s="142">
        <v>6.4</v>
      </c>
      <c r="Y150" s="142">
        <v>33.6</v>
      </c>
      <c r="Z150" s="142">
        <v>68.599999999999994</v>
      </c>
      <c r="AA150" s="142">
        <v>323.89999999999998</v>
      </c>
      <c r="AB150" s="142">
        <v>66.8</v>
      </c>
      <c r="AC150" s="142">
        <v>96</v>
      </c>
    </row>
    <row r="151" spans="1:29" s="37" customFormat="1" ht="13.2">
      <c r="A151" s="146">
        <v>7</v>
      </c>
      <c r="B151" s="146">
        <v>1</v>
      </c>
      <c r="C151" s="146">
        <v>4</v>
      </c>
      <c r="D151" s="130">
        <v>562014</v>
      </c>
      <c r="E151" s="58" t="s">
        <v>107</v>
      </c>
      <c r="F151" s="142">
        <v>254.8</v>
      </c>
      <c r="G151" s="142">
        <v>491.2</v>
      </c>
      <c r="H151" s="142">
        <v>483.1</v>
      </c>
      <c r="I151" s="142">
        <v>598.70000000000005</v>
      </c>
      <c r="J151" s="142">
        <v>306.10000000000002</v>
      </c>
      <c r="K151" s="142">
        <v>419.4</v>
      </c>
      <c r="L151" s="142">
        <v>164.3</v>
      </c>
      <c r="M151" s="142">
        <v>228.1</v>
      </c>
      <c r="N151" s="142">
        <v>225</v>
      </c>
      <c r="O151" s="142">
        <v>223</v>
      </c>
      <c r="P151" s="142">
        <v>108.5</v>
      </c>
      <c r="Q151" s="142">
        <v>190.2</v>
      </c>
      <c r="R151" s="142">
        <v>83.3</v>
      </c>
      <c r="S151" s="142">
        <v>200</v>
      </c>
      <c r="T151" s="142">
        <v>132.4</v>
      </c>
      <c r="U151" s="142">
        <v>174.1</v>
      </c>
      <c r="V151" s="142">
        <v>135.6</v>
      </c>
      <c r="W151" s="142">
        <v>140.6</v>
      </c>
      <c r="X151" s="142">
        <v>7.1</v>
      </c>
      <c r="Y151" s="142">
        <v>63.2</v>
      </c>
      <c r="Z151" s="142">
        <v>125.7</v>
      </c>
      <c r="AA151" s="142">
        <v>201.6</v>
      </c>
      <c r="AB151" s="142">
        <v>62</v>
      </c>
      <c r="AC151" s="142">
        <v>88.5</v>
      </c>
    </row>
    <row r="152" spans="1:29" s="37" customFormat="1" ht="13.2">
      <c r="A152" s="146">
        <v>7</v>
      </c>
      <c r="B152" s="146">
        <v>1</v>
      </c>
      <c r="C152" s="146">
        <v>4</v>
      </c>
      <c r="D152" s="130">
        <v>562020</v>
      </c>
      <c r="E152" s="58" t="s">
        <v>109</v>
      </c>
      <c r="F152" s="142">
        <v>248.6</v>
      </c>
      <c r="G152" s="142">
        <v>434.3</v>
      </c>
      <c r="H152" s="142">
        <v>381</v>
      </c>
      <c r="I152" s="142">
        <v>376.3</v>
      </c>
      <c r="J152" s="142">
        <v>63.4</v>
      </c>
      <c r="K152" s="142">
        <v>298.10000000000002</v>
      </c>
      <c r="L152" s="142">
        <v>165.8</v>
      </c>
      <c r="M152" s="142">
        <v>264.60000000000002</v>
      </c>
      <c r="N152" s="142">
        <v>195.2</v>
      </c>
      <c r="O152" s="142">
        <v>153</v>
      </c>
      <c r="P152" s="142">
        <v>24.4</v>
      </c>
      <c r="Q152" s="142">
        <v>160.6</v>
      </c>
      <c r="R152" s="142">
        <v>66.900000000000006</v>
      </c>
      <c r="S152" s="142">
        <v>119.8</v>
      </c>
      <c r="T152" s="142">
        <v>104.8</v>
      </c>
      <c r="U152" s="142">
        <v>28.9</v>
      </c>
      <c r="V152" s="142">
        <v>0</v>
      </c>
      <c r="W152" s="142">
        <v>63.2</v>
      </c>
      <c r="X152" s="142">
        <v>15.9</v>
      </c>
      <c r="Y152" s="142">
        <v>49.9</v>
      </c>
      <c r="Z152" s="142">
        <v>81</v>
      </c>
      <c r="AA152" s="142">
        <v>194.4</v>
      </c>
      <c r="AB152" s="142">
        <v>39</v>
      </c>
      <c r="AC152" s="142">
        <v>74.3</v>
      </c>
    </row>
    <row r="153" spans="1:29" s="37" customFormat="1" ht="13.2">
      <c r="A153" s="146">
        <v>7</v>
      </c>
      <c r="B153" s="146">
        <v>1</v>
      </c>
      <c r="C153" s="146">
        <v>4</v>
      </c>
      <c r="D153" s="130">
        <v>978024</v>
      </c>
      <c r="E153" s="58" t="s">
        <v>163</v>
      </c>
      <c r="F153" s="142">
        <v>203.8</v>
      </c>
      <c r="G153" s="142">
        <v>386.4</v>
      </c>
      <c r="H153" s="142">
        <v>504</v>
      </c>
      <c r="I153" s="142">
        <v>485.5</v>
      </c>
      <c r="J153" s="142">
        <v>242.8</v>
      </c>
      <c r="K153" s="142">
        <v>354.5</v>
      </c>
      <c r="L153" s="142">
        <v>92</v>
      </c>
      <c r="M153" s="142">
        <v>196.5</v>
      </c>
      <c r="N153" s="142">
        <v>211.9</v>
      </c>
      <c r="O153" s="142">
        <v>210.1</v>
      </c>
      <c r="P153" s="142">
        <v>83.2</v>
      </c>
      <c r="Q153" s="142">
        <v>154.6</v>
      </c>
      <c r="R153" s="142">
        <v>109.6</v>
      </c>
      <c r="S153" s="142">
        <v>146.6</v>
      </c>
      <c r="T153" s="142">
        <v>179.8</v>
      </c>
      <c r="U153" s="142">
        <v>102.2</v>
      </c>
      <c r="V153" s="142">
        <v>56.6</v>
      </c>
      <c r="W153" s="142">
        <v>118</v>
      </c>
      <c r="X153" s="142">
        <v>2.2000000000000002</v>
      </c>
      <c r="Y153" s="142">
        <v>43.3</v>
      </c>
      <c r="Z153" s="142">
        <v>112.4</v>
      </c>
      <c r="AA153" s="142">
        <v>173.2</v>
      </c>
      <c r="AB153" s="142">
        <v>103.1</v>
      </c>
      <c r="AC153" s="142">
        <v>81.900000000000006</v>
      </c>
    </row>
    <row r="154" spans="1:29" s="37" customFormat="1" ht="13.2">
      <c r="A154" s="146">
        <v>7</v>
      </c>
      <c r="B154" s="146">
        <v>1</v>
      </c>
      <c r="C154" s="146">
        <v>4</v>
      </c>
      <c r="D154" s="130">
        <v>562024</v>
      </c>
      <c r="E154" s="58" t="s">
        <v>110</v>
      </c>
      <c r="F154" s="142">
        <v>351.3</v>
      </c>
      <c r="G154" s="142">
        <v>465.1</v>
      </c>
      <c r="H154" s="142">
        <v>566.5</v>
      </c>
      <c r="I154" s="142">
        <v>604.29999999999995</v>
      </c>
      <c r="J154" s="142">
        <v>207.5</v>
      </c>
      <c r="K154" s="142">
        <v>436.7</v>
      </c>
      <c r="L154" s="142">
        <v>230.2</v>
      </c>
      <c r="M154" s="142">
        <v>291.60000000000002</v>
      </c>
      <c r="N154" s="142">
        <v>288.7</v>
      </c>
      <c r="O154" s="142">
        <v>225.4</v>
      </c>
      <c r="P154" s="142">
        <v>105.6</v>
      </c>
      <c r="Q154" s="142">
        <v>229</v>
      </c>
      <c r="R154" s="142">
        <v>85.4</v>
      </c>
      <c r="S154" s="142">
        <v>77.5</v>
      </c>
      <c r="T154" s="142">
        <v>106</v>
      </c>
      <c r="U154" s="142">
        <v>75.099999999999994</v>
      </c>
      <c r="V154" s="142">
        <v>3.8</v>
      </c>
      <c r="W154" s="142">
        <v>71.599999999999994</v>
      </c>
      <c r="X154" s="142">
        <v>35.6</v>
      </c>
      <c r="Y154" s="142">
        <v>96</v>
      </c>
      <c r="Z154" s="142">
        <v>171.8</v>
      </c>
      <c r="AA154" s="142">
        <v>303.7</v>
      </c>
      <c r="AB154" s="142">
        <v>98.1</v>
      </c>
      <c r="AC154" s="142">
        <v>136.1</v>
      </c>
    </row>
    <row r="155" spans="1:29" s="37" customFormat="1" ht="13.2">
      <c r="A155" s="146">
        <v>7</v>
      </c>
      <c r="B155" s="146">
        <v>1</v>
      </c>
      <c r="C155" s="146">
        <v>4</v>
      </c>
      <c r="D155" s="130">
        <v>770024</v>
      </c>
      <c r="E155" s="58" t="s">
        <v>131</v>
      </c>
      <c r="F155" s="142">
        <v>405.8</v>
      </c>
      <c r="G155" s="142">
        <v>515</v>
      </c>
      <c r="H155" s="142">
        <v>530.6</v>
      </c>
      <c r="I155" s="142">
        <v>501.7</v>
      </c>
      <c r="J155" s="142">
        <v>147.6</v>
      </c>
      <c r="K155" s="142">
        <v>425.4</v>
      </c>
      <c r="L155" s="142">
        <v>305.39999999999998</v>
      </c>
      <c r="M155" s="142">
        <v>352.2</v>
      </c>
      <c r="N155" s="142">
        <v>369.6</v>
      </c>
      <c r="O155" s="142">
        <v>266.8</v>
      </c>
      <c r="P155" s="142">
        <v>72</v>
      </c>
      <c r="Q155" s="142">
        <v>279.89999999999998</v>
      </c>
      <c r="R155" s="142">
        <v>73.2</v>
      </c>
      <c r="S155" s="142">
        <v>113</v>
      </c>
      <c r="T155" s="142">
        <v>88.4</v>
      </c>
      <c r="U155" s="142">
        <v>78.3</v>
      </c>
      <c r="V155" s="142">
        <v>21.6</v>
      </c>
      <c r="W155" s="142">
        <v>75.7</v>
      </c>
      <c r="X155" s="142">
        <v>27.2</v>
      </c>
      <c r="Y155" s="142">
        <v>49.8</v>
      </c>
      <c r="Z155" s="142">
        <v>72.599999999999994</v>
      </c>
      <c r="AA155" s="142">
        <v>156.6</v>
      </c>
      <c r="AB155" s="142">
        <v>54</v>
      </c>
      <c r="AC155" s="142">
        <v>69.8</v>
      </c>
    </row>
    <row r="156" spans="1:29" s="37" customFormat="1" ht="13.2">
      <c r="A156" s="146">
        <v>7</v>
      </c>
      <c r="B156" s="146">
        <v>1</v>
      </c>
      <c r="C156" s="146">
        <v>4</v>
      </c>
      <c r="D156" s="130">
        <v>562032</v>
      </c>
      <c r="E156" s="58" t="s">
        <v>112</v>
      </c>
      <c r="F156" s="142">
        <v>178.4</v>
      </c>
      <c r="G156" s="142">
        <v>386</v>
      </c>
      <c r="H156" s="142">
        <v>392.1</v>
      </c>
      <c r="I156" s="142">
        <v>438.8</v>
      </c>
      <c r="J156" s="142">
        <v>113.2</v>
      </c>
      <c r="K156" s="142">
        <v>297.10000000000002</v>
      </c>
      <c r="L156" s="142">
        <v>107.1</v>
      </c>
      <c r="M156" s="142">
        <v>225.8</v>
      </c>
      <c r="N156" s="142">
        <v>225.1</v>
      </c>
      <c r="O156" s="142">
        <v>163.4</v>
      </c>
      <c r="P156" s="142">
        <v>39.6</v>
      </c>
      <c r="Q156" s="142">
        <v>150.1</v>
      </c>
      <c r="R156" s="142">
        <v>64.599999999999994</v>
      </c>
      <c r="S156" s="142">
        <v>131.30000000000001</v>
      </c>
      <c r="T156" s="142">
        <v>86</v>
      </c>
      <c r="U156" s="142">
        <v>82.8</v>
      </c>
      <c r="V156" s="142">
        <v>22.6</v>
      </c>
      <c r="W156" s="142">
        <v>77.2</v>
      </c>
      <c r="X156" s="142">
        <v>6.8</v>
      </c>
      <c r="Y156" s="142">
        <v>28.9</v>
      </c>
      <c r="Z156" s="142">
        <v>81</v>
      </c>
      <c r="AA156" s="142">
        <v>192.5</v>
      </c>
      <c r="AB156" s="142">
        <v>50.9</v>
      </c>
      <c r="AC156" s="142">
        <v>69.8</v>
      </c>
    </row>
    <row r="157" spans="1:29" s="37" customFormat="1" ht="13.2">
      <c r="A157" s="146">
        <v>7</v>
      </c>
      <c r="B157" s="146">
        <v>1</v>
      </c>
      <c r="C157" s="146">
        <v>4</v>
      </c>
      <c r="D157" s="130">
        <v>334032</v>
      </c>
      <c r="E157" s="58" t="s">
        <v>60</v>
      </c>
      <c r="F157" s="142">
        <v>262.8</v>
      </c>
      <c r="G157" s="142">
        <v>684.7</v>
      </c>
      <c r="H157" s="142">
        <v>701.7</v>
      </c>
      <c r="I157" s="142">
        <v>549</v>
      </c>
      <c r="J157" s="142">
        <v>399</v>
      </c>
      <c r="K157" s="142">
        <v>502.2</v>
      </c>
      <c r="L157" s="142">
        <v>199.6</v>
      </c>
      <c r="M157" s="142">
        <v>546.79999999999995</v>
      </c>
      <c r="N157" s="142">
        <v>525.1</v>
      </c>
      <c r="O157" s="142">
        <v>337.3</v>
      </c>
      <c r="P157" s="142">
        <v>290.2</v>
      </c>
      <c r="Q157" s="142">
        <v>365.1</v>
      </c>
      <c r="R157" s="142">
        <v>46.6</v>
      </c>
      <c r="S157" s="142">
        <v>83.7</v>
      </c>
      <c r="T157" s="142">
        <v>79</v>
      </c>
      <c r="U157" s="142">
        <v>54.9</v>
      </c>
      <c r="V157" s="142">
        <v>15.5</v>
      </c>
      <c r="W157" s="142">
        <v>55.7</v>
      </c>
      <c r="X157" s="142">
        <v>16.600000000000001</v>
      </c>
      <c r="Y157" s="142">
        <v>54.2</v>
      </c>
      <c r="Z157" s="142">
        <v>97.6</v>
      </c>
      <c r="AA157" s="142">
        <v>156.9</v>
      </c>
      <c r="AB157" s="142">
        <v>93.3</v>
      </c>
      <c r="AC157" s="142">
        <v>81.400000000000006</v>
      </c>
    </row>
    <row r="158" spans="1:29" s="37" customFormat="1" ht="13.2">
      <c r="A158" s="147"/>
      <c r="B158" s="147"/>
      <c r="C158" s="147"/>
      <c r="D158" s="148"/>
      <c r="E158" s="137" t="s">
        <v>215</v>
      </c>
      <c r="F158" s="302">
        <v>258.5</v>
      </c>
      <c r="G158" s="302">
        <v>454.2</v>
      </c>
      <c r="H158" s="302">
        <v>478.7</v>
      </c>
      <c r="I158" s="302">
        <v>512.70000000000005</v>
      </c>
      <c r="J158" s="302">
        <v>199.4</v>
      </c>
      <c r="K158" s="302">
        <v>375.7</v>
      </c>
      <c r="L158" s="302">
        <v>169.4</v>
      </c>
      <c r="M158" s="302">
        <v>278.8</v>
      </c>
      <c r="N158" s="302">
        <v>277</v>
      </c>
      <c r="O158" s="302">
        <v>212.9</v>
      </c>
      <c r="P158" s="302">
        <v>98.3</v>
      </c>
      <c r="Q158" s="302">
        <v>205.5</v>
      </c>
      <c r="R158" s="302">
        <v>75.599999999999994</v>
      </c>
      <c r="S158" s="302">
        <v>127.3</v>
      </c>
      <c r="T158" s="302">
        <v>110.2</v>
      </c>
      <c r="U158" s="302">
        <v>91.3</v>
      </c>
      <c r="V158" s="302">
        <v>34.200000000000003</v>
      </c>
      <c r="W158" s="302">
        <v>87.4</v>
      </c>
      <c r="X158" s="302">
        <v>13.6</v>
      </c>
      <c r="Y158" s="302">
        <v>48</v>
      </c>
      <c r="Z158" s="302">
        <v>91.6</v>
      </c>
      <c r="AA158" s="302">
        <v>208.5</v>
      </c>
      <c r="AB158" s="302">
        <v>67</v>
      </c>
      <c r="AC158" s="302">
        <v>82.9</v>
      </c>
    </row>
    <row r="159" spans="1:29" s="42" customFormat="1" ht="13.2">
      <c r="A159" s="146">
        <v>8</v>
      </c>
      <c r="B159" s="146">
        <v>2</v>
      </c>
      <c r="C159" s="146">
        <v>4</v>
      </c>
      <c r="D159" s="130">
        <v>570004</v>
      </c>
      <c r="E159" s="58" t="s">
        <v>118</v>
      </c>
      <c r="F159" s="142">
        <v>228</v>
      </c>
      <c r="G159" s="142">
        <v>493.9</v>
      </c>
      <c r="H159" s="142">
        <v>484.2</v>
      </c>
      <c r="I159" s="142">
        <v>495.7</v>
      </c>
      <c r="J159" s="142">
        <v>172.1</v>
      </c>
      <c r="K159" s="142">
        <v>370.4</v>
      </c>
      <c r="L159" s="142">
        <v>194.4</v>
      </c>
      <c r="M159" s="142">
        <v>337.4</v>
      </c>
      <c r="N159" s="142">
        <v>297.60000000000002</v>
      </c>
      <c r="O159" s="142">
        <v>272.2</v>
      </c>
      <c r="P159" s="142">
        <v>141.69999999999999</v>
      </c>
      <c r="Q159" s="142">
        <v>246.7</v>
      </c>
      <c r="R159" s="142">
        <v>33.5</v>
      </c>
      <c r="S159" s="142">
        <v>88</v>
      </c>
      <c r="T159" s="142">
        <v>93.3</v>
      </c>
      <c r="U159" s="142">
        <v>81.3</v>
      </c>
      <c r="V159" s="142">
        <v>5.0999999999999996</v>
      </c>
      <c r="W159" s="142">
        <v>59.7</v>
      </c>
      <c r="X159" s="142">
        <v>0</v>
      </c>
      <c r="Y159" s="142">
        <v>68.5</v>
      </c>
      <c r="Z159" s="142">
        <v>93.3</v>
      </c>
      <c r="AA159" s="142">
        <v>142.19999999999999</v>
      </c>
      <c r="AB159" s="142">
        <v>25.3</v>
      </c>
      <c r="AC159" s="142">
        <v>64</v>
      </c>
    </row>
    <row r="160" spans="1:29" s="37" customFormat="1" ht="13.2">
      <c r="A160" s="146">
        <v>8</v>
      </c>
      <c r="B160" s="146">
        <v>2</v>
      </c>
      <c r="C160" s="146">
        <v>4</v>
      </c>
      <c r="D160" s="130">
        <v>766008</v>
      </c>
      <c r="E160" s="58" t="s">
        <v>126</v>
      </c>
      <c r="F160" s="142">
        <v>202</v>
      </c>
      <c r="G160" s="142">
        <v>356.8</v>
      </c>
      <c r="H160" s="142">
        <v>284.39999999999998</v>
      </c>
      <c r="I160" s="142">
        <v>342.2</v>
      </c>
      <c r="J160" s="142">
        <v>153.1</v>
      </c>
      <c r="K160" s="142">
        <v>268</v>
      </c>
      <c r="L160" s="142">
        <v>170.1</v>
      </c>
      <c r="M160" s="142">
        <v>226.1</v>
      </c>
      <c r="N160" s="142">
        <v>189.6</v>
      </c>
      <c r="O160" s="142">
        <v>157.6</v>
      </c>
      <c r="P160" s="142">
        <v>91.9</v>
      </c>
      <c r="Q160" s="142">
        <v>169.6</v>
      </c>
      <c r="R160" s="142">
        <v>31.9</v>
      </c>
      <c r="S160" s="142">
        <v>85.4</v>
      </c>
      <c r="T160" s="142">
        <v>44.9</v>
      </c>
      <c r="U160" s="142">
        <v>76.5</v>
      </c>
      <c r="V160" s="142">
        <v>12.2</v>
      </c>
      <c r="W160" s="142">
        <v>50.6</v>
      </c>
      <c r="X160" s="142">
        <v>0</v>
      </c>
      <c r="Y160" s="142">
        <v>45.2</v>
      </c>
      <c r="Z160" s="142">
        <v>49.9</v>
      </c>
      <c r="AA160" s="142">
        <v>108.1</v>
      </c>
      <c r="AB160" s="142">
        <v>49</v>
      </c>
      <c r="AC160" s="142">
        <v>47.8</v>
      </c>
    </row>
    <row r="161" spans="1:29" s="37" customFormat="1" ht="13.2">
      <c r="A161" s="146">
        <v>8</v>
      </c>
      <c r="B161" s="146">
        <v>2</v>
      </c>
      <c r="C161" s="146">
        <v>4</v>
      </c>
      <c r="D161" s="130">
        <v>766020</v>
      </c>
      <c r="E161" s="58" t="s">
        <v>127</v>
      </c>
      <c r="F161" s="142">
        <v>361.6</v>
      </c>
      <c r="G161" s="142">
        <v>703</v>
      </c>
      <c r="H161" s="142">
        <v>644.70000000000005</v>
      </c>
      <c r="I161" s="142">
        <v>592.29999999999995</v>
      </c>
      <c r="J161" s="142">
        <v>319.3</v>
      </c>
      <c r="K161" s="142">
        <v>516.20000000000005</v>
      </c>
      <c r="L161" s="142">
        <v>319.3</v>
      </c>
      <c r="M161" s="142">
        <v>544.5</v>
      </c>
      <c r="N161" s="142">
        <v>488.6</v>
      </c>
      <c r="O161" s="142">
        <v>357.3</v>
      </c>
      <c r="P161" s="142">
        <v>229.8</v>
      </c>
      <c r="Q161" s="142">
        <v>385.1</v>
      </c>
      <c r="R161" s="142">
        <v>42.3</v>
      </c>
      <c r="S161" s="142">
        <v>89.6</v>
      </c>
      <c r="T161" s="142">
        <v>67.900000000000006</v>
      </c>
      <c r="U161" s="142">
        <v>34.5</v>
      </c>
      <c r="V161" s="142">
        <v>7.8</v>
      </c>
      <c r="W161" s="142">
        <v>48.5</v>
      </c>
      <c r="X161" s="142">
        <v>0</v>
      </c>
      <c r="Y161" s="142">
        <v>68.900000000000006</v>
      </c>
      <c r="Z161" s="142">
        <v>88.2</v>
      </c>
      <c r="AA161" s="142">
        <v>200.6</v>
      </c>
      <c r="AB161" s="142">
        <v>81.8</v>
      </c>
      <c r="AC161" s="142">
        <v>82.6</v>
      </c>
    </row>
    <row r="162" spans="1:29" s="37" customFormat="1" ht="13.2">
      <c r="A162" s="146">
        <v>8</v>
      </c>
      <c r="B162" s="146">
        <v>2</v>
      </c>
      <c r="C162" s="146">
        <v>4</v>
      </c>
      <c r="D162" s="130">
        <v>562012</v>
      </c>
      <c r="E162" s="58" t="s">
        <v>106</v>
      </c>
      <c r="F162" s="142">
        <v>215.3</v>
      </c>
      <c r="G162" s="142">
        <v>314.5</v>
      </c>
      <c r="H162" s="142">
        <v>273.7</v>
      </c>
      <c r="I162" s="142">
        <v>176.5</v>
      </c>
      <c r="J162" s="142">
        <v>107.5</v>
      </c>
      <c r="K162" s="142">
        <v>217.2</v>
      </c>
      <c r="L162" s="142">
        <v>122.6</v>
      </c>
      <c r="M162" s="142">
        <v>187.1</v>
      </c>
      <c r="N162" s="142">
        <v>114.6</v>
      </c>
      <c r="O162" s="142">
        <v>55.6</v>
      </c>
      <c r="P162" s="142">
        <v>28.9</v>
      </c>
      <c r="Q162" s="142">
        <v>102.3</v>
      </c>
      <c r="R162" s="142">
        <v>81.7</v>
      </c>
      <c r="S162" s="142">
        <v>103.5</v>
      </c>
      <c r="T162" s="142">
        <v>85.1</v>
      </c>
      <c r="U162" s="142">
        <v>62.1</v>
      </c>
      <c r="V162" s="142">
        <v>41.3</v>
      </c>
      <c r="W162" s="142">
        <v>75.2</v>
      </c>
      <c r="X162" s="142">
        <v>10.9</v>
      </c>
      <c r="Y162" s="142">
        <v>23.9</v>
      </c>
      <c r="Z162" s="142">
        <v>74</v>
      </c>
      <c r="AA162" s="142">
        <v>58.8</v>
      </c>
      <c r="AB162" s="142">
        <v>37.200000000000003</v>
      </c>
      <c r="AC162" s="142">
        <v>39.700000000000003</v>
      </c>
    </row>
    <row r="163" spans="1:29" s="37" customFormat="1" ht="13.2">
      <c r="A163" s="146">
        <v>8</v>
      </c>
      <c r="B163" s="146">
        <v>2</v>
      </c>
      <c r="C163" s="146">
        <v>4</v>
      </c>
      <c r="D163" s="130">
        <v>758012</v>
      </c>
      <c r="E163" s="58" t="s">
        <v>124</v>
      </c>
      <c r="F163" s="142">
        <v>279.7</v>
      </c>
      <c r="G163" s="142">
        <v>363.1</v>
      </c>
      <c r="H163" s="142">
        <v>549.5</v>
      </c>
      <c r="I163" s="142">
        <v>544.1</v>
      </c>
      <c r="J163" s="142">
        <v>249.3</v>
      </c>
      <c r="K163" s="142">
        <v>390.7</v>
      </c>
      <c r="L163" s="142">
        <v>248.9</v>
      </c>
      <c r="M163" s="142">
        <v>252.3</v>
      </c>
      <c r="N163" s="142">
        <v>380.7</v>
      </c>
      <c r="O163" s="142">
        <v>264.7</v>
      </c>
      <c r="P163" s="142">
        <v>93.5</v>
      </c>
      <c r="Q163" s="142">
        <v>251.7</v>
      </c>
      <c r="R163" s="142">
        <v>25.7</v>
      </c>
      <c r="S163" s="142">
        <v>84.1</v>
      </c>
      <c r="T163" s="142">
        <v>54.9</v>
      </c>
      <c r="U163" s="142">
        <v>29.4</v>
      </c>
      <c r="V163" s="142">
        <v>13.4</v>
      </c>
      <c r="W163" s="142">
        <v>40.6</v>
      </c>
      <c r="X163" s="142">
        <v>5.0999999999999996</v>
      </c>
      <c r="Y163" s="142">
        <v>26.8</v>
      </c>
      <c r="Z163" s="142">
        <v>113.8</v>
      </c>
      <c r="AA163" s="142">
        <v>250</v>
      </c>
      <c r="AB163" s="142">
        <v>142.5</v>
      </c>
      <c r="AC163" s="142">
        <v>98.4</v>
      </c>
    </row>
    <row r="164" spans="1:29" s="37" customFormat="1" ht="13.2">
      <c r="A164" s="146">
        <v>8</v>
      </c>
      <c r="B164" s="146">
        <v>2</v>
      </c>
      <c r="C164" s="146">
        <v>4</v>
      </c>
      <c r="D164" s="130">
        <v>962024</v>
      </c>
      <c r="E164" s="58" t="s">
        <v>152</v>
      </c>
      <c r="F164" s="142">
        <v>156.80000000000001</v>
      </c>
      <c r="G164" s="142">
        <v>225.9</v>
      </c>
      <c r="H164" s="142">
        <v>211.5</v>
      </c>
      <c r="I164" s="142">
        <v>251.1</v>
      </c>
      <c r="J164" s="142">
        <v>66.7</v>
      </c>
      <c r="K164" s="142">
        <v>183.6</v>
      </c>
      <c r="L164" s="142">
        <v>93.2</v>
      </c>
      <c r="M164" s="142">
        <v>105.2</v>
      </c>
      <c r="N164" s="142">
        <v>105.8</v>
      </c>
      <c r="O164" s="142">
        <v>133.19999999999999</v>
      </c>
      <c r="P164" s="142">
        <v>25.4</v>
      </c>
      <c r="Q164" s="142">
        <v>94.5</v>
      </c>
      <c r="R164" s="142">
        <v>59.3</v>
      </c>
      <c r="S164" s="142">
        <v>108.3</v>
      </c>
      <c r="T164" s="142">
        <v>85.2</v>
      </c>
      <c r="U164" s="142">
        <v>43.6</v>
      </c>
      <c r="V164" s="142">
        <v>28.6</v>
      </c>
      <c r="W164" s="142">
        <v>64.099999999999994</v>
      </c>
      <c r="X164" s="142">
        <v>4.2</v>
      </c>
      <c r="Y164" s="142">
        <v>12.4</v>
      </c>
      <c r="Z164" s="142">
        <v>20.6</v>
      </c>
      <c r="AA164" s="142">
        <v>74.3</v>
      </c>
      <c r="AB164" s="142">
        <v>12.7</v>
      </c>
      <c r="AC164" s="142">
        <v>25</v>
      </c>
    </row>
    <row r="165" spans="1:29" s="37" customFormat="1" ht="13.2">
      <c r="A165" s="146">
        <v>8</v>
      </c>
      <c r="B165" s="146">
        <v>2</v>
      </c>
      <c r="C165" s="146">
        <v>4</v>
      </c>
      <c r="D165" s="130">
        <v>362032</v>
      </c>
      <c r="E165" s="58" t="s">
        <v>68</v>
      </c>
      <c r="F165" s="142">
        <v>246.9</v>
      </c>
      <c r="G165" s="142">
        <v>509.8</v>
      </c>
      <c r="H165" s="142">
        <v>464.9</v>
      </c>
      <c r="I165" s="142">
        <v>574</v>
      </c>
      <c r="J165" s="142">
        <v>173.4</v>
      </c>
      <c r="K165" s="142">
        <v>388.3</v>
      </c>
      <c r="L165" s="142">
        <v>172.3</v>
      </c>
      <c r="M165" s="142">
        <v>375.6</v>
      </c>
      <c r="N165" s="142">
        <v>309.89999999999998</v>
      </c>
      <c r="O165" s="142">
        <v>288.8</v>
      </c>
      <c r="P165" s="142">
        <v>106.7</v>
      </c>
      <c r="Q165" s="142">
        <v>247.8</v>
      </c>
      <c r="R165" s="142">
        <v>51.4</v>
      </c>
      <c r="S165" s="142">
        <v>46</v>
      </c>
      <c r="T165" s="142">
        <v>68</v>
      </c>
      <c r="U165" s="142">
        <v>79.400000000000006</v>
      </c>
      <c r="V165" s="142">
        <v>26.7</v>
      </c>
      <c r="W165" s="142">
        <v>55.1</v>
      </c>
      <c r="X165" s="142">
        <v>23.1</v>
      </c>
      <c r="Y165" s="142">
        <v>88.2</v>
      </c>
      <c r="Z165" s="142">
        <v>86.9</v>
      </c>
      <c r="AA165" s="142">
        <v>205.8</v>
      </c>
      <c r="AB165" s="142">
        <v>40</v>
      </c>
      <c r="AC165" s="142">
        <v>85.4</v>
      </c>
    </row>
    <row r="166" spans="1:29" s="37" customFormat="1" ht="13.2">
      <c r="A166" s="146">
        <v>8</v>
      </c>
      <c r="B166" s="146">
        <v>2</v>
      </c>
      <c r="C166" s="146">
        <v>4</v>
      </c>
      <c r="D166" s="130">
        <v>962032</v>
      </c>
      <c r="E166" s="58" t="s">
        <v>153</v>
      </c>
      <c r="F166" s="142">
        <v>274.89999999999998</v>
      </c>
      <c r="G166" s="142">
        <v>392.7</v>
      </c>
      <c r="H166" s="142">
        <v>405</v>
      </c>
      <c r="I166" s="142">
        <v>437.9</v>
      </c>
      <c r="J166" s="142">
        <v>120.8</v>
      </c>
      <c r="K166" s="142">
        <v>328.9</v>
      </c>
      <c r="L166" s="142">
        <v>193.4</v>
      </c>
      <c r="M166" s="142">
        <v>268.3</v>
      </c>
      <c r="N166" s="142">
        <v>229.3</v>
      </c>
      <c r="O166" s="142">
        <v>174.5</v>
      </c>
      <c r="P166" s="142">
        <v>38.799999999999997</v>
      </c>
      <c r="Q166" s="142">
        <v>184.5</v>
      </c>
      <c r="R166" s="142">
        <v>61.1</v>
      </c>
      <c r="S166" s="142">
        <v>66.099999999999994</v>
      </c>
      <c r="T166" s="142">
        <v>49.7</v>
      </c>
      <c r="U166" s="142">
        <v>75.7</v>
      </c>
      <c r="V166" s="142">
        <v>30.2</v>
      </c>
      <c r="W166" s="142">
        <v>58</v>
      </c>
      <c r="X166" s="142">
        <v>20.399999999999999</v>
      </c>
      <c r="Y166" s="142">
        <v>58.3</v>
      </c>
      <c r="Z166" s="142">
        <v>126.1</v>
      </c>
      <c r="AA166" s="142">
        <v>187.7</v>
      </c>
      <c r="AB166" s="142">
        <v>51.8</v>
      </c>
      <c r="AC166" s="142">
        <v>86.4</v>
      </c>
    </row>
    <row r="167" spans="1:29" s="37" customFormat="1" ht="13.2">
      <c r="A167" s="146">
        <v>8</v>
      </c>
      <c r="B167" s="146">
        <v>2</v>
      </c>
      <c r="C167" s="146">
        <v>4</v>
      </c>
      <c r="D167" s="130">
        <v>170024</v>
      </c>
      <c r="E167" s="58" t="s">
        <v>50</v>
      </c>
      <c r="F167" s="142">
        <v>268.5</v>
      </c>
      <c r="G167" s="142">
        <v>464.6</v>
      </c>
      <c r="H167" s="142">
        <v>550.6</v>
      </c>
      <c r="I167" s="142">
        <v>586.70000000000005</v>
      </c>
      <c r="J167" s="142">
        <v>156.80000000000001</v>
      </c>
      <c r="K167" s="142">
        <v>402.7</v>
      </c>
      <c r="L167" s="142">
        <v>182.8</v>
      </c>
      <c r="M167" s="142">
        <v>352.7</v>
      </c>
      <c r="N167" s="142">
        <v>418.5</v>
      </c>
      <c r="O167" s="142">
        <v>329.4</v>
      </c>
      <c r="P167" s="142">
        <v>68.599999999999994</v>
      </c>
      <c r="Q167" s="142">
        <v>268.60000000000002</v>
      </c>
      <c r="R167" s="142">
        <v>72.400000000000006</v>
      </c>
      <c r="S167" s="142">
        <v>66</v>
      </c>
      <c r="T167" s="142">
        <v>61.8</v>
      </c>
      <c r="U167" s="142">
        <v>90.1</v>
      </c>
      <c r="V167" s="142">
        <v>42.5</v>
      </c>
      <c r="W167" s="142">
        <v>68.099999999999994</v>
      </c>
      <c r="X167" s="142">
        <v>13.3</v>
      </c>
      <c r="Y167" s="142">
        <v>45.9</v>
      </c>
      <c r="Z167" s="142">
        <v>70.2</v>
      </c>
      <c r="AA167" s="142">
        <v>167.3</v>
      </c>
      <c r="AB167" s="142">
        <v>45.7</v>
      </c>
      <c r="AC167" s="142">
        <v>66</v>
      </c>
    </row>
    <row r="168" spans="1:29" s="42" customFormat="1" ht="13.2">
      <c r="A168" s="146">
        <v>8</v>
      </c>
      <c r="B168" s="146">
        <v>2</v>
      </c>
      <c r="C168" s="146">
        <v>4</v>
      </c>
      <c r="D168" s="130">
        <v>162024</v>
      </c>
      <c r="E168" s="58" t="s">
        <v>44</v>
      </c>
      <c r="F168" s="142">
        <v>154.9</v>
      </c>
      <c r="G168" s="142">
        <v>256.2</v>
      </c>
      <c r="H168" s="142">
        <v>267.60000000000002</v>
      </c>
      <c r="I168" s="142">
        <v>350.3</v>
      </c>
      <c r="J168" s="142">
        <v>184.8</v>
      </c>
      <c r="K168" s="142">
        <v>238</v>
      </c>
      <c r="L168" s="142">
        <v>104.8</v>
      </c>
      <c r="M168" s="142">
        <v>156.80000000000001</v>
      </c>
      <c r="N168" s="142">
        <v>162.19999999999999</v>
      </c>
      <c r="O168" s="142">
        <v>175.1</v>
      </c>
      <c r="P168" s="142">
        <v>99.7</v>
      </c>
      <c r="Q168" s="142">
        <v>138.30000000000001</v>
      </c>
      <c r="R168" s="142">
        <v>39</v>
      </c>
      <c r="S168" s="142">
        <v>53.9</v>
      </c>
      <c r="T168" s="142">
        <v>43.5</v>
      </c>
      <c r="U168" s="142">
        <v>40.700000000000003</v>
      </c>
      <c r="V168" s="142">
        <v>14.5</v>
      </c>
      <c r="W168" s="142">
        <v>39.299999999999997</v>
      </c>
      <c r="X168" s="142">
        <v>11.1</v>
      </c>
      <c r="Y168" s="142">
        <v>45.5</v>
      </c>
      <c r="Z168" s="142">
        <v>61.9</v>
      </c>
      <c r="AA168" s="142">
        <v>134.5</v>
      </c>
      <c r="AB168" s="142">
        <v>70.599999999999994</v>
      </c>
      <c r="AC168" s="142">
        <v>60.4</v>
      </c>
    </row>
    <row r="169" spans="1:29" s="37" customFormat="1" ht="13.2">
      <c r="A169" s="146">
        <v>8</v>
      </c>
      <c r="B169" s="146">
        <v>2</v>
      </c>
      <c r="C169" s="146">
        <v>4</v>
      </c>
      <c r="D169" s="130">
        <v>774032</v>
      </c>
      <c r="E169" s="58" t="s">
        <v>133</v>
      </c>
      <c r="F169" s="142">
        <v>159.69999999999999</v>
      </c>
      <c r="G169" s="142">
        <v>356.7</v>
      </c>
      <c r="H169" s="142">
        <v>423.6</v>
      </c>
      <c r="I169" s="142">
        <v>533.20000000000005</v>
      </c>
      <c r="J169" s="142">
        <v>412.5</v>
      </c>
      <c r="K169" s="142">
        <v>356.4</v>
      </c>
      <c r="L169" s="142">
        <v>119.8</v>
      </c>
      <c r="M169" s="142">
        <v>226</v>
      </c>
      <c r="N169" s="142">
        <v>250.8</v>
      </c>
      <c r="O169" s="142">
        <v>190.8</v>
      </c>
      <c r="P169" s="142">
        <v>158.4</v>
      </c>
      <c r="Q169" s="142">
        <v>181.2</v>
      </c>
      <c r="R169" s="142">
        <v>37.6</v>
      </c>
      <c r="S169" s="142">
        <v>89.7</v>
      </c>
      <c r="T169" s="142">
        <v>91</v>
      </c>
      <c r="U169" s="142">
        <v>107.3</v>
      </c>
      <c r="V169" s="142">
        <v>88.8</v>
      </c>
      <c r="W169" s="142">
        <v>78.400000000000006</v>
      </c>
      <c r="X169" s="142">
        <v>2.2999999999999998</v>
      </c>
      <c r="Y169" s="142">
        <v>41.1</v>
      </c>
      <c r="Z169" s="142">
        <v>81.8</v>
      </c>
      <c r="AA169" s="142">
        <v>235.1</v>
      </c>
      <c r="AB169" s="142">
        <v>165.4</v>
      </c>
      <c r="AC169" s="142">
        <v>96.7</v>
      </c>
    </row>
    <row r="170" spans="1:29" s="37" customFormat="1" ht="13.2">
      <c r="A170" s="146">
        <v>8</v>
      </c>
      <c r="B170" s="146">
        <v>2</v>
      </c>
      <c r="C170" s="146">
        <v>4</v>
      </c>
      <c r="D170" s="130">
        <v>970040</v>
      </c>
      <c r="E170" s="58" t="s">
        <v>157</v>
      </c>
      <c r="F170" s="142">
        <v>174.9</v>
      </c>
      <c r="G170" s="142">
        <v>410.9</v>
      </c>
      <c r="H170" s="142">
        <v>595.79999999999995</v>
      </c>
      <c r="I170" s="142">
        <v>605.9</v>
      </c>
      <c r="J170" s="142">
        <v>417.5</v>
      </c>
      <c r="K170" s="142">
        <v>415.4</v>
      </c>
      <c r="L170" s="142">
        <v>102.4</v>
      </c>
      <c r="M170" s="142">
        <v>284.89999999999998</v>
      </c>
      <c r="N170" s="142">
        <v>400.2</v>
      </c>
      <c r="O170" s="142">
        <v>335.7</v>
      </c>
      <c r="P170" s="142">
        <v>266.3</v>
      </c>
      <c r="Q170" s="142">
        <v>260.3</v>
      </c>
      <c r="R170" s="142">
        <v>65.099999999999994</v>
      </c>
      <c r="S170" s="142">
        <v>75</v>
      </c>
      <c r="T170" s="142">
        <v>102.3</v>
      </c>
      <c r="U170" s="142">
        <v>79.099999999999994</v>
      </c>
      <c r="V170" s="142">
        <v>48</v>
      </c>
      <c r="W170" s="142">
        <v>72</v>
      </c>
      <c r="X170" s="142">
        <v>7.4</v>
      </c>
      <c r="Y170" s="142">
        <v>51</v>
      </c>
      <c r="Z170" s="142">
        <v>93.3</v>
      </c>
      <c r="AA170" s="142">
        <v>191</v>
      </c>
      <c r="AB170" s="142">
        <v>103.2</v>
      </c>
      <c r="AC170" s="142">
        <v>83.1</v>
      </c>
    </row>
    <row r="171" spans="1:29" s="37" customFormat="1" ht="13.2">
      <c r="A171" s="146">
        <v>8</v>
      </c>
      <c r="B171" s="146">
        <v>2</v>
      </c>
      <c r="C171" s="146">
        <v>4</v>
      </c>
      <c r="D171" s="130">
        <v>382068</v>
      </c>
      <c r="E171" s="58" t="s">
        <v>94</v>
      </c>
      <c r="F171" s="142">
        <v>242.9</v>
      </c>
      <c r="G171" s="142">
        <v>496.9</v>
      </c>
      <c r="H171" s="142">
        <v>729.1</v>
      </c>
      <c r="I171" s="142">
        <v>647.9</v>
      </c>
      <c r="J171" s="142">
        <v>223.8</v>
      </c>
      <c r="K171" s="142">
        <v>456.1</v>
      </c>
      <c r="L171" s="142">
        <v>183.9</v>
      </c>
      <c r="M171" s="142">
        <v>381.2</v>
      </c>
      <c r="N171" s="142">
        <v>508.2</v>
      </c>
      <c r="O171" s="142">
        <v>383</v>
      </c>
      <c r="P171" s="142">
        <v>111.9</v>
      </c>
      <c r="Q171" s="142">
        <v>308.10000000000002</v>
      </c>
      <c r="R171" s="142">
        <v>36.299999999999997</v>
      </c>
      <c r="S171" s="142">
        <v>54.5</v>
      </c>
      <c r="T171" s="142">
        <v>84.1</v>
      </c>
      <c r="U171" s="142">
        <v>76.599999999999994</v>
      </c>
      <c r="V171" s="142">
        <v>29</v>
      </c>
      <c r="W171" s="142">
        <v>55.3</v>
      </c>
      <c r="X171" s="142">
        <v>22.7</v>
      </c>
      <c r="Y171" s="142">
        <v>61.3</v>
      </c>
      <c r="Z171" s="142">
        <v>136.69999999999999</v>
      </c>
      <c r="AA171" s="142">
        <v>188.3</v>
      </c>
      <c r="AB171" s="142">
        <v>82.9</v>
      </c>
      <c r="AC171" s="142">
        <v>92.7</v>
      </c>
    </row>
    <row r="172" spans="1:29" s="37" customFormat="1" ht="13.2">
      <c r="A172" s="146">
        <v>8</v>
      </c>
      <c r="B172" s="146">
        <v>2</v>
      </c>
      <c r="C172" s="146">
        <v>4</v>
      </c>
      <c r="D172" s="130">
        <v>978036</v>
      </c>
      <c r="E172" s="58" t="s">
        <v>166</v>
      </c>
      <c r="F172" s="142">
        <v>282.89999999999998</v>
      </c>
      <c r="G172" s="142">
        <v>528</v>
      </c>
      <c r="H172" s="142">
        <v>523.6</v>
      </c>
      <c r="I172" s="142">
        <v>615.6</v>
      </c>
      <c r="J172" s="142">
        <v>317.7</v>
      </c>
      <c r="K172" s="142">
        <v>446.2</v>
      </c>
      <c r="L172" s="142">
        <v>199.5</v>
      </c>
      <c r="M172" s="142">
        <v>317.89999999999998</v>
      </c>
      <c r="N172" s="142">
        <v>299.89999999999998</v>
      </c>
      <c r="O172" s="142">
        <v>206.8</v>
      </c>
      <c r="P172" s="142">
        <v>113.9</v>
      </c>
      <c r="Q172" s="142">
        <v>227.4</v>
      </c>
      <c r="R172" s="142">
        <v>83.4</v>
      </c>
      <c r="S172" s="142">
        <v>177.8</v>
      </c>
      <c r="T172" s="142">
        <v>137.30000000000001</v>
      </c>
      <c r="U172" s="142">
        <v>112.8</v>
      </c>
      <c r="V172" s="142">
        <v>48</v>
      </c>
      <c r="W172" s="142">
        <v>110.8</v>
      </c>
      <c r="X172" s="142">
        <v>0</v>
      </c>
      <c r="Y172" s="142">
        <v>32.299999999999997</v>
      </c>
      <c r="Z172" s="142">
        <v>86.4</v>
      </c>
      <c r="AA172" s="142">
        <v>296.10000000000002</v>
      </c>
      <c r="AB172" s="142">
        <v>155.9</v>
      </c>
      <c r="AC172" s="142">
        <v>107.9</v>
      </c>
    </row>
    <row r="173" spans="1:29" s="37" customFormat="1" ht="13.2">
      <c r="A173" s="146">
        <v>8</v>
      </c>
      <c r="B173" s="146">
        <v>2</v>
      </c>
      <c r="C173" s="146">
        <v>4</v>
      </c>
      <c r="D173" s="130">
        <v>166032</v>
      </c>
      <c r="E173" s="58" t="s">
        <v>46</v>
      </c>
      <c r="F173" s="142">
        <v>192.7</v>
      </c>
      <c r="G173" s="142">
        <v>221.7</v>
      </c>
      <c r="H173" s="142">
        <v>269.5</v>
      </c>
      <c r="I173" s="142">
        <v>240.5</v>
      </c>
      <c r="J173" s="142">
        <v>108.5</v>
      </c>
      <c r="K173" s="142">
        <v>208.2</v>
      </c>
      <c r="L173" s="142">
        <v>121.1</v>
      </c>
      <c r="M173" s="142">
        <v>98.1</v>
      </c>
      <c r="N173" s="142">
        <v>87.4</v>
      </c>
      <c r="O173" s="142">
        <v>43.2</v>
      </c>
      <c r="P173" s="142">
        <v>16.100000000000001</v>
      </c>
      <c r="Q173" s="142">
        <v>77.2</v>
      </c>
      <c r="R173" s="142">
        <v>59.3</v>
      </c>
      <c r="S173" s="142">
        <v>79.900000000000006</v>
      </c>
      <c r="T173" s="142">
        <v>116.5</v>
      </c>
      <c r="U173" s="142">
        <v>58.6</v>
      </c>
      <c r="V173" s="142">
        <v>44.2</v>
      </c>
      <c r="W173" s="142">
        <v>70.7</v>
      </c>
      <c r="X173" s="142">
        <v>12.4</v>
      </c>
      <c r="Y173" s="142">
        <v>43.6</v>
      </c>
      <c r="Z173" s="142">
        <v>65.5</v>
      </c>
      <c r="AA173" s="142">
        <v>138.80000000000001</v>
      </c>
      <c r="AB173" s="142">
        <v>48.2</v>
      </c>
      <c r="AC173" s="142">
        <v>60.2</v>
      </c>
    </row>
    <row r="174" spans="1:29" s="37" customFormat="1" ht="13.2">
      <c r="A174" s="146">
        <v>8</v>
      </c>
      <c r="B174" s="146">
        <v>2</v>
      </c>
      <c r="C174" s="146">
        <v>4</v>
      </c>
      <c r="D174" s="130">
        <v>170048</v>
      </c>
      <c r="E174" s="58" t="s">
        <v>53</v>
      </c>
      <c r="F174" s="142">
        <v>199.2</v>
      </c>
      <c r="G174" s="142">
        <v>330.8</v>
      </c>
      <c r="H174" s="142">
        <v>448.3</v>
      </c>
      <c r="I174" s="142">
        <v>459.8</v>
      </c>
      <c r="J174" s="142">
        <v>202.2</v>
      </c>
      <c r="K174" s="142">
        <v>324.89999999999998</v>
      </c>
      <c r="L174" s="142">
        <v>129.69999999999999</v>
      </c>
      <c r="M174" s="142">
        <v>165.4</v>
      </c>
      <c r="N174" s="142">
        <v>244.1</v>
      </c>
      <c r="O174" s="142">
        <v>159.9</v>
      </c>
      <c r="P174" s="142">
        <v>31.9</v>
      </c>
      <c r="Q174" s="142">
        <v>148.6</v>
      </c>
      <c r="R174" s="142">
        <v>66.400000000000006</v>
      </c>
      <c r="S174" s="142">
        <v>118.1</v>
      </c>
      <c r="T174" s="142">
        <v>133.19999999999999</v>
      </c>
      <c r="U174" s="142">
        <v>84</v>
      </c>
      <c r="V174" s="142">
        <v>26.6</v>
      </c>
      <c r="W174" s="142">
        <v>85.6</v>
      </c>
      <c r="X174" s="142">
        <v>3.2</v>
      </c>
      <c r="Y174" s="142">
        <v>47.3</v>
      </c>
      <c r="Z174" s="142">
        <v>71</v>
      </c>
      <c r="AA174" s="142">
        <v>215.9</v>
      </c>
      <c r="AB174" s="142">
        <v>143.69999999999999</v>
      </c>
      <c r="AC174" s="142">
        <v>90.7</v>
      </c>
    </row>
    <row r="175" spans="1:29" s="37" customFormat="1" ht="13.2">
      <c r="A175" s="146">
        <v>8</v>
      </c>
      <c r="B175" s="146">
        <v>2</v>
      </c>
      <c r="C175" s="146">
        <v>4</v>
      </c>
      <c r="D175" s="130">
        <v>954036</v>
      </c>
      <c r="E175" s="58" t="s">
        <v>146</v>
      </c>
      <c r="F175" s="142">
        <v>276.60000000000002</v>
      </c>
      <c r="G175" s="142">
        <v>468.3</v>
      </c>
      <c r="H175" s="142">
        <v>472.2</v>
      </c>
      <c r="I175" s="142">
        <v>489.1</v>
      </c>
      <c r="J175" s="142">
        <v>179.4</v>
      </c>
      <c r="K175" s="142">
        <v>370.9</v>
      </c>
      <c r="L175" s="142">
        <v>181.7</v>
      </c>
      <c r="M175" s="142">
        <v>315.39999999999998</v>
      </c>
      <c r="N175" s="142">
        <v>297.10000000000002</v>
      </c>
      <c r="O175" s="142">
        <v>165.9</v>
      </c>
      <c r="P175" s="142">
        <v>78.3</v>
      </c>
      <c r="Q175" s="142">
        <v>205.2</v>
      </c>
      <c r="R175" s="142">
        <v>84.6</v>
      </c>
      <c r="S175" s="142">
        <v>121.1</v>
      </c>
      <c r="T175" s="142">
        <v>109.4</v>
      </c>
      <c r="U175" s="142">
        <v>117.3</v>
      </c>
      <c r="V175" s="142">
        <v>62</v>
      </c>
      <c r="W175" s="142">
        <v>98.1</v>
      </c>
      <c r="X175" s="142">
        <v>10.3</v>
      </c>
      <c r="Y175" s="142">
        <v>31.9</v>
      </c>
      <c r="Z175" s="142">
        <v>65.7</v>
      </c>
      <c r="AA175" s="142">
        <v>205.9</v>
      </c>
      <c r="AB175" s="142">
        <v>39.200000000000003</v>
      </c>
      <c r="AC175" s="142">
        <v>67.599999999999994</v>
      </c>
    </row>
    <row r="176" spans="1:29" s="37" customFormat="1" ht="13.2">
      <c r="A176" s="147"/>
      <c r="B176" s="147"/>
      <c r="C176" s="147"/>
      <c r="D176" s="148"/>
      <c r="E176" s="137" t="s">
        <v>216</v>
      </c>
      <c r="F176" s="302">
        <v>221.1</v>
      </c>
      <c r="G176" s="302">
        <v>393.3</v>
      </c>
      <c r="H176" s="302">
        <v>437.2</v>
      </c>
      <c r="I176" s="302">
        <v>461.9</v>
      </c>
      <c r="J176" s="302">
        <v>226.9</v>
      </c>
      <c r="K176" s="302">
        <v>340.7</v>
      </c>
      <c r="L176" s="302">
        <v>158.80000000000001</v>
      </c>
      <c r="M176" s="302">
        <v>262.7</v>
      </c>
      <c r="N176" s="302">
        <v>276.2</v>
      </c>
      <c r="O176" s="302">
        <v>215.2</v>
      </c>
      <c r="P176" s="302">
        <v>109.1</v>
      </c>
      <c r="Q176" s="302">
        <v>201.9</v>
      </c>
      <c r="R176" s="302">
        <v>53.4</v>
      </c>
      <c r="S176" s="302">
        <v>84.7</v>
      </c>
      <c r="T176" s="302">
        <v>81.3</v>
      </c>
      <c r="U176" s="302">
        <v>72.599999999999994</v>
      </c>
      <c r="V176" s="302">
        <v>37.799999999999997</v>
      </c>
      <c r="W176" s="302">
        <v>65.400000000000006</v>
      </c>
      <c r="X176" s="302">
        <v>8.9</v>
      </c>
      <c r="Y176" s="302">
        <v>45.9</v>
      </c>
      <c r="Z176" s="302">
        <v>79.599999999999994</v>
      </c>
      <c r="AA176" s="302">
        <v>174.1</v>
      </c>
      <c r="AB176" s="302">
        <v>80</v>
      </c>
      <c r="AC176" s="302">
        <v>73.5</v>
      </c>
    </row>
    <row r="177" spans="1:29" s="37" customFormat="1" ht="13.2">
      <c r="A177" s="146">
        <v>9</v>
      </c>
      <c r="B177" s="146">
        <v>3</v>
      </c>
      <c r="C177" s="146">
        <v>4</v>
      </c>
      <c r="D177" s="130">
        <v>958004</v>
      </c>
      <c r="E177" s="58" t="s">
        <v>147</v>
      </c>
      <c r="F177" s="142">
        <v>231.5</v>
      </c>
      <c r="G177" s="142">
        <v>339.6</v>
      </c>
      <c r="H177" s="142">
        <v>287</v>
      </c>
      <c r="I177" s="142">
        <v>296.10000000000002</v>
      </c>
      <c r="J177" s="142">
        <v>157.19999999999999</v>
      </c>
      <c r="K177" s="142">
        <v>262</v>
      </c>
      <c r="L177" s="142">
        <v>182.1</v>
      </c>
      <c r="M177" s="142">
        <v>255.7</v>
      </c>
      <c r="N177" s="142">
        <v>186.6</v>
      </c>
      <c r="O177" s="142">
        <v>119.1</v>
      </c>
      <c r="P177" s="142">
        <v>99.3</v>
      </c>
      <c r="Q177" s="142">
        <v>168.5</v>
      </c>
      <c r="R177" s="142">
        <v>46.8</v>
      </c>
      <c r="S177" s="142">
        <v>43.9</v>
      </c>
      <c r="T177" s="142">
        <v>50.2</v>
      </c>
      <c r="U177" s="142">
        <v>29</v>
      </c>
      <c r="V177" s="142">
        <v>4.0999999999999996</v>
      </c>
      <c r="W177" s="142">
        <v>36.200000000000003</v>
      </c>
      <c r="X177" s="142">
        <v>2.6</v>
      </c>
      <c r="Y177" s="142">
        <v>40</v>
      </c>
      <c r="Z177" s="142">
        <v>50.2</v>
      </c>
      <c r="AA177" s="142">
        <v>148.1</v>
      </c>
      <c r="AB177" s="142">
        <v>53.8</v>
      </c>
      <c r="AC177" s="142">
        <v>57.3</v>
      </c>
    </row>
    <row r="178" spans="1:29" s="37" customFormat="1" ht="13.2">
      <c r="A178" s="146">
        <v>9</v>
      </c>
      <c r="B178" s="146">
        <v>3</v>
      </c>
      <c r="C178" s="146">
        <v>4</v>
      </c>
      <c r="D178" s="130">
        <v>378004</v>
      </c>
      <c r="E178" s="58" t="s">
        <v>79</v>
      </c>
      <c r="F178" s="142">
        <v>179.5</v>
      </c>
      <c r="G178" s="142">
        <v>212</v>
      </c>
      <c r="H178" s="142">
        <v>232.5</v>
      </c>
      <c r="I178" s="142">
        <v>284.3</v>
      </c>
      <c r="J178" s="142">
        <v>104</v>
      </c>
      <c r="K178" s="142">
        <v>205</v>
      </c>
      <c r="L178" s="142">
        <v>122</v>
      </c>
      <c r="M178" s="142">
        <v>134.69999999999999</v>
      </c>
      <c r="N178" s="142">
        <v>152.69999999999999</v>
      </c>
      <c r="O178" s="142">
        <v>108</v>
      </c>
      <c r="P178" s="142">
        <v>30.9</v>
      </c>
      <c r="Q178" s="142">
        <v>112.7</v>
      </c>
      <c r="R178" s="142">
        <v>43.6</v>
      </c>
      <c r="S178" s="142">
        <v>37.4</v>
      </c>
      <c r="T178" s="142">
        <v>18.8</v>
      </c>
      <c r="U178" s="142">
        <v>33.1</v>
      </c>
      <c r="V178" s="142">
        <v>30.9</v>
      </c>
      <c r="W178" s="142">
        <v>33.5</v>
      </c>
      <c r="X178" s="142">
        <v>13.9</v>
      </c>
      <c r="Y178" s="142">
        <v>39.9</v>
      </c>
      <c r="Z178" s="142">
        <v>61.1</v>
      </c>
      <c r="AA178" s="142">
        <v>143.19999999999999</v>
      </c>
      <c r="AB178" s="142">
        <v>42.2</v>
      </c>
      <c r="AC178" s="142">
        <v>58.8</v>
      </c>
    </row>
    <row r="179" spans="1:29" s="37" customFormat="1" ht="13.2">
      <c r="A179" s="146">
        <v>9</v>
      </c>
      <c r="B179" s="146">
        <v>3</v>
      </c>
      <c r="C179" s="146">
        <v>4</v>
      </c>
      <c r="D179" s="130">
        <v>554008</v>
      </c>
      <c r="E179" s="58" t="s">
        <v>99</v>
      </c>
      <c r="F179" s="142">
        <v>159.1</v>
      </c>
      <c r="G179" s="142">
        <v>341.5</v>
      </c>
      <c r="H179" s="142">
        <v>364.7</v>
      </c>
      <c r="I179" s="142">
        <v>361.9</v>
      </c>
      <c r="J179" s="142">
        <v>116.1</v>
      </c>
      <c r="K179" s="142">
        <v>264</v>
      </c>
      <c r="L179" s="142">
        <v>109.5</v>
      </c>
      <c r="M179" s="142">
        <v>230.2</v>
      </c>
      <c r="N179" s="142">
        <v>258.89999999999998</v>
      </c>
      <c r="O179" s="142">
        <v>137.69999999999999</v>
      </c>
      <c r="P179" s="142">
        <v>31</v>
      </c>
      <c r="Q179" s="142">
        <v>150.5</v>
      </c>
      <c r="R179" s="142">
        <v>44.3</v>
      </c>
      <c r="S179" s="142">
        <v>92.1</v>
      </c>
      <c r="T179" s="142">
        <v>87.5</v>
      </c>
      <c r="U179" s="142">
        <v>92.9</v>
      </c>
      <c r="V179" s="142">
        <v>31</v>
      </c>
      <c r="W179" s="142">
        <v>68.5</v>
      </c>
      <c r="X179" s="142">
        <v>5.2</v>
      </c>
      <c r="Y179" s="142">
        <v>19.2</v>
      </c>
      <c r="Z179" s="142">
        <v>18.2</v>
      </c>
      <c r="AA179" s="142">
        <v>131.30000000000001</v>
      </c>
      <c r="AB179" s="142">
        <v>54.2</v>
      </c>
      <c r="AC179" s="142">
        <v>45</v>
      </c>
    </row>
    <row r="180" spans="1:29" s="37" customFormat="1" ht="13.2">
      <c r="A180" s="146">
        <v>9</v>
      </c>
      <c r="B180" s="146">
        <v>3</v>
      </c>
      <c r="C180" s="146">
        <v>4</v>
      </c>
      <c r="D180" s="130">
        <v>170008</v>
      </c>
      <c r="E180" s="58" t="s">
        <v>48</v>
      </c>
      <c r="F180" s="142">
        <v>276.60000000000002</v>
      </c>
      <c r="G180" s="142">
        <v>460.2</v>
      </c>
      <c r="H180" s="142">
        <v>531.70000000000005</v>
      </c>
      <c r="I180" s="142">
        <v>577</v>
      </c>
      <c r="J180" s="142">
        <v>151.69999999999999</v>
      </c>
      <c r="K180" s="142">
        <v>396.2</v>
      </c>
      <c r="L180" s="142">
        <v>168.4</v>
      </c>
      <c r="M180" s="142">
        <v>276.10000000000002</v>
      </c>
      <c r="N180" s="142">
        <v>308.3</v>
      </c>
      <c r="O180" s="142">
        <v>254.7</v>
      </c>
      <c r="P180" s="142">
        <v>68.5</v>
      </c>
      <c r="Q180" s="142">
        <v>213.9</v>
      </c>
      <c r="R180" s="142">
        <v>102.2</v>
      </c>
      <c r="S180" s="142">
        <v>138.1</v>
      </c>
      <c r="T180" s="142">
        <v>84.9</v>
      </c>
      <c r="U180" s="142">
        <v>115.4</v>
      </c>
      <c r="V180" s="142">
        <v>34.299999999999997</v>
      </c>
      <c r="W180" s="142">
        <v>96.8</v>
      </c>
      <c r="X180" s="142">
        <v>6</v>
      </c>
      <c r="Y180" s="142">
        <v>46</v>
      </c>
      <c r="Z180" s="142">
        <v>138.5</v>
      </c>
      <c r="AA180" s="142">
        <v>206.9</v>
      </c>
      <c r="AB180" s="142">
        <v>48.9</v>
      </c>
      <c r="AC180" s="142">
        <v>85.4</v>
      </c>
    </row>
    <row r="181" spans="1:29" s="37" customFormat="1" ht="13.2">
      <c r="A181" s="146">
        <v>9</v>
      </c>
      <c r="B181" s="146">
        <v>3</v>
      </c>
      <c r="C181" s="146">
        <v>4</v>
      </c>
      <c r="D181" s="130">
        <v>162004</v>
      </c>
      <c r="E181" s="58" t="s">
        <v>40</v>
      </c>
      <c r="F181" s="142">
        <v>164</v>
      </c>
      <c r="G181" s="142">
        <v>301.39999999999998</v>
      </c>
      <c r="H181" s="142">
        <v>294.89999999999998</v>
      </c>
      <c r="I181" s="142">
        <v>287.8</v>
      </c>
      <c r="J181" s="142">
        <v>87.9</v>
      </c>
      <c r="K181" s="142">
        <v>224.8</v>
      </c>
      <c r="L181" s="142">
        <v>109.4</v>
      </c>
      <c r="M181" s="142">
        <v>206.9</v>
      </c>
      <c r="N181" s="142">
        <v>222.2</v>
      </c>
      <c r="O181" s="142">
        <v>159.5</v>
      </c>
      <c r="P181" s="142">
        <v>32.4</v>
      </c>
      <c r="Q181" s="142">
        <v>144.6</v>
      </c>
      <c r="R181" s="142">
        <v>54.7</v>
      </c>
      <c r="S181" s="142">
        <v>76.5</v>
      </c>
      <c r="T181" s="142">
        <v>47</v>
      </c>
      <c r="U181" s="142">
        <v>54.5</v>
      </c>
      <c r="V181" s="142">
        <v>18.5</v>
      </c>
      <c r="W181" s="142">
        <v>50.8</v>
      </c>
      <c r="X181" s="142">
        <v>0</v>
      </c>
      <c r="Y181" s="142">
        <v>18</v>
      </c>
      <c r="Z181" s="142">
        <v>25.6</v>
      </c>
      <c r="AA181" s="142">
        <v>73.900000000000006</v>
      </c>
      <c r="AB181" s="142">
        <v>37</v>
      </c>
      <c r="AC181" s="142">
        <v>29.4</v>
      </c>
    </row>
    <row r="182" spans="1:29" s="37" customFormat="1" ht="13.2">
      <c r="A182" s="146">
        <v>9</v>
      </c>
      <c r="B182" s="146">
        <v>3</v>
      </c>
      <c r="C182" s="146">
        <v>4</v>
      </c>
      <c r="D182" s="130">
        <v>362024</v>
      </c>
      <c r="E182" s="58" t="s">
        <v>66</v>
      </c>
      <c r="F182" s="142">
        <v>266.2</v>
      </c>
      <c r="G182" s="142">
        <v>413.4</v>
      </c>
      <c r="H182" s="142">
        <v>558.29999999999995</v>
      </c>
      <c r="I182" s="142">
        <v>532.9</v>
      </c>
      <c r="J182" s="142">
        <v>181.8</v>
      </c>
      <c r="K182" s="142">
        <v>387.5</v>
      </c>
      <c r="L182" s="142">
        <v>190.1</v>
      </c>
      <c r="M182" s="142">
        <v>303.5</v>
      </c>
      <c r="N182" s="142">
        <v>395.7</v>
      </c>
      <c r="O182" s="142">
        <v>353.6</v>
      </c>
      <c r="P182" s="142">
        <v>101</v>
      </c>
      <c r="Q182" s="142">
        <v>268.2</v>
      </c>
      <c r="R182" s="142">
        <v>58.8</v>
      </c>
      <c r="S182" s="142">
        <v>78.5</v>
      </c>
      <c r="T182" s="142">
        <v>65</v>
      </c>
      <c r="U182" s="142">
        <v>64.7</v>
      </c>
      <c r="V182" s="142">
        <v>6.7</v>
      </c>
      <c r="W182" s="142">
        <v>57.2</v>
      </c>
      <c r="X182" s="142">
        <v>17.3</v>
      </c>
      <c r="Y182" s="142">
        <v>31.4</v>
      </c>
      <c r="Z182" s="142">
        <v>97.6</v>
      </c>
      <c r="AA182" s="142">
        <v>114.5</v>
      </c>
      <c r="AB182" s="142">
        <v>74.099999999999994</v>
      </c>
      <c r="AC182" s="142">
        <v>62.1</v>
      </c>
    </row>
    <row r="183" spans="1:29" s="37" customFormat="1" ht="13.2">
      <c r="A183" s="146">
        <v>9</v>
      </c>
      <c r="B183" s="146">
        <v>3</v>
      </c>
      <c r="C183" s="146">
        <v>4</v>
      </c>
      <c r="D183" s="130">
        <v>162008</v>
      </c>
      <c r="E183" s="58" t="s">
        <v>41</v>
      </c>
      <c r="F183" s="142">
        <v>223.4</v>
      </c>
      <c r="G183" s="142">
        <v>245.2</v>
      </c>
      <c r="H183" s="142">
        <v>273.7</v>
      </c>
      <c r="I183" s="142">
        <v>393.4</v>
      </c>
      <c r="J183" s="142">
        <v>164.2</v>
      </c>
      <c r="K183" s="142">
        <v>261.39999999999998</v>
      </c>
      <c r="L183" s="142">
        <v>156.69999999999999</v>
      </c>
      <c r="M183" s="142">
        <v>157.6</v>
      </c>
      <c r="N183" s="142">
        <v>122.1</v>
      </c>
      <c r="O183" s="142">
        <v>160.4</v>
      </c>
      <c r="P183" s="142">
        <v>84.4</v>
      </c>
      <c r="Q183" s="142">
        <v>139.19999999999999</v>
      </c>
      <c r="R183" s="142">
        <v>49.3</v>
      </c>
      <c r="S183" s="142">
        <v>56.9</v>
      </c>
      <c r="T183" s="142">
        <v>109.5</v>
      </c>
      <c r="U183" s="142">
        <v>61.1</v>
      </c>
      <c r="V183" s="142">
        <v>14.1</v>
      </c>
      <c r="W183" s="142">
        <v>58.3</v>
      </c>
      <c r="X183" s="142">
        <v>17.399999999999999</v>
      </c>
      <c r="Y183" s="142">
        <v>30.6</v>
      </c>
      <c r="Z183" s="142">
        <v>42.1</v>
      </c>
      <c r="AA183" s="142">
        <v>171.9</v>
      </c>
      <c r="AB183" s="142">
        <v>65.7</v>
      </c>
      <c r="AC183" s="142">
        <v>63.8</v>
      </c>
    </row>
    <row r="184" spans="1:29" s="37" customFormat="1" ht="13.2">
      <c r="A184" s="146">
        <v>9</v>
      </c>
      <c r="B184" s="146">
        <v>3</v>
      </c>
      <c r="C184" s="146">
        <v>4</v>
      </c>
      <c r="D184" s="130">
        <v>754008</v>
      </c>
      <c r="E184" s="58" t="s">
        <v>122</v>
      </c>
      <c r="F184" s="142">
        <v>157.19999999999999</v>
      </c>
      <c r="G184" s="142">
        <v>282.7</v>
      </c>
      <c r="H184" s="142">
        <v>319.5</v>
      </c>
      <c r="I184" s="142">
        <v>373.4</v>
      </c>
      <c r="J184" s="142">
        <v>177.2</v>
      </c>
      <c r="K184" s="142">
        <v>255.2</v>
      </c>
      <c r="L184" s="142">
        <v>124.7</v>
      </c>
      <c r="M184" s="142">
        <v>194.8</v>
      </c>
      <c r="N184" s="142">
        <v>230.9</v>
      </c>
      <c r="O184" s="142">
        <v>181.9</v>
      </c>
      <c r="P184" s="142">
        <v>99.1</v>
      </c>
      <c r="Q184" s="142">
        <v>163.5</v>
      </c>
      <c r="R184" s="142">
        <v>32.5</v>
      </c>
      <c r="S184" s="142">
        <v>74.099999999999994</v>
      </c>
      <c r="T184" s="142">
        <v>48.3</v>
      </c>
      <c r="U184" s="142">
        <v>43.1</v>
      </c>
      <c r="V184" s="142">
        <v>24</v>
      </c>
      <c r="W184" s="142">
        <v>43.4</v>
      </c>
      <c r="X184" s="142">
        <v>0</v>
      </c>
      <c r="Y184" s="142">
        <v>13.7</v>
      </c>
      <c r="Z184" s="142">
        <v>40.299999999999997</v>
      </c>
      <c r="AA184" s="142">
        <v>148.4</v>
      </c>
      <c r="AB184" s="142">
        <v>54.1</v>
      </c>
      <c r="AC184" s="142">
        <v>48.2</v>
      </c>
    </row>
    <row r="185" spans="1:29" s="37" customFormat="1" ht="13.2">
      <c r="A185" s="146">
        <v>9</v>
      </c>
      <c r="B185" s="146">
        <v>3</v>
      </c>
      <c r="C185" s="146">
        <v>4</v>
      </c>
      <c r="D185" s="130">
        <v>954016</v>
      </c>
      <c r="E185" s="58" t="s">
        <v>141</v>
      </c>
      <c r="F185" s="142">
        <v>426.2</v>
      </c>
      <c r="G185" s="142">
        <v>605</v>
      </c>
      <c r="H185" s="142">
        <v>619.9</v>
      </c>
      <c r="I185" s="142">
        <v>647.4</v>
      </c>
      <c r="J185" s="142">
        <v>327.9</v>
      </c>
      <c r="K185" s="142">
        <v>520.9</v>
      </c>
      <c r="L185" s="142">
        <v>353.4</v>
      </c>
      <c r="M185" s="142">
        <v>471.2</v>
      </c>
      <c r="N185" s="142">
        <v>422.9</v>
      </c>
      <c r="O185" s="142">
        <v>288.3</v>
      </c>
      <c r="P185" s="142">
        <v>208.1</v>
      </c>
      <c r="Q185" s="142">
        <v>349.6</v>
      </c>
      <c r="R185" s="142">
        <v>65.599999999999994</v>
      </c>
      <c r="S185" s="142">
        <v>81.400000000000006</v>
      </c>
      <c r="T185" s="142">
        <v>86.9</v>
      </c>
      <c r="U185" s="142">
        <v>60.7</v>
      </c>
      <c r="V185" s="142">
        <v>6.3</v>
      </c>
      <c r="W185" s="142">
        <v>61.5</v>
      </c>
      <c r="X185" s="142">
        <v>7.3</v>
      </c>
      <c r="Y185" s="142">
        <v>52.4</v>
      </c>
      <c r="Z185" s="142">
        <v>110.1</v>
      </c>
      <c r="AA185" s="142">
        <v>298.39999999999998</v>
      </c>
      <c r="AB185" s="142">
        <v>113.5</v>
      </c>
      <c r="AC185" s="142">
        <v>109.7</v>
      </c>
    </row>
    <row r="186" spans="1:29" s="37" customFormat="1" ht="13.2">
      <c r="A186" s="146">
        <v>9</v>
      </c>
      <c r="B186" s="146">
        <v>3</v>
      </c>
      <c r="C186" s="146">
        <v>4</v>
      </c>
      <c r="D186" s="130">
        <v>158016</v>
      </c>
      <c r="E186" s="58" t="s">
        <v>33</v>
      </c>
      <c r="F186" s="142">
        <v>155.80000000000001</v>
      </c>
      <c r="G186" s="142">
        <v>311.60000000000002</v>
      </c>
      <c r="H186" s="142">
        <v>218.6</v>
      </c>
      <c r="I186" s="142">
        <v>420.8</v>
      </c>
      <c r="J186" s="142">
        <v>77.7</v>
      </c>
      <c r="K186" s="142">
        <v>235.6</v>
      </c>
      <c r="L186" s="142">
        <v>124.7</v>
      </c>
      <c r="M186" s="142">
        <v>205.8</v>
      </c>
      <c r="N186" s="142">
        <v>120.8</v>
      </c>
      <c r="O186" s="142">
        <v>158.4</v>
      </c>
      <c r="P186" s="142">
        <v>32.4</v>
      </c>
      <c r="Q186" s="142">
        <v>130.4</v>
      </c>
      <c r="R186" s="142">
        <v>17.3</v>
      </c>
      <c r="S186" s="142">
        <v>58.8</v>
      </c>
      <c r="T186" s="142">
        <v>51.8</v>
      </c>
      <c r="U186" s="142">
        <v>64.400000000000006</v>
      </c>
      <c r="V186" s="142">
        <v>19.399999999999999</v>
      </c>
      <c r="W186" s="142">
        <v>40.4</v>
      </c>
      <c r="X186" s="142">
        <v>13.9</v>
      </c>
      <c r="Y186" s="142">
        <v>47</v>
      </c>
      <c r="Z186" s="142">
        <v>46</v>
      </c>
      <c r="AA186" s="142">
        <v>198</v>
      </c>
      <c r="AB186" s="142">
        <v>25.9</v>
      </c>
      <c r="AC186" s="142">
        <v>64.7</v>
      </c>
    </row>
    <row r="187" spans="1:29" s="42" customFormat="1" ht="13.2">
      <c r="A187" s="146">
        <v>9</v>
      </c>
      <c r="B187" s="146">
        <v>3</v>
      </c>
      <c r="C187" s="146">
        <v>4</v>
      </c>
      <c r="D187" s="130">
        <v>362028</v>
      </c>
      <c r="E187" s="58" t="s">
        <v>67</v>
      </c>
      <c r="F187" s="142">
        <v>84.9</v>
      </c>
      <c r="G187" s="142">
        <v>227</v>
      </c>
      <c r="H187" s="142">
        <v>382.4</v>
      </c>
      <c r="I187" s="142">
        <v>439.2</v>
      </c>
      <c r="J187" s="142">
        <v>91.3</v>
      </c>
      <c r="K187" s="142">
        <v>228.2</v>
      </c>
      <c r="L187" s="142">
        <v>65.099999999999994</v>
      </c>
      <c r="M187" s="142">
        <v>163.4</v>
      </c>
      <c r="N187" s="142">
        <v>277.2</v>
      </c>
      <c r="O187" s="142">
        <v>180.3</v>
      </c>
      <c r="P187" s="142">
        <v>50.7</v>
      </c>
      <c r="Q187" s="142">
        <v>138.80000000000001</v>
      </c>
      <c r="R187" s="142">
        <v>14.2</v>
      </c>
      <c r="S187" s="142">
        <v>31.8</v>
      </c>
      <c r="T187" s="142">
        <v>57.4</v>
      </c>
      <c r="U187" s="142">
        <v>37</v>
      </c>
      <c r="V187" s="142">
        <v>0</v>
      </c>
      <c r="W187" s="142">
        <v>26.7</v>
      </c>
      <c r="X187" s="142">
        <v>5.7</v>
      </c>
      <c r="Y187" s="142">
        <v>31.8</v>
      </c>
      <c r="Z187" s="142">
        <v>47.8</v>
      </c>
      <c r="AA187" s="142">
        <v>221.9</v>
      </c>
      <c r="AB187" s="142">
        <v>40.6</v>
      </c>
      <c r="AC187" s="142">
        <v>62.7</v>
      </c>
    </row>
    <row r="188" spans="1:29" s="37" customFormat="1" ht="13.2">
      <c r="A188" s="146">
        <v>9</v>
      </c>
      <c r="B188" s="146">
        <v>3</v>
      </c>
      <c r="C188" s="146">
        <v>4</v>
      </c>
      <c r="D188" s="130">
        <v>974028</v>
      </c>
      <c r="E188" s="58" t="s">
        <v>158</v>
      </c>
      <c r="F188" s="142">
        <v>175.7</v>
      </c>
      <c r="G188" s="142">
        <v>396.9</v>
      </c>
      <c r="H188" s="142">
        <v>401.7</v>
      </c>
      <c r="I188" s="142">
        <v>395.9</v>
      </c>
      <c r="J188" s="142">
        <v>105.2</v>
      </c>
      <c r="K188" s="142">
        <v>290.10000000000002</v>
      </c>
      <c r="L188" s="142">
        <v>112.8</v>
      </c>
      <c r="M188" s="142">
        <v>256.3</v>
      </c>
      <c r="N188" s="142">
        <v>241.8</v>
      </c>
      <c r="O188" s="142">
        <v>174.8</v>
      </c>
      <c r="P188" s="142">
        <v>45.7</v>
      </c>
      <c r="Q188" s="142">
        <v>163.9</v>
      </c>
      <c r="R188" s="142">
        <v>62.9</v>
      </c>
      <c r="S188" s="142">
        <v>103.3</v>
      </c>
      <c r="T188" s="142">
        <v>62.4</v>
      </c>
      <c r="U188" s="142">
        <v>71.3</v>
      </c>
      <c r="V188" s="142">
        <v>18.3</v>
      </c>
      <c r="W188" s="142">
        <v>64.599999999999994</v>
      </c>
      <c r="X188" s="142">
        <v>0</v>
      </c>
      <c r="Y188" s="142">
        <v>37.200000000000003</v>
      </c>
      <c r="Z188" s="142">
        <v>97.5</v>
      </c>
      <c r="AA188" s="142">
        <v>149.80000000000001</v>
      </c>
      <c r="AB188" s="142">
        <v>41.2</v>
      </c>
      <c r="AC188" s="142">
        <v>61.7</v>
      </c>
    </row>
    <row r="189" spans="1:29" s="37" customFormat="1" ht="13.2">
      <c r="A189" s="146">
        <v>9</v>
      </c>
      <c r="B189" s="146">
        <v>3</v>
      </c>
      <c r="C189" s="146">
        <v>4</v>
      </c>
      <c r="D189" s="130">
        <v>962040</v>
      </c>
      <c r="E189" s="58" t="s">
        <v>154</v>
      </c>
      <c r="F189" s="142">
        <v>181.5</v>
      </c>
      <c r="G189" s="142">
        <v>287.5</v>
      </c>
      <c r="H189" s="142">
        <v>270.10000000000002</v>
      </c>
      <c r="I189" s="142">
        <v>273.7</v>
      </c>
      <c r="J189" s="142">
        <v>126.1</v>
      </c>
      <c r="K189" s="142">
        <v>226.9</v>
      </c>
      <c r="L189" s="142">
        <v>118.4</v>
      </c>
      <c r="M189" s="142">
        <v>94</v>
      </c>
      <c r="N189" s="142">
        <v>103.9</v>
      </c>
      <c r="O189" s="142">
        <v>57.4</v>
      </c>
      <c r="P189" s="142">
        <v>49.3</v>
      </c>
      <c r="Q189" s="142">
        <v>85.9</v>
      </c>
      <c r="R189" s="142">
        <v>51.3</v>
      </c>
      <c r="S189" s="142">
        <v>138.19999999999999</v>
      </c>
      <c r="T189" s="142">
        <v>77.900000000000006</v>
      </c>
      <c r="U189" s="142">
        <v>83.9</v>
      </c>
      <c r="V189" s="142">
        <v>21.9</v>
      </c>
      <c r="W189" s="142">
        <v>73.400000000000006</v>
      </c>
      <c r="X189" s="142">
        <v>11.8</v>
      </c>
      <c r="Y189" s="142">
        <v>55.3</v>
      </c>
      <c r="Z189" s="142">
        <v>88.3</v>
      </c>
      <c r="AA189" s="142">
        <v>132.5</v>
      </c>
      <c r="AB189" s="142">
        <v>54.8</v>
      </c>
      <c r="AC189" s="142">
        <v>67.599999999999994</v>
      </c>
    </row>
    <row r="190" spans="1:29" s="37" customFormat="1" ht="13.2">
      <c r="A190" s="146">
        <v>9</v>
      </c>
      <c r="B190" s="146">
        <v>3</v>
      </c>
      <c r="C190" s="146">
        <v>4</v>
      </c>
      <c r="D190" s="130">
        <v>158028</v>
      </c>
      <c r="E190" s="58" t="s">
        <v>37</v>
      </c>
      <c r="F190" s="142">
        <v>121.2</v>
      </c>
      <c r="G190" s="142">
        <v>136.80000000000001</v>
      </c>
      <c r="H190" s="142">
        <v>196.2</v>
      </c>
      <c r="I190" s="142">
        <v>298.5</v>
      </c>
      <c r="J190" s="142">
        <v>120.8</v>
      </c>
      <c r="K190" s="142">
        <v>175.3</v>
      </c>
      <c r="L190" s="142">
        <v>74</v>
      </c>
      <c r="M190" s="142">
        <v>71.7</v>
      </c>
      <c r="N190" s="142">
        <v>136.1</v>
      </c>
      <c r="O190" s="142">
        <v>126.3</v>
      </c>
      <c r="P190" s="142">
        <v>40.299999999999997</v>
      </c>
      <c r="Q190" s="142">
        <v>91.3</v>
      </c>
      <c r="R190" s="142">
        <v>42.6</v>
      </c>
      <c r="S190" s="142">
        <v>48.9</v>
      </c>
      <c r="T190" s="142">
        <v>25.3</v>
      </c>
      <c r="U190" s="142">
        <v>54.5</v>
      </c>
      <c r="V190" s="142">
        <v>20.100000000000001</v>
      </c>
      <c r="W190" s="142">
        <v>39.6</v>
      </c>
      <c r="X190" s="142">
        <v>4.5</v>
      </c>
      <c r="Y190" s="142">
        <v>16.3</v>
      </c>
      <c r="Z190" s="142">
        <v>34.799999999999997</v>
      </c>
      <c r="AA190" s="142">
        <v>117.7</v>
      </c>
      <c r="AB190" s="142">
        <v>60.4</v>
      </c>
      <c r="AC190" s="142">
        <v>44.4</v>
      </c>
    </row>
    <row r="191" spans="1:29" ht="13.2">
      <c r="A191" s="146">
        <v>9</v>
      </c>
      <c r="B191" s="146">
        <v>3</v>
      </c>
      <c r="C191" s="146">
        <v>4</v>
      </c>
      <c r="D191" s="130">
        <v>566076</v>
      </c>
      <c r="E191" s="58" t="s">
        <v>117</v>
      </c>
      <c r="F191" s="142">
        <v>220.5</v>
      </c>
      <c r="G191" s="142">
        <v>319.10000000000002</v>
      </c>
      <c r="H191" s="142">
        <v>296.3</v>
      </c>
      <c r="I191" s="142">
        <v>370.7</v>
      </c>
      <c r="J191" s="142">
        <v>126.9</v>
      </c>
      <c r="K191" s="142">
        <v>265.7</v>
      </c>
      <c r="L191" s="142">
        <v>123</v>
      </c>
      <c r="M191" s="142">
        <v>204.4</v>
      </c>
      <c r="N191" s="142">
        <v>141.1</v>
      </c>
      <c r="O191" s="142">
        <v>159.30000000000001</v>
      </c>
      <c r="P191" s="142">
        <v>47.1</v>
      </c>
      <c r="Q191" s="142">
        <v>134.80000000000001</v>
      </c>
      <c r="R191" s="142">
        <v>83.5</v>
      </c>
      <c r="S191" s="142">
        <v>64.5</v>
      </c>
      <c r="T191" s="142">
        <v>91.7</v>
      </c>
      <c r="U191" s="142">
        <v>70.5</v>
      </c>
      <c r="V191" s="142">
        <v>25.4</v>
      </c>
      <c r="W191" s="142">
        <v>68.900000000000006</v>
      </c>
      <c r="X191" s="142">
        <v>13.9</v>
      </c>
      <c r="Y191" s="142">
        <v>50.2</v>
      </c>
      <c r="Z191" s="142">
        <v>63.5</v>
      </c>
      <c r="AA191" s="142">
        <v>140.9</v>
      </c>
      <c r="AB191" s="142">
        <v>54.4</v>
      </c>
      <c r="AC191" s="142">
        <v>62</v>
      </c>
    </row>
    <row r="192" spans="1:29" ht="13.2">
      <c r="A192" s="146">
        <v>9</v>
      </c>
      <c r="B192" s="146">
        <v>3</v>
      </c>
      <c r="C192" s="146">
        <v>4</v>
      </c>
      <c r="D192" s="130">
        <v>382056</v>
      </c>
      <c r="E192" s="58" t="s">
        <v>92</v>
      </c>
      <c r="F192" s="142">
        <v>197.6</v>
      </c>
      <c r="G192" s="142">
        <v>311.2</v>
      </c>
      <c r="H192" s="142">
        <v>395</v>
      </c>
      <c r="I192" s="142">
        <v>376.5</v>
      </c>
      <c r="J192" s="142">
        <v>130</v>
      </c>
      <c r="K192" s="142">
        <v>277.60000000000002</v>
      </c>
      <c r="L192" s="142">
        <v>142.9</v>
      </c>
      <c r="M192" s="142">
        <v>181.1</v>
      </c>
      <c r="N192" s="142">
        <v>242.7</v>
      </c>
      <c r="O192" s="142">
        <v>177.4</v>
      </c>
      <c r="P192" s="142">
        <v>31.2</v>
      </c>
      <c r="Q192" s="142">
        <v>156.19999999999999</v>
      </c>
      <c r="R192" s="142">
        <v>48.6</v>
      </c>
      <c r="S192" s="142">
        <v>83.6</v>
      </c>
      <c r="T192" s="142">
        <v>57.1</v>
      </c>
      <c r="U192" s="142">
        <v>56.3</v>
      </c>
      <c r="V192" s="142">
        <v>36.4</v>
      </c>
      <c r="W192" s="142">
        <v>56</v>
      </c>
      <c r="X192" s="142">
        <v>6.1</v>
      </c>
      <c r="Y192" s="142">
        <v>46.4</v>
      </c>
      <c r="Z192" s="142">
        <v>95.2</v>
      </c>
      <c r="AA192" s="142">
        <v>142.80000000000001</v>
      </c>
      <c r="AB192" s="142">
        <v>62.4</v>
      </c>
      <c r="AC192" s="142">
        <v>65.400000000000006</v>
      </c>
    </row>
    <row r="193" spans="1:29" ht="13.2">
      <c r="A193" s="146">
        <v>9</v>
      </c>
      <c r="B193" s="146">
        <v>3</v>
      </c>
      <c r="C193" s="146">
        <v>4</v>
      </c>
      <c r="D193" s="130">
        <v>158032</v>
      </c>
      <c r="E193" s="58" t="s">
        <v>38</v>
      </c>
      <c r="F193" s="142">
        <v>193.3</v>
      </c>
      <c r="G193" s="142">
        <v>244.5</v>
      </c>
      <c r="H193" s="142">
        <v>258.7</v>
      </c>
      <c r="I193" s="142">
        <v>374.6</v>
      </c>
      <c r="J193" s="142">
        <v>147.6</v>
      </c>
      <c r="K193" s="142">
        <v>244.4</v>
      </c>
      <c r="L193" s="142">
        <v>129.6</v>
      </c>
      <c r="M193" s="142">
        <v>127.3</v>
      </c>
      <c r="N193" s="142">
        <v>139.1</v>
      </c>
      <c r="O193" s="142">
        <v>148.1</v>
      </c>
      <c r="P193" s="142">
        <v>79.2</v>
      </c>
      <c r="Q193" s="142">
        <v>126.4</v>
      </c>
      <c r="R193" s="142">
        <v>52.3</v>
      </c>
      <c r="S193" s="142">
        <v>83.7</v>
      </c>
      <c r="T193" s="142">
        <v>55</v>
      </c>
      <c r="U193" s="142">
        <v>58.1</v>
      </c>
      <c r="V193" s="142">
        <v>21.6</v>
      </c>
      <c r="W193" s="142">
        <v>54.5</v>
      </c>
      <c r="X193" s="142">
        <v>11.4</v>
      </c>
      <c r="Y193" s="142">
        <v>33.5</v>
      </c>
      <c r="Z193" s="142">
        <v>64.7</v>
      </c>
      <c r="AA193" s="142">
        <v>168.4</v>
      </c>
      <c r="AB193" s="142">
        <v>46.8</v>
      </c>
      <c r="AC193" s="142">
        <v>63.5</v>
      </c>
    </row>
    <row r="194" spans="1:29" ht="13.2">
      <c r="A194" s="149"/>
      <c r="B194" s="149"/>
      <c r="C194" s="149"/>
      <c r="D194" s="150"/>
      <c r="E194" s="137" t="s">
        <v>219</v>
      </c>
      <c r="F194" s="302">
        <v>194.6</v>
      </c>
      <c r="G194" s="302">
        <v>305.7</v>
      </c>
      <c r="H194" s="302">
        <v>331.4</v>
      </c>
      <c r="I194" s="302">
        <v>380.5</v>
      </c>
      <c r="J194" s="302">
        <v>138</v>
      </c>
      <c r="K194" s="302">
        <v>268.2</v>
      </c>
      <c r="L194" s="302">
        <v>136.30000000000001</v>
      </c>
      <c r="M194" s="302">
        <v>198.1</v>
      </c>
      <c r="N194" s="302">
        <v>208.5</v>
      </c>
      <c r="O194" s="302">
        <v>165.5</v>
      </c>
      <c r="P194" s="302">
        <v>64</v>
      </c>
      <c r="Q194" s="302">
        <v>154.69999999999999</v>
      </c>
      <c r="R194" s="302">
        <v>50.5</v>
      </c>
      <c r="S194" s="302">
        <v>73.2</v>
      </c>
      <c r="T194" s="302">
        <v>60.2</v>
      </c>
      <c r="U194" s="302">
        <v>59.9</v>
      </c>
      <c r="V194" s="302">
        <v>20.6</v>
      </c>
      <c r="W194" s="302">
        <v>53.4</v>
      </c>
      <c r="X194" s="302">
        <v>7.8</v>
      </c>
      <c r="Y194" s="302">
        <v>34.4</v>
      </c>
      <c r="Z194" s="302">
        <v>62.7</v>
      </c>
      <c r="AA194" s="302">
        <v>155</v>
      </c>
      <c r="AB194" s="302">
        <v>53.4</v>
      </c>
      <c r="AC194" s="302">
        <v>60.1</v>
      </c>
    </row>
    <row r="195" spans="1:29" ht="13.2">
      <c r="A195" s="146">
        <v>10</v>
      </c>
      <c r="B195" s="146">
        <v>4</v>
      </c>
      <c r="C195" s="146">
        <v>4</v>
      </c>
      <c r="D195" s="130">
        <v>566028</v>
      </c>
      <c r="E195" s="58" t="s">
        <v>116</v>
      </c>
      <c r="F195" s="142">
        <v>280.60000000000002</v>
      </c>
      <c r="G195" s="142">
        <v>421.8</v>
      </c>
      <c r="H195" s="142">
        <v>392</v>
      </c>
      <c r="I195" s="142">
        <v>408.8</v>
      </c>
      <c r="J195" s="142">
        <v>164</v>
      </c>
      <c r="K195" s="142">
        <v>333.9</v>
      </c>
      <c r="L195" s="142">
        <v>175.4</v>
      </c>
      <c r="M195" s="142">
        <v>210.9</v>
      </c>
      <c r="N195" s="142">
        <v>210</v>
      </c>
      <c r="O195" s="142">
        <v>177</v>
      </c>
      <c r="P195" s="142">
        <v>52.9</v>
      </c>
      <c r="Q195" s="142">
        <v>167.8</v>
      </c>
      <c r="R195" s="142">
        <v>87.7</v>
      </c>
      <c r="S195" s="142">
        <v>169.8</v>
      </c>
      <c r="T195" s="142">
        <v>107.3</v>
      </c>
      <c r="U195" s="142">
        <v>113.8</v>
      </c>
      <c r="V195" s="142">
        <v>21.2</v>
      </c>
      <c r="W195" s="142">
        <v>100</v>
      </c>
      <c r="X195" s="142">
        <v>17.5</v>
      </c>
      <c r="Y195" s="142">
        <v>41.2</v>
      </c>
      <c r="Z195" s="142">
        <v>74.7</v>
      </c>
      <c r="AA195" s="142">
        <v>118</v>
      </c>
      <c r="AB195" s="142">
        <v>89.9</v>
      </c>
      <c r="AC195" s="142">
        <v>66.099999999999994</v>
      </c>
    </row>
    <row r="196" spans="1:29" ht="13.2">
      <c r="A196" s="146">
        <v>10</v>
      </c>
      <c r="B196" s="146">
        <v>4</v>
      </c>
      <c r="C196" s="146">
        <v>4</v>
      </c>
      <c r="D196" s="130">
        <v>158020</v>
      </c>
      <c r="E196" s="58" t="s">
        <v>34</v>
      </c>
      <c r="F196" s="142">
        <v>101.9</v>
      </c>
      <c r="G196" s="142">
        <v>247.9</v>
      </c>
      <c r="H196" s="142">
        <v>267.8</v>
      </c>
      <c r="I196" s="142">
        <v>291.5</v>
      </c>
      <c r="J196" s="142">
        <v>86.5</v>
      </c>
      <c r="K196" s="142">
        <v>193.8</v>
      </c>
      <c r="L196" s="142">
        <v>54.1</v>
      </c>
      <c r="M196" s="142">
        <v>141</v>
      </c>
      <c r="N196" s="142">
        <v>138.69999999999999</v>
      </c>
      <c r="O196" s="142">
        <v>123.7</v>
      </c>
      <c r="P196" s="142">
        <v>54.1</v>
      </c>
      <c r="Q196" s="142">
        <v>99.1</v>
      </c>
      <c r="R196" s="142">
        <v>38.200000000000003</v>
      </c>
      <c r="S196" s="142">
        <v>63.2</v>
      </c>
      <c r="T196" s="142">
        <v>62.2</v>
      </c>
      <c r="U196" s="142">
        <v>39.799999999999997</v>
      </c>
      <c r="V196" s="142">
        <v>21.6</v>
      </c>
      <c r="W196" s="142">
        <v>44.7</v>
      </c>
      <c r="X196" s="142">
        <v>9.6</v>
      </c>
      <c r="Y196" s="142">
        <v>43.8</v>
      </c>
      <c r="Z196" s="142">
        <v>67</v>
      </c>
      <c r="AA196" s="142">
        <v>128.1</v>
      </c>
      <c r="AB196" s="142">
        <v>10.8</v>
      </c>
      <c r="AC196" s="142">
        <v>50</v>
      </c>
    </row>
    <row r="197" spans="1:29" s="6" customFormat="1" ht="13.2">
      <c r="A197" s="146">
        <v>10</v>
      </c>
      <c r="B197" s="146">
        <v>4</v>
      </c>
      <c r="C197" s="146">
        <v>4</v>
      </c>
      <c r="D197" s="130">
        <v>162022</v>
      </c>
      <c r="E197" s="58" t="s">
        <v>43</v>
      </c>
      <c r="F197" s="142">
        <v>63.5</v>
      </c>
      <c r="G197" s="142">
        <v>155.5</v>
      </c>
      <c r="H197" s="142">
        <v>229.2</v>
      </c>
      <c r="I197" s="142">
        <v>323.89999999999998</v>
      </c>
      <c r="J197" s="142">
        <v>245.7</v>
      </c>
      <c r="K197" s="142">
        <v>190.7</v>
      </c>
      <c r="L197" s="142">
        <v>50.2</v>
      </c>
      <c r="M197" s="142">
        <v>136.1</v>
      </c>
      <c r="N197" s="142">
        <v>173.1</v>
      </c>
      <c r="O197" s="142">
        <v>175.8</v>
      </c>
      <c r="P197" s="142">
        <v>146.1</v>
      </c>
      <c r="Q197" s="142">
        <v>129</v>
      </c>
      <c r="R197" s="142">
        <v>3.3</v>
      </c>
      <c r="S197" s="142">
        <v>14.6</v>
      </c>
      <c r="T197" s="142">
        <v>37.4</v>
      </c>
      <c r="U197" s="142">
        <v>41.6</v>
      </c>
      <c r="V197" s="142">
        <v>33.200000000000003</v>
      </c>
      <c r="W197" s="142">
        <v>24</v>
      </c>
      <c r="X197" s="142">
        <v>10</v>
      </c>
      <c r="Y197" s="142">
        <v>4.9000000000000004</v>
      </c>
      <c r="Z197" s="142">
        <v>18.7</v>
      </c>
      <c r="AA197" s="142">
        <v>106.4</v>
      </c>
      <c r="AB197" s="142">
        <v>66.400000000000006</v>
      </c>
      <c r="AC197" s="142">
        <v>37.799999999999997</v>
      </c>
    </row>
    <row r="198" spans="1:29" ht="13.2">
      <c r="A198" s="146">
        <v>10</v>
      </c>
      <c r="B198" s="146">
        <v>4</v>
      </c>
      <c r="C198" s="146">
        <v>4</v>
      </c>
      <c r="D198" s="130">
        <v>362036</v>
      </c>
      <c r="E198" s="58" t="s">
        <v>69</v>
      </c>
      <c r="F198" s="142">
        <v>182.9</v>
      </c>
      <c r="G198" s="142">
        <v>188.6</v>
      </c>
      <c r="H198" s="142">
        <v>315.89999999999998</v>
      </c>
      <c r="I198" s="142">
        <v>312.10000000000002</v>
      </c>
      <c r="J198" s="142">
        <v>100.4</v>
      </c>
      <c r="K198" s="142">
        <v>223.2</v>
      </c>
      <c r="L198" s="142">
        <v>165.3</v>
      </c>
      <c r="M198" s="142">
        <v>127.4</v>
      </c>
      <c r="N198" s="142">
        <v>201.1</v>
      </c>
      <c r="O198" s="142">
        <v>158.30000000000001</v>
      </c>
      <c r="P198" s="142">
        <v>59.1</v>
      </c>
      <c r="Q198" s="142">
        <v>147.19999999999999</v>
      </c>
      <c r="R198" s="142">
        <v>17.600000000000001</v>
      </c>
      <c r="S198" s="142">
        <v>51</v>
      </c>
      <c r="T198" s="142">
        <v>81.400000000000006</v>
      </c>
      <c r="U198" s="142">
        <v>81.400000000000006</v>
      </c>
      <c r="V198" s="142">
        <v>17.7</v>
      </c>
      <c r="W198" s="142">
        <v>49.1</v>
      </c>
      <c r="X198" s="142">
        <v>0</v>
      </c>
      <c r="Y198" s="142">
        <v>10.199999999999999</v>
      </c>
      <c r="Z198" s="142">
        <v>33.5</v>
      </c>
      <c r="AA198" s="142">
        <v>72.400000000000006</v>
      </c>
      <c r="AB198" s="142">
        <v>23.6</v>
      </c>
      <c r="AC198" s="142">
        <v>26.9</v>
      </c>
    </row>
    <row r="199" spans="1:29" ht="13.2">
      <c r="A199" s="146">
        <v>10</v>
      </c>
      <c r="B199" s="146">
        <v>4</v>
      </c>
      <c r="C199" s="146">
        <v>4</v>
      </c>
      <c r="D199" s="130">
        <v>166036</v>
      </c>
      <c r="E199" s="58" t="s">
        <v>47</v>
      </c>
      <c r="F199" s="142">
        <v>67.7</v>
      </c>
      <c r="G199" s="142">
        <v>235.7</v>
      </c>
      <c r="H199" s="142">
        <v>184.3</v>
      </c>
      <c r="I199" s="142">
        <v>274.89999999999998</v>
      </c>
      <c r="J199" s="142">
        <v>78.5</v>
      </c>
      <c r="K199" s="142">
        <v>166.3</v>
      </c>
      <c r="L199" s="142">
        <v>43.8</v>
      </c>
      <c r="M199" s="142">
        <v>140.30000000000001</v>
      </c>
      <c r="N199" s="142">
        <v>102.4</v>
      </c>
      <c r="O199" s="142">
        <v>115.3</v>
      </c>
      <c r="P199" s="142">
        <v>56.1</v>
      </c>
      <c r="Q199" s="142">
        <v>89.5</v>
      </c>
      <c r="R199" s="142">
        <v>12</v>
      </c>
      <c r="S199" s="142">
        <v>61.7</v>
      </c>
      <c r="T199" s="142">
        <v>51.2</v>
      </c>
      <c r="U199" s="142">
        <v>62.1</v>
      </c>
      <c r="V199" s="142">
        <v>11.2</v>
      </c>
      <c r="W199" s="142">
        <v>38.9</v>
      </c>
      <c r="X199" s="142">
        <v>12</v>
      </c>
      <c r="Y199" s="142">
        <v>33.700000000000003</v>
      </c>
      <c r="Z199" s="142">
        <v>30.7</v>
      </c>
      <c r="AA199" s="142">
        <v>97.6</v>
      </c>
      <c r="AB199" s="142">
        <v>11.2</v>
      </c>
      <c r="AC199" s="142">
        <v>37.9</v>
      </c>
    </row>
    <row r="200" spans="1:29" ht="13.2">
      <c r="A200" s="149"/>
      <c r="B200" s="149"/>
      <c r="C200" s="149"/>
      <c r="D200" s="150"/>
      <c r="E200" s="137" t="s">
        <v>289</v>
      </c>
      <c r="F200" s="302">
        <v>139.5</v>
      </c>
      <c r="G200" s="302">
        <v>248.9</v>
      </c>
      <c r="H200" s="302">
        <v>279.39999999999998</v>
      </c>
      <c r="I200" s="302">
        <v>323.2</v>
      </c>
      <c r="J200" s="302">
        <v>131.9</v>
      </c>
      <c r="K200" s="302">
        <v>222.6</v>
      </c>
      <c r="L200" s="302">
        <v>97.7</v>
      </c>
      <c r="M200" s="302">
        <v>151</v>
      </c>
      <c r="N200" s="302">
        <v>166.1</v>
      </c>
      <c r="O200" s="302">
        <v>150</v>
      </c>
      <c r="P200" s="302">
        <v>71.099999999999994</v>
      </c>
      <c r="Q200" s="302">
        <v>126.9</v>
      </c>
      <c r="R200" s="302">
        <v>32.1</v>
      </c>
      <c r="S200" s="302">
        <v>71.400000000000006</v>
      </c>
      <c r="T200" s="302">
        <v>68.2</v>
      </c>
      <c r="U200" s="302">
        <v>68.400000000000006</v>
      </c>
      <c r="V200" s="302">
        <v>20.6</v>
      </c>
      <c r="W200" s="302">
        <v>51.7</v>
      </c>
      <c r="X200" s="302">
        <v>9.8000000000000007</v>
      </c>
      <c r="Y200" s="302">
        <v>26.5</v>
      </c>
      <c r="Z200" s="302">
        <v>45.1</v>
      </c>
      <c r="AA200" s="302">
        <v>104.8</v>
      </c>
      <c r="AB200" s="302">
        <v>40.1</v>
      </c>
      <c r="AC200" s="302">
        <v>44</v>
      </c>
    </row>
    <row r="201" spans="1:29" s="37" customFormat="1" ht="13.2">
      <c r="D201" s="43"/>
      <c r="E201" s="8" t="s">
        <v>180</v>
      </c>
      <c r="F201" s="301">
        <v>202</v>
      </c>
      <c r="G201" s="301">
        <v>339.5</v>
      </c>
      <c r="H201" s="301">
        <v>373.7</v>
      </c>
      <c r="I201" s="301">
        <v>418.1</v>
      </c>
      <c r="J201" s="301">
        <v>165.1</v>
      </c>
      <c r="K201" s="308">
        <v>294.8</v>
      </c>
      <c r="L201" s="301">
        <v>139.9</v>
      </c>
      <c r="M201" s="301">
        <v>215.5</v>
      </c>
      <c r="N201" s="301">
        <v>223</v>
      </c>
      <c r="O201" s="301">
        <v>182</v>
      </c>
      <c r="P201" s="301">
        <v>82.7</v>
      </c>
      <c r="Q201" s="308">
        <v>167.2</v>
      </c>
      <c r="R201" s="309">
        <v>53.4</v>
      </c>
      <c r="S201" s="301">
        <v>84.5</v>
      </c>
      <c r="T201" s="301">
        <v>79.3</v>
      </c>
      <c r="U201" s="301">
        <v>76.3</v>
      </c>
      <c r="V201" s="301">
        <v>24.4</v>
      </c>
      <c r="W201" s="308">
        <v>63.3</v>
      </c>
      <c r="X201" s="301">
        <v>8.6999999999999993</v>
      </c>
      <c r="Y201" s="301">
        <v>39.4</v>
      </c>
      <c r="Z201" s="301">
        <v>71.400000000000006</v>
      </c>
      <c r="AA201" s="301">
        <v>159.80000000000001</v>
      </c>
      <c r="AB201" s="301">
        <v>58.1</v>
      </c>
      <c r="AC201" s="301">
        <v>64.3</v>
      </c>
    </row>
    <row r="202" spans="1:29" s="37" customFormat="1" ht="13.2">
      <c r="D202" s="43"/>
      <c r="E202" s="12" t="s">
        <v>201</v>
      </c>
      <c r="F202" s="301">
        <v>206</v>
      </c>
      <c r="G202" s="301">
        <v>339</v>
      </c>
      <c r="H202" s="301">
        <v>381.8</v>
      </c>
      <c r="I202" s="301">
        <v>425.1</v>
      </c>
      <c r="J202" s="301">
        <v>167.8</v>
      </c>
      <c r="K202" s="301">
        <v>298.39999999999998</v>
      </c>
      <c r="L202" s="301">
        <v>144.1</v>
      </c>
      <c r="M202" s="301">
        <v>216.9</v>
      </c>
      <c r="N202" s="301">
        <v>232</v>
      </c>
      <c r="O202" s="301">
        <v>191.3</v>
      </c>
      <c r="P202" s="301">
        <v>85.7</v>
      </c>
      <c r="Q202" s="301">
        <v>172.6</v>
      </c>
      <c r="R202" s="301">
        <v>51.8</v>
      </c>
      <c r="S202" s="301">
        <v>78.3</v>
      </c>
      <c r="T202" s="301">
        <v>74.900000000000006</v>
      </c>
      <c r="U202" s="301">
        <v>75</v>
      </c>
      <c r="V202" s="301">
        <v>23.1</v>
      </c>
      <c r="W202" s="301">
        <v>60.5</v>
      </c>
      <c r="X202" s="301">
        <v>10</v>
      </c>
      <c r="Y202" s="301">
        <v>43.8</v>
      </c>
      <c r="Z202" s="301">
        <v>74.900000000000006</v>
      </c>
      <c r="AA202" s="301">
        <v>158.80000000000001</v>
      </c>
      <c r="AB202" s="301">
        <v>58.9</v>
      </c>
      <c r="AC202" s="301">
        <v>65.2</v>
      </c>
    </row>
    <row r="203" spans="1:29" s="37" customFormat="1" ht="13.2">
      <c r="D203" s="43"/>
      <c r="E203" s="13" t="s">
        <v>202</v>
      </c>
      <c r="F203" s="301">
        <v>197.3</v>
      </c>
      <c r="G203" s="301">
        <v>340.1</v>
      </c>
      <c r="H203" s="301">
        <v>364.5</v>
      </c>
      <c r="I203" s="301">
        <v>410.6</v>
      </c>
      <c r="J203" s="301">
        <v>162.19999999999999</v>
      </c>
      <c r="K203" s="301">
        <v>290.8</v>
      </c>
      <c r="L203" s="301">
        <v>135</v>
      </c>
      <c r="M203" s="301">
        <v>214</v>
      </c>
      <c r="N203" s="301">
        <v>212.8</v>
      </c>
      <c r="O203" s="301">
        <v>172</v>
      </c>
      <c r="P203" s="301">
        <v>79.400000000000006</v>
      </c>
      <c r="Q203" s="301">
        <v>161</v>
      </c>
      <c r="R203" s="301">
        <v>55.2</v>
      </c>
      <c r="S203" s="301">
        <v>91.8</v>
      </c>
      <c r="T203" s="301">
        <v>84.1</v>
      </c>
      <c r="U203" s="301">
        <v>77.8</v>
      </c>
      <c r="V203" s="301">
        <v>25.7</v>
      </c>
      <c r="W203" s="301">
        <v>66.400000000000006</v>
      </c>
      <c r="X203" s="301">
        <v>7.1</v>
      </c>
      <c r="Y203" s="301">
        <v>34.299999999999997</v>
      </c>
      <c r="Z203" s="301">
        <v>67.599999999999994</v>
      </c>
      <c r="AA203" s="301">
        <v>160.80000000000001</v>
      </c>
      <c r="AB203" s="301">
        <v>57.1</v>
      </c>
      <c r="AC203" s="301">
        <v>63.3</v>
      </c>
    </row>
    <row r="204" spans="1:29" ht="11.4">
      <c r="A204" s="62" t="s">
        <v>391</v>
      </c>
    </row>
    <row r="205" spans="1:29">
      <c r="F205" s="233"/>
    </row>
    <row r="211" spans="11:11">
      <c r="K211" s="7"/>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4"/>
  <sheetViews>
    <sheetView zoomScale="80" zoomScaleNormal="80" workbookViewId="0">
      <pane ySplit="4" topLeftCell="A158" activePane="bottomLeft" state="frozen"/>
      <selection activeCell="G44" sqref="G44"/>
      <selection pane="bottomLeft" activeCell="L106" sqref="L106"/>
    </sheetView>
  </sheetViews>
  <sheetFormatPr baseColWidth="10" defaultColWidth="11.44140625" defaultRowHeight="10.199999999999999"/>
  <cols>
    <col min="1" max="3" width="11.44140625" style="24"/>
    <col min="4" max="4" width="9.5546875" style="27" customWidth="1"/>
    <col min="5" max="5" width="40.6640625" style="37" customWidth="1"/>
    <col min="6" max="7" width="14.109375" style="24" customWidth="1"/>
    <col min="8" max="8" width="11.44140625" style="24"/>
    <col min="9" max="14" width="11.44140625" style="37"/>
    <col min="15" max="16384" width="11.44140625" style="24"/>
  </cols>
  <sheetData>
    <row r="1" spans="1:20" ht="18.75" customHeight="1">
      <c r="A1" s="53" t="s">
        <v>394</v>
      </c>
      <c r="E1" s="89"/>
      <c r="F1" s="28"/>
      <c r="G1" s="28"/>
    </row>
    <row r="2" spans="1:20" ht="12" customHeight="1">
      <c r="A2" s="48"/>
      <c r="E2" s="89"/>
      <c r="F2" s="28"/>
      <c r="G2" s="28"/>
    </row>
    <row r="3" spans="1:20" s="26" customFormat="1" ht="69" customHeight="1">
      <c r="A3" s="93" t="s">
        <v>290</v>
      </c>
      <c r="B3" s="93" t="s">
        <v>303</v>
      </c>
      <c r="C3" s="93" t="s">
        <v>288</v>
      </c>
      <c r="D3" s="41" t="s">
        <v>6</v>
      </c>
      <c r="E3" s="90" t="s">
        <v>0</v>
      </c>
      <c r="F3" s="380" t="s">
        <v>168</v>
      </c>
      <c r="G3" s="380"/>
      <c r="H3" s="385"/>
      <c r="I3" s="386" t="s">
        <v>390</v>
      </c>
      <c r="J3" s="379"/>
      <c r="K3" s="387"/>
      <c r="L3" s="386" t="s">
        <v>310</v>
      </c>
      <c r="M3" s="380"/>
      <c r="N3" s="385"/>
      <c r="O3" s="383" t="s">
        <v>7</v>
      </c>
      <c r="P3" s="380"/>
      <c r="Q3" s="385"/>
      <c r="R3" s="386" t="s">
        <v>8</v>
      </c>
      <c r="S3" s="380"/>
      <c r="T3" s="380"/>
    </row>
    <row r="4" spans="1:20" s="26" customFormat="1" ht="32.25" customHeight="1">
      <c r="A4" s="30"/>
      <c r="B4" s="31"/>
      <c r="C4" s="31"/>
      <c r="D4" s="29"/>
      <c r="E4" s="91"/>
      <c r="F4" s="304" t="s">
        <v>181</v>
      </c>
      <c r="G4" s="304" t="s">
        <v>182</v>
      </c>
      <c r="H4" s="300" t="s">
        <v>12</v>
      </c>
      <c r="I4" s="304" t="s">
        <v>181</v>
      </c>
      <c r="J4" s="304" t="s">
        <v>182</v>
      </c>
      <c r="K4" s="300" t="s">
        <v>12</v>
      </c>
      <c r="L4" s="307" t="s">
        <v>181</v>
      </c>
      <c r="M4" s="304" t="s">
        <v>182</v>
      </c>
      <c r="N4" s="300" t="s">
        <v>12</v>
      </c>
      <c r="O4" s="297" t="s">
        <v>181</v>
      </c>
      <c r="P4" s="304" t="s">
        <v>182</v>
      </c>
      <c r="Q4" s="300" t="s">
        <v>12</v>
      </c>
      <c r="R4" s="297" t="s">
        <v>181</v>
      </c>
      <c r="S4" s="304" t="s">
        <v>182</v>
      </c>
      <c r="T4" s="304" t="s">
        <v>12</v>
      </c>
    </row>
    <row r="5" spans="1:20" ht="13.2">
      <c r="A5" s="140">
        <v>1</v>
      </c>
      <c r="B5" s="140">
        <v>1</v>
      </c>
      <c r="C5" s="141">
        <v>1</v>
      </c>
      <c r="D5" s="130">
        <v>911000</v>
      </c>
      <c r="E5" s="58" t="s">
        <v>134</v>
      </c>
      <c r="F5" s="151">
        <v>613.9</v>
      </c>
      <c r="G5" s="151">
        <v>584.70000000000005</v>
      </c>
      <c r="H5" s="151">
        <v>599.9</v>
      </c>
      <c r="I5" s="151">
        <v>421.6</v>
      </c>
      <c r="J5" s="151">
        <v>397.2</v>
      </c>
      <c r="K5" s="151">
        <v>409.9</v>
      </c>
      <c r="L5" s="151">
        <v>192.3</v>
      </c>
      <c r="M5" s="151">
        <v>187.5</v>
      </c>
      <c r="N5" s="151">
        <v>190</v>
      </c>
      <c r="O5" s="151">
        <v>82.8</v>
      </c>
      <c r="P5" s="151">
        <v>92</v>
      </c>
      <c r="Q5" s="151">
        <v>87.2</v>
      </c>
      <c r="R5" s="151">
        <v>109.5</v>
      </c>
      <c r="S5" s="151">
        <v>95.5</v>
      </c>
      <c r="T5" s="151">
        <v>102.8</v>
      </c>
    </row>
    <row r="6" spans="1:20" ht="13.2">
      <c r="A6" s="140">
        <v>1</v>
      </c>
      <c r="B6" s="140">
        <v>1</v>
      </c>
      <c r="C6" s="141">
        <v>1</v>
      </c>
      <c r="D6" s="130">
        <v>913000</v>
      </c>
      <c r="E6" s="58" t="s">
        <v>135</v>
      </c>
      <c r="F6" s="151">
        <v>692.6</v>
      </c>
      <c r="G6" s="151">
        <v>446.6</v>
      </c>
      <c r="H6" s="151">
        <v>573.70000000000005</v>
      </c>
      <c r="I6" s="151">
        <v>319.89999999999998</v>
      </c>
      <c r="J6" s="151">
        <v>256.10000000000002</v>
      </c>
      <c r="K6" s="151">
        <v>289.10000000000002</v>
      </c>
      <c r="L6" s="151">
        <v>372.8</v>
      </c>
      <c r="M6" s="151">
        <v>190.5</v>
      </c>
      <c r="N6" s="151">
        <v>284.7</v>
      </c>
      <c r="O6" s="151">
        <v>98.1</v>
      </c>
      <c r="P6" s="151">
        <v>96.8</v>
      </c>
      <c r="Q6" s="151">
        <v>97.5</v>
      </c>
      <c r="R6" s="151">
        <v>274.60000000000002</v>
      </c>
      <c r="S6" s="151">
        <v>93.7</v>
      </c>
      <c r="T6" s="151">
        <v>187.2</v>
      </c>
    </row>
    <row r="7" spans="1:20" ht="13.2">
      <c r="A7" s="140">
        <v>1</v>
      </c>
      <c r="B7" s="140">
        <v>1</v>
      </c>
      <c r="C7" s="141">
        <v>1</v>
      </c>
      <c r="D7" s="130">
        <v>112000</v>
      </c>
      <c r="E7" s="58" t="s">
        <v>16</v>
      </c>
      <c r="F7" s="151">
        <v>809.2</v>
      </c>
      <c r="G7" s="151">
        <v>714.5</v>
      </c>
      <c r="H7" s="151">
        <v>763.7</v>
      </c>
      <c r="I7" s="151">
        <v>485</v>
      </c>
      <c r="J7" s="151">
        <v>428.1</v>
      </c>
      <c r="K7" s="151">
        <v>457.7</v>
      </c>
      <c r="L7" s="151">
        <v>324.2</v>
      </c>
      <c r="M7" s="151">
        <v>286.39999999999998</v>
      </c>
      <c r="N7" s="151">
        <v>306.10000000000002</v>
      </c>
      <c r="O7" s="151">
        <v>113.3</v>
      </c>
      <c r="P7" s="151">
        <v>110.8</v>
      </c>
      <c r="Q7" s="151">
        <v>112.1</v>
      </c>
      <c r="R7" s="151">
        <v>210.9</v>
      </c>
      <c r="S7" s="151">
        <v>175.7</v>
      </c>
      <c r="T7" s="151">
        <v>194</v>
      </c>
    </row>
    <row r="8" spans="1:20" ht="13.2">
      <c r="A8" s="140">
        <v>1</v>
      </c>
      <c r="B8" s="140">
        <v>1</v>
      </c>
      <c r="C8" s="141">
        <v>1</v>
      </c>
      <c r="D8" s="130">
        <v>113000</v>
      </c>
      <c r="E8" s="58" t="s">
        <v>17</v>
      </c>
      <c r="F8" s="151">
        <v>526.79999999999995</v>
      </c>
      <c r="G8" s="151">
        <v>470.5</v>
      </c>
      <c r="H8" s="151">
        <v>499.6</v>
      </c>
      <c r="I8" s="151">
        <v>328.3</v>
      </c>
      <c r="J8" s="151">
        <v>312.3</v>
      </c>
      <c r="K8" s="151">
        <v>320.60000000000002</v>
      </c>
      <c r="L8" s="151">
        <v>198.5</v>
      </c>
      <c r="M8" s="151">
        <v>158.19999999999999</v>
      </c>
      <c r="N8" s="151">
        <v>179.1</v>
      </c>
      <c r="O8" s="151">
        <v>83</v>
      </c>
      <c r="P8" s="151">
        <v>78.5</v>
      </c>
      <c r="Q8" s="151">
        <v>80.900000000000006</v>
      </c>
      <c r="R8" s="151">
        <v>115.4</v>
      </c>
      <c r="S8" s="151">
        <v>79.7</v>
      </c>
      <c r="T8" s="151">
        <v>98.2</v>
      </c>
    </row>
    <row r="9" spans="1:20" ht="13.2">
      <c r="A9" s="140">
        <v>1</v>
      </c>
      <c r="B9" s="140">
        <v>1</v>
      </c>
      <c r="C9" s="141">
        <v>1</v>
      </c>
      <c r="D9" s="130">
        <v>513000</v>
      </c>
      <c r="E9" s="58" t="s">
        <v>96</v>
      </c>
      <c r="F9" s="151">
        <v>303.3</v>
      </c>
      <c r="G9" s="151">
        <v>269.8</v>
      </c>
      <c r="H9" s="151">
        <v>287.39999999999998</v>
      </c>
      <c r="I9" s="151">
        <v>182.3</v>
      </c>
      <c r="J9" s="151">
        <v>162.80000000000001</v>
      </c>
      <c r="K9" s="151">
        <v>173.1</v>
      </c>
      <c r="L9" s="151">
        <v>121</v>
      </c>
      <c r="M9" s="151">
        <v>107</v>
      </c>
      <c r="N9" s="151">
        <v>114.3</v>
      </c>
      <c r="O9" s="151">
        <v>60.7</v>
      </c>
      <c r="P9" s="151">
        <v>60.5</v>
      </c>
      <c r="Q9" s="151">
        <v>60.6</v>
      </c>
      <c r="R9" s="151">
        <v>60.3</v>
      </c>
      <c r="S9" s="151">
        <v>46.5</v>
      </c>
      <c r="T9" s="151">
        <v>53.7</v>
      </c>
    </row>
    <row r="10" spans="1:20" ht="12.75" customHeight="1">
      <c r="A10" s="140">
        <v>1</v>
      </c>
      <c r="B10" s="140">
        <v>1</v>
      </c>
      <c r="C10" s="141">
        <v>1</v>
      </c>
      <c r="D10" s="130">
        <v>914000</v>
      </c>
      <c r="E10" s="58" t="s">
        <v>136</v>
      </c>
      <c r="F10" s="151">
        <v>527.6</v>
      </c>
      <c r="G10" s="151">
        <v>342.6</v>
      </c>
      <c r="H10" s="151">
        <v>437.6</v>
      </c>
      <c r="I10" s="151">
        <v>257.89999999999998</v>
      </c>
      <c r="J10" s="151">
        <v>170.2</v>
      </c>
      <c r="K10" s="151">
        <v>215.3</v>
      </c>
      <c r="L10" s="151">
        <v>269.7</v>
      </c>
      <c r="M10" s="151">
        <v>172.4</v>
      </c>
      <c r="N10" s="151">
        <v>222.4</v>
      </c>
      <c r="O10" s="151">
        <v>83.4</v>
      </c>
      <c r="P10" s="151">
        <v>76.2</v>
      </c>
      <c r="Q10" s="151">
        <v>79.900000000000006</v>
      </c>
      <c r="R10" s="151">
        <v>186.3</v>
      </c>
      <c r="S10" s="151">
        <v>96.2</v>
      </c>
      <c r="T10" s="151">
        <v>142.5</v>
      </c>
    </row>
    <row r="11" spans="1:20" ht="13.2">
      <c r="A11" s="140">
        <v>1</v>
      </c>
      <c r="B11" s="140">
        <v>1</v>
      </c>
      <c r="C11" s="141">
        <v>1</v>
      </c>
      <c r="D11" s="130">
        <v>915000</v>
      </c>
      <c r="E11" s="58" t="s">
        <v>137</v>
      </c>
      <c r="F11" s="151">
        <v>593.79999999999995</v>
      </c>
      <c r="G11" s="151">
        <v>558.5</v>
      </c>
      <c r="H11" s="151">
        <v>576.70000000000005</v>
      </c>
      <c r="I11" s="151">
        <v>347.3</v>
      </c>
      <c r="J11" s="151">
        <v>372.7</v>
      </c>
      <c r="K11" s="151">
        <v>359.6</v>
      </c>
      <c r="L11" s="151">
        <v>246.5</v>
      </c>
      <c r="M11" s="151">
        <v>185.8</v>
      </c>
      <c r="N11" s="151">
        <v>217.1</v>
      </c>
      <c r="O11" s="151">
        <v>138.19999999999999</v>
      </c>
      <c r="P11" s="151">
        <v>99.6</v>
      </c>
      <c r="Q11" s="151">
        <v>119.5</v>
      </c>
      <c r="R11" s="151">
        <v>108.3</v>
      </c>
      <c r="S11" s="151">
        <v>86.2</v>
      </c>
      <c r="T11" s="151">
        <v>97.6</v>
      </c>
    </row>
    <row r="12" spans="1:20" ht="13.2">
      <c r="A12" s="140">
        <v>1</v>
      </c>
      <c r="B12" s="140">
        <v>1</v>
      </c>
      <c r="C12" s="141">
        <v>1</v>
      </c>
      <c r="D12" s="130">
        <v>916000</v>
      </c>
      <c r="E12" s="58" t="s">
        <v>138</v>
      </c>
      <c r="F12" s="151">
        <v>611.29999999999995</v>
      </c>
      <c r="G12" s="151">
        <v>488.4</v>
      </c>
      <c r="H12" s="151">
        <v>551.79999999999995</v>
      </c>
      <c r="I12" s="151">
        <v>382.7</v>
      </c>
      <c r="J12" s="151">
        <v>315</v>
      </c>
      <c r="K12" s="151">
        <v>349.9</v>
      </c>
      <c r="L12" s="151">
        <v>228.6</v>
      </c>
      <c r="M12" s="151">
        <v>173.4</v>
      </c>
      <c r="N12" s="151">
        <v>201.9</v>
      </c>
      <c r="O12" s="151">
        <v>89.1</v>
      </c>
      <c r="P12" s="151">
        <v>88.7</v>
      </c>
      <c r="Q12" s="151">
        <v>89</v>
      </c>
      <c r="R12" s="151">
        <v>139.5</v>
      </c>
      <c r="S12" s="151">
        <v>84.7</v>
      </c>
      <c r="T12" s="151">
        <v>112.9</v>
      </c>
    </row>
    <row r="13" spans="1:20" ht="13.2">
      <c r="A13" s="140">
        <v>1</v>
      </c>
      <c r="B13" s="140">
        <v>1</v>
      </c>
      <c r="C13" s="141">
        <v>1</v>
      </c>
      <c r="D13" s="130">
        <v>114000</v>
      </c>
      <c r="E13" s="58" t="s">
        <v>18</v>
      </c>
      <c r="F13" s="151">
        <v>436.5</v>
      </c>
      <c r="G13" s="151">
        <v>380.4</v>
      </c>
      <c r="H13" s="151">
        <v>409.6</v>
      </c>
      <c r="I13" s="151">
        <v>238.5</v>
      </c>
      <c r="J13" s="151">
        <v>212.4</v>
      </c>
      <c r="K13" s="151">
        <v>226</v>
      </c>
      <c r="L13" s="151">
        <v>198.1</v>
      </c>
      <c r="M13" s="151">
        <v>168</v>
      </c>
      <c r="N13" s="151">
        <v>183.7</v>
      </c>
      <c r="O13" s="151">
        <v>83.4</v>
      </c>
      <c r="P13" s="151">
        <v>89.6</v>
      </c>
      <c r="Q13" s="151">
        <v>86.4</v>
      </c>
      <c r="R13" s="151">
        <v>114.7</v>
      </c>
      <c r="S13" s="151">
        <v>78.400000000000006</v>
      </c>
      <c r="T13" s="151">
        <v>97.3</v>
      </c>
    </row>
    <row r="14" spans="1:20" ht="13.2">
      <c r="A14" s="140">
        <v>1</v>
      </c>
      <c r="B14" s="140">
        <v>1</v>
      </c>
      <c r="C14" s="141">
        <v>1</v>
      </c>
      <c r="D14" s="130">
        <v>116000</v>
      </c>
      <c r="E14" s="58" t="s">
        <v>19</v>
      </c>
      <c r="F14" s="151">
        <v>731.9</v>
      </c>
      <c r="G14" s="151">
        <v>677.7</v>
      </c>
      <c r="H14" s="151">
        <v>705.6</v>
      </c>
      <c r="I14" s="151">
        <v>436.2</v>
      </c>
      <c r="J14" s="151">
        <v>417.5</v>
      </c>
      <c r="K14" s="151">
        <v>427.1</v>
      </c>
      <c r="L14" s="151">
        <v>295.7</v>
      </c>
      <c r="M14" s="151">
        <v>260.2</v>
      </c>
      <c r="N14" s="151">
        <v>278.5</v>
      </c>
      <c r="O14" s="151">
        <v>106.4</v>
      </c>
      <c r="P14" s="151">
        <v>120.3</v>
      </c>
      <c r="Q14" s="151">
        <v>113.1</v>
      </c>
      <c r="R14" s="151">
        <v>189.3</v>
      </c>
      <c r="S14" s="151">
        <v>140</v>
      </c>
      <c r="T14" s="151">
        <v>165.4</v>
      </c>
    </row>
    <row r="15" spans="1:20" s="37" customFormat="1" ht="13.2">
      <c r="A15" s="140">
        <v>1</v>
      </c>
      <c r="B15" s="140">
        <v>1</v>
      </c>
      <c r="C15" s="141">
        <v>1</v>
      </c>
      <c r="D15" s="130">
        <v>117000</v>
      </c>
      <c r="E15" s="58" t="s">
        <v>20</v>
      </c>
      <c r="F15" s="151">
        <v>375.2</v>
      </c>
      <c r="G15" s="151">
        <v>304.5</v>
      </c>
      <c r="H15" s="151">
        <v>341.2</v>
      </c>
      <c r="I15" s="151">
        <v>215.7</v>
      </c>
      <c r="J15" s="151">
        <v>161.1</v>
      </c>
      <c r="K15" s="151">
        <v>189.4</v>
      </c>
      <c r="L15" s="151">
        <v>159.5</v>
      </c>
      <c r="M15" s="151">
        <v>143.5</v>
      </c>
      <c r="N15" s="151">
        <v>151.80000000000001</v>
      </c>
      <c r="O15" s="151">
        <v>45.3</v>
      </c>
      <c r="P15" s="151">
        <v>46.3</v>
      </c>
      <c r="Q15" s="151">
        <v>45.8</v>
      </c>
      <c r="R15" s="151">
        <v>114.2</v>
      </c>
      <c r="S15" s="151">
        <v>97.2</v>
      </c>
      <c r="T15" s="151">
        <v>106</v>
      </c>
    </row>
    <row r="16" spans="1:20" ht="13.2">
      <c r="A16" s="140">
        <v>1</v>
      </c>
      <c r="B16" s="140">
        <v>1</v>
      </c>
      <c r="C16" s="141">
        <v>1</v>
      </c>
      <c r="D16" s="130">
        <v>119000</v>
      </c>
      <c r="E16" s="58" t="s">
        <v>21</v>
      </c>
      <c r="F16" s="151">
        <v>1036.7</v>
      </c>
      <c r="G16" s="151">
        <v>917.6</v>
      </c>
      <c r="H16" s="151">
        <v>979</v>
      </c>
      <c r="I16" s="151">
        <v>770.5</v>
      </c>
      <c r="J16" s="151">
        <v>705.5</v>
      </c>
      <c r="K16" s="151">
        <v>739</v>
      </c>
      <c r="L16" s="151">
        <v>266.2</v>
      </c>
      <c r="M16" s="151">
        <v>212.2</v>
      </c>
      <c r="N16" s="151">
        <v>240</v>
      </c>
      <c r="O16" s="151">
        <v>94.4</v>
      </c>
      <c r="P16" s="151">
        <v>90.6</v>
      </c>
      <c r="Q16" s="151">
        <v>92.6</v>
      </c>
      <c r="R16" s="151">
        <v>171.8</v>
      </c>
      <c r="S16" s="151">
        <v>121.5</v>
      </c>
      <c r="T16" s="151">
        <v>147.4</v>
      </c>
    </row>
    <row r="17" spans="1:20" ht="13.2">
      <c r="A17" s="140">
        <v>1</v>
      </c>
      <c r="B17" s="140">
        <v>1</v>
      </c>
      <c r="C17" s="141">
        <v>1</v>
      </c>
      <c r="D17" s="130">
        <v>124000</v>
      </c>
      <c r="E17" s="58" t="s">
        <v>24</v>
      </c>
      <c r="F17" s="151">
        <v>429.8</v>
      </c>
      <c r="G17" s="151">
        <v>342.2</v>
      </c>
      <c r="H17" s="151">
        <v>387.2</v>
      </c>
      <c r="I17" s="151">
        <v>230.3</v>
      </c>
      <c r="J17" s="151">
        <v>182.7</v>
      </c>
      <c r="K17" s="151">
        <v>207.1</v>
      </c>
      <c r="L17" s="151">
        <v>199.4</v>
      </c>
      <c r="M17" s="151">
        <v>159.6</v>
      </c>
      <c r="N17" s="151">
        <v>180</v>
      </c>
      <c r="O17" s="151">
        <v>44.9</v>
      </c>
      <c r="P17" s="151">
        <v>48.8</v>
      </c>
      <c r="Q17" s="151">
        <v>46.8</v>
      </c>
      <c r="R17" s="151">
        <v>154.6</v>
      </c>
      <c r="S17" s="151">
        <v>110.8</v>
      </c>
      <c r="T17" s="151">
        <v>133.30000000000001</v>
      </c>
    </row>
    <row r="18" spans="1:20" ht="13.2">
      <c r="A18" s="143"/>
      <c r="B18" s="143"/>
      <c r="C18" s="143"/>
      <c r="D18" s="134"/>
      <c r="E18" s="114" t="s">
        <v>210</v>
      </c>
      <c r="F18" s="310">
        <v>604.4</v>
      </c>
      <c r="G18" s="310">
        <v>505.8</v>
      </c>
      <c r="H18" s="310">
        <v>556.9</v>
      </c>
      <c r="I18" s="310">
        <v>355.4</v>
      </c>
      <c r="J18" s="310">
        <v>315.5</v>
      </c>
      <c r="K18" s="310">
        <v>336.2</v>
      </c>
      <c r="L18" s="310">
        <v>249</v>
      </c>
      <c r="M18" s="310">
        <v>190.4</v>
      </c>
      <c r="N18" s="310">
        <v>220.7</v>
      </c>
      <c r="O18" s="310">
        <v>87.6</v>
      </c>
      <c r="P18" s="310">
        <v>86.5</v>
      </c>
      <c r="Q18" s="310">
        <v>87.1</v>
      </c>
      <c r="R18" s="310">
        <v>161.30000000000001</v>
      </c>
      <c r="S18" s="310">
        <v>103.9</v>
      </c>
      <c r="T18" s="310">
        <v>133.6</v>
      </c>
    </row>
    <row r="19" spans="1:20" ht="13.2">
      <c r="A19" s="140">
        <v>2</v>
      </c>
      <c r="B19" s="140">
        <v>2</v>
      </c>
      <c r="C19" s="141">
        <v>1</v>
      </c>
      <c r="D19" s="130">
        <v>334002</v>
      </c>
      <c r="E19" s="58" t="s">
        <v>250</v>
      </c>
      <c r="F19" s="151">
        <v>551.4</v>
      </c>
      <c r="G19" s="151">
        <v>396.6</v>
      </c>
      <c r="H19" s="151">
        <v>479.9</v>
      </c>
      <c r="I19" s="151">
        <v>365.2</v>
      </c>
      <c r="J19" s="151">
        <v>273.8</v>
      </c>
      <c r="K19" s="151">
        <v>323</v>
      </c>
      <c r="L19" s="151">
        <v>186.2</v>
      </c>
      <c r="M19" s="151">
        <v>122.8</v>
      </c>
      <c r="N19" s="151">
        <v>156.9</v>
      </c>
      <c r="O19" s="151">
        <v>44.8</v>
      </c>
      <c r="P19" s="151">
        <v>45.2</v>
      </c>
      <c r="Q19" s="151">
        <v>45</v>
      </c>
      <c r="R19" s="151">
        <v>141.4</v>
      </c>
      <c r="S19" s="151">
        <v>77.599999999999994</v>
      </c>
      <c r="T19" s="151">
        <v>111.9</v>
      </c>
    </row>
    <row r="20" spans="1:20" ht="13.2">
      <c r="A20" s="140">
        <v>2</v>
      </c>
      <c r="B20" s="140">
        <v>2</v>
      </c>
      <c r="C20" s="141">
        <v>1</v>
      </c>
      <c r="D20" s="130">
        <v>711000</v>
      </c>
      <c r="E20" s="58" t="s">
        <v>121</v>
      </c>
      <c r="F20" s="151">
        <v>582.4</v>
      </c>
      <c r="G20" s="151">
        <v>373.5</v>
      </c>
      <c r="H20" s="151">
        <v>480.4</v>
      </c>
      <c r="I20" s="151">
        <v>312.7</v>
      </c>
      <c r="J20" s="151">
        <v>197.2</v>
      </c>
      <c r="K20" s="151">
        <v>256.3</v>
      </c>
      <c r="L20" s="151">
        <v>269.8</v>
      </c>
      <c r="M20" s="151">
        <v>176.2</v>
      </c>
      <c r="N20" s="151">
        <v>224.1</v>
      </c>
      <c r="O20" s="151">
        <v>68.3</v>
      </c>
      <c r="P20" s="151">
        <v>75.400000000000006</v>
      </c>
      <c r="Q20" s="151">
        <v>71.8</v>
      </c>
      <c r="R20" s="151">
        <v>201.5</v>
      </c>
      <c r="S20" s="151">
        <v>100.8</v>
      </c>
      <c r="T20" s="151">
        <v>152.30000000000001</v>
      </c>
    </row>
    <row r="21" spans="1:20" s="37" customFormat="1" ht="13.2">
      <c r="A21" s="140">
        <v>2</v>
      </c>
      <c r="B21" s="140">
        <v>2</v>
      </c>
      <c r="C21" s="141">
        <v>1</v>
      </c>
      <c r="D21" s="130">
        <v>314000</v>
      </c>
      <c r="E21" s="58" t="s">
        <v>54</v>
      </c>
      <c r="F21" s="151">
        <v>439.4</v>
      </c>
      <c r="G21" s="151">
        <v>296.10000000000002</v>
      </c>
      <c r="H21" s="151">
        <v>369.3</v>
      </c>
      <c r="I21" s="151">
        <v>276</v>
      </c>
      <c r="J21" s="151">
        <v>193.4</v>
      </c>
      <c r="K21" s="151">
        <v>235.6</v>
      </c>
      <c r="L21" s="151">
        <v>163.5</v>
      </c>
      <c r="M21" s="151">
        <v>102.7</v>
      </c>
      <c r="N21" s="151">
        <v>133.69999999999999</v>
      </c>
      <c r="O21" s="151">
        <v>51.2</v>
      </c>
      <c r="P21" s="151">
        <v>42</v>
      </c>
      <c r="Q21" s="151">
        <v>46.7</v>
      </c>
      <c r="R21" s="151">
        <v>112.2</v>
      </c>
      <c r="S21" s="151">
        <v>60.7</v>
      </c>
      <c r="T21" s="151">
        <v>87</v>
      </c>
    </row>
    <row r="22" spans="1:20" s="37" customFormat="1" ht="13.2">
      <c r="A22" s="140">
        <v>2</v>
      </c>
      <c r="B22" s="140">
        <v>2</v>
      </c>
      <c r="C22" s="141">
        <v>1</v>
      </c>
      <c r="D22" s="130">
        <v>512000</v>
      </c>
      <c r="E22" s="58" t="s">
        <v>95</v>
      </c>
      <c r="F22" s="151">
        <v>467.1</v>
      </c>
      <c r="G22" s="151">
        <v>391</v>
      </c>
      <c r="H22" s="151">
        <v>430.6</v>
      </c>
      <c r="I22" s="151">
        <v>220.5</v>
      </c>
      <c r="J22" s="151">
        <v>184.2</v>
      </c>
      <c r="K22" s="151">
        <v>203.1</v>
      </c>
      <c r="L22" s="151">
        <v>246.6</v>
      </c>
      <c r="M22" s="151">
        <v>206.8</v>
      </c>
      <c r="N22" s="151">
        <v>227.5</v>
      </c>
      <c r="O22" s="151">
        <v>117.2</v>
      </c>
      <c r="P22" s="151">
        <v>124.1</v>
      </c>
      <c r="Q22" s="151">
        <v>120.5</v>
      </c>
      <c r="R22" s="151">
        <v>129.4</v>
      </c>
      <c r="S22" s="151">
        <v>82.7</v>
      </c>
      <c r="T22" s="151">
        <v>107</v>
      </c>
    </row>
    <row r="23" spans="1:20" s="37" customFormat="1" ht="13.2">
      <c r="A23" s="140">
        <v>2</v>
      </c>
      <c r="B23" s="140">
        <v>2</v>
      </c>
      <c r="C23" s="141">
        <v>1</v>
      </c>
      <c r="D23" s="130">
        <v>111000</v>
      </c>
      <c r="E23" s="58" t="s">
        <v>15</v>
      </c>
      <c r="F23" s="151">
        <v>465.9</v>
      </c>
      <c r="G23" s="151">
        <v>375.7</v>
      </c>
      <c r="H23" s="151">
        <v>422</v>
      </c>
      <c r="I23" s="151">
        <v>288.89999999999998</v>
      </c>
      <c r="J23" s="151">
        <v>250.4</v>
      </c>
      <c r="K23" s="151">
        <v>270.10000000000002</v>
      </c>
      <c r="L23" s="151">
        <v>177</v>
      </c>
      <c r="M23" s="151">
        <v>125.4</v>
      </c>
      <c r="N23" s="151">
        <v>151.9</v>
      </c>
      <c r="O23" s="151">
        <v>42.5</v>
      </c>
      <c r="P23" s="151">
        <v>45.3</v>
      </c>
      <c r="Q23" s="151">
        <v>43.8</v>
      </c>
      <c r="R23" s="151">
        <v>134.6</v>
      </c>
      <c r="S23" s="151">
        <v>80.099999999999994</v>
      </c>
      <c r="T23" s="151">
        <v>108</v>
      </c>
    </row>
    <row r="24" spans="1:20" s="37" customFormat="1" ht="13.2">
      <c r="A24" s="140">
        <v>2</v>
      </c>
      <c r="B24" s="140">
        <v>2</v>
      </c>
      <c r="C24" s="141">
        <v>1</v>
      </c>
      <c r="D24" s="130">
        <v>315000</v>
      </c>
      <c r="E24" s="58" t="s">
        <v>55</v>
      </c>
      <c r="F24" s="151">
        <v>335.1</v>
      </c>
      <c r="G24" s="151">
        <v>241.9</v>
      </c>
      <c r="H24" s="151">
        <v>289.60000000000002</v>
      </c>
      <c r="I24" s="151">
        <v>209.6</v>
      </c>
      <c r="J24" s="151">
        <v>158.9</v>
      </c>
      <c r="K24" s="151">
        <v>184.8</v>
      </c>
      <c r="L24" s="151">
        <v>125.5</v>
      </c>
      <c r="M24" s="151">
        <v>83</v>
      </c>
      <c r="N24" s="151">
        <v>104.7</v>
      </c>
      <c r="O24" s="151">
        <v>37.5</v>
      </c>
      <c r="P24" s="151">
        <v>32</v>
      </c>
      <c r="Q24" s="151">
        <v>34.799999999999997</v>
      </c>
      <c r="R24" s="151">
        <v>88</v>
      </c>
      <c r="S24" s="151">
        <v>51</v>
      </c>
      <c r="T24" s="151">
        <v>69.900000000000006</v>
      </c>
    </row>
    <row r="25" spans="1:20" s="37" customFormat="1" ht="13.2">
      <c r="A25" s="140">
        <v>2</v>
      </c>
      <c r="B25" s="140">
        <v>2</v>
      </c>
      <c r="C25" s="141">
        <v>1</v>
      </c>
      <c r="D25" s="130">
        <v>316000</v>
      </c>
      <c r="E25" s="58" t="s">
        <v>56</v>
      </c>
      <c r="F25" s="151">
        <v>380.5</v>
      </c>
      <c r="G25" s="151">
        <v>252.6</v>
      </c>
      <c r="H25" s="151">
        <v>319.3</v>
      </c>
      <c r="I25" s="151">
        <v>218.3</v>
      </c>
      <c r="J25" s="151">
        <v>140.4</v>
      </c>
      <c r="K25" s="151">
        <v>181</v>
      </c>
      <c r="L25" s="151">
        <v>162.1</v>
      </c>
      <c r="M25" s="151">
        <v>112.3</v>
      </c>
      <c r="N25" s="151">
        <v>138.30000000000001</v>
      </c>
      <c r="O25" s="151">
        <v>58.5</v>
      </c>
      <c r="P25" s="151">
        <v>51</v>
      </c>
      <c r="Q25" s="151">
        <v>54.9</v>
      </c>
      <c r="R25" s="151">
        <v>103.6</v>
      </c>
      <c r="S25" s="151">
        <v>61.2</v>
      </c>
      <c r="T25" s="151">
        <v>83.3</v>
      </c>
    </row>
    <row r="26" spans="1:20" s="37" customFormat="1" ht="13.2">
      <c r="A26" s="140">
        <v>2</v>
      </c>
      <c r="B26" s="140">
        <v>3</v>
      </c>
      <c r="C26" s="141">
        <v>1</v>
      </c>
      <c r="D26" s="130">
        <v>515000</v>
      </c>
      <c r="E26" s="58" t="s">
        <v>97</v>
      </c>
      <c r="F26" s="151">
        <v>408.5</v>
      </c>
      <c r="G26" s="151">
        <v>358.6</v>
      </c>
      <c r="H26" s="151">
        <v>383.6</v>
      </c>
      <c r="I26" s="151">
        <v>262.3</v>
      </c>
      <c r="J26" s="151">
        <v>238.2</v>
      </c>
      <c r="K26" s="151">
        <v>250.3</v>
      </c>
      <c r="L26" s="151">
        <v>146.19999999999999</v>
      </c>
      <c r="M26" s="151">
        <v>120.4</v>
      </c>
      <c r="N26" s="151">
        <v>133.4</v>
      </c>
      <c r="O26" s="151">
        <v>60.2</v>
      </c>
      <c r="P26" s="151">
        <v>59.4</v>
      </c>
      <c r="Q26" s="151">
        <v>59.8</v>
      </c>
      <c r="R26" s="151">
        <v>86</v>
      </c>
      <c r="S26" s="151">
        <v>61</v>
      </c>
      <c r="T26" s="151">
        <v>73.599999999999994</v>
      </c>
    </row>
    <row r="27" spans="1:20" s="37" customFormat="1" ht="13.2">
      <c r="A27" s="140">
        <v>2</v>
      </c>
      <c r="B27" s="140">
        <v>2</v>
      </c>
      <c r="C27" s="141">
        <v>1</v>
      </c>
      <c r="D27" s="130">
        <v>120000</v>
      </c>
      <c r="E27" s="58" t="s">
        <v>22</v>
      </c>
      <c r="F27" s="151">
        <v>578.6</v>
      </c>
      <c r="G27" s="151">
        <v>400</v>
      </c>
      <c r="H27" s="151">
        <v>491.7</v>
      </c>
      <c r="I27" s="151">
        <v>360.3</v>
      </c>
      <c r="J27" s="151">
        <v>243.6</v>
      </c>
      <c r="K27" s="151">
        <v>303.5</v>
      </c>
      <c r="L27" s="151">
        <v>218.3</v>
      </c>
      <c r="M27" s="151">
        <v>156.5</v>
      </c>
      <c r="N27" s="151">
        <v>188.2</v>
      </c>
      <c r="O27" s="151">
        <v>69.2</v>
      </c>
      <c r="P27" s="151">
        <v>75.900000000000006</v>
      </c>
      <c r="Q27" s="151">
        <v>72.5</v>
      </c>
      <c r="R27" s="151">
        <v>149.1</v>
      </c>
      <c r="S27" s="151">
        <v>80.599999999999994</v>
      </c>
      <c r="T27" s="151">
        <v>115.8</v>
      </c>
    </row>
    <row r="28" spans="1:20" s="37" customFormat="1" ht="13.2">
      <c r="A28" s="140">
        <v>2</v>
      </c>
      <c r="B28" s="140">
        <v>2</v>
      </c>
      <c r="C28" s="141">
        <v>1</v>
      </c>
      <c r="D28" s="130">
        <v>122000</v>
      </c>
      <c r="E28" s="58" t="s">
        <v>23</v>
      </c>
      <c r="F28" s="151">
        <v>908.8</v>
      </c>
      <c r="G28" s="151">
        <v>688.5</v>
      </c>
      <c r="H28" s="151">
        <v>803</v>
      </c>
      <c r="I28" s="151">
        <v>539</v>
      </c>
      <c r="J28" s="151">
        <v>440.4</v>
      </c>
      <c r="K28" s="151">
        <v>491.7</v>
      </c>
      <c r="L28" s="151">
        <v>369.8</v>
      </c>
      <c r="M28" s="151">
        <v>248.1</v>
      </c>
      <c r="N28" s="151">
        <v>311.3</v>
      </c>
      <c r="O28" s="151">
        <v>117.1</v>
      </c>
      <c r="P28" s="151">
        <v>110.4</v>
      </c>
      <c r="Q28" s="151">
        <v>113.9</v>
      </c>
      <c r="R28" s="151">
        <v>252.7</v>
      </c>
      <c r="S28" s="151">
        <v>137.69999999999999</v>
      </c>
      <c r="T28" s="151">
        <v>197.5</v>
      </c>
    </row>
    <row r="29" spans="1:20" s="37" customFormat="1" ht="13.2">
      <c r="A29" s="143"/>
      <c r="B29" s="143"/>
      <c r="C29" s="143"/>
      <c r="D29" s="134"/>
      <c r="E29" s="114" t="s">
        <v>217</v>
      </c>
      <c r="F29" s="310">
        <v>457.3</v>
      </c>
      <c r="G29" s="310">
        <v>336.1</v>
      </c>
      <c r="H29" s="310">
        <v>398.4</v>
      </c>
      <c r="I29" s="310">
        <v>277.7</v>
      </c>
      <c r="J29" s="310">
        <v>212.7</v>
      </c>
      <c r="K29" s="310">
        <v>246.1</v>
      </c>
      <c r="L29" s="310">
        <v>179.6</v>
      </c>
      <c r="M29" s="310">
        <v>123.5</v>
      </c>
      <c r="N29" s="310">
        <v>152.30000000000001</v>
      </c>
      <c r="O29" s="310">
        <v>53.9</v>
      </c>
      <c r="P29" s="310">
        <v>52.1</v>
      </c>
      <c r="Q29" s="310">
        <v>53.1</v>
      </c>
      <c r="R29" s="310">
        <v>125.7</v>
      </c>
      <c r="S29" s="310">
        <v>71.3</v>
      </c>
      <c r="T29" s="310">
        <v>99.3</v>
      </c>
    </row>
    <row r="30" spans="1:20" s="37" customFormat="1" ht="13.2">
      <c r="A30" s="140">
        <v>3</v>
      </c>
      <c r="B30" s="140">
        <v>4</v>
      </c>
      <c r="C30" s="141">
        <v>2</v>
      </c>
      <c r="D30" s="130">
        <v>334000</v>
      </c>
      <c r="E30" s="135" t="s">
        <v>258</v>
      </c>
      <c r="F30" s="151">
        <v>586.79999999999995</v>
      </c>
      <c r="G30" s="151">
        <v>417.8</v>
      </c>
      <c r="H30" s="151">
        <v>505.7</v>
      </c>
      <c r="I30" s="151">
        <v>398.4</v>
      </c>
      <c r="J30" s="151">
        <v>263.89999999999998</v>
      </c>
      <c r="K30" s="151">
        <v>333.9</v>
      </c>
      <c r="L30" s="151">
        <v>188.4</v>
      </c>
      <c r="M30" s="151">
        <v>153.9</v>
      </c>
      <c r="N30" s="151">
        <v>171.8</v>
      </c>
      <c r="O30" s="151">
        <v>127.5</v>
      </c>
      <c r="P30" s="151">
        <v>106.8</v>
      </c>
      <c r="Q30" s="151">
        <v>117.6</v>
      </c>
      <c r="R30" s="151">
        <v>60.9</v>
      </c>
      <c r="S30" s="151">
        <v>47.1</v>
      </c>
      <c r="T30" s="151">
        <v>54.3</v>
      </c>
    </row>
    <row r="31" spans="1:20" s="37" customFormat="1" ht="13.2">
      <c r="A31" s="140">
        <v>3</v>
      </c>
      <c r="B31" s="140">
        <v>4</v>
      </c>
      <c r="C31" s="141">
        <v>2</v>
      </c>
      <c r="D31" s="130">
        <v>554000</v>
      </c>
      <c r="E31" s="58" t="s">
        <v>265</v>
      </c>
      <c r="F31" s="151">
        <v>346.8</v>
      </c>
      <c r="G31" s="151">
        <v>296</v>
      </c>
      <c r="H31" s="151">
        <v>322.3</v>
      </c>
      <c r="I31" s="151">
        <v>209</v>
      </c>
      <c r="J31" s="151">
        <v>178.4</v>
      </c>
      <c r="K31" s="151">
        <v>194.2</v>
      </c>
      <c r="L31" s="151">
        <v>137.80000000000001</v>
      </c>
      <c r="M31" s="151">
        <v>117.6</v>
      </c>
      <c r="N31" s="151">
        <v>128.1</v>
      </c>
      <c r="O31" s="151">
        <v>72.7</v>
      </c>
      <c r="P31" s="151">
        <v>84.6</v>
      </c>
      <c r="Q31" s="151">
        <v>78.400000000000006</v>
      </c>
      <c r="R31" s="151">
        <v>65.099999999999994</v>
      </c>
      <c r="S31" s="151">
        <v>33.1</v>
      </c>
      <c r="T31" s="151">
        <v>49.7</v>
      </c>
    </row>
    <row r="32" spans="1:20" s="37" customFormat="1" ht="13.2">
      <c r="A32" s="140">
        <v>3</v>
      </c>
      <c r="B32" s="140">
        <v>4</v>
      </c>
      <c r="C32" s="141">
        <v>2</v>
      </c>
      <c r="D32" s="130">
        <v>558000</v>
      </c>
      <c r="E32" s="58" t="s">
        <v>266</v>
      </c>
      <c r="F32" s="151">
        <v>338.3</v>
      </c>
      <c r="G32" s="151">
        <v>282.3</v>
      </c>
      <c r="H32" s="151">
        <v>311.3</v>
      </c>
      <c r="I32" s="151">
        <v>213.8</v>
      </c>
      <c r="J32" s="151">
        <v>178.4</v>
      </c>
      <c r="K32" s="151">
        <v>196.7</v>
      </c>
      <c r="L32" s="151">
        <v>124.5</v>
      </c>
      <c r="M32" s="151">
        <v>103.9</v>
      </c>
      <c r="N32" s="151">
        <v>114.6</v>
      </c>
      <c r="O32" s="151">
        <v>55.4</v>
      </c>
      <c r="P32" s="151">
        <v>61.8</v>
      </c>
      <c r="Q32" s="151">
        <v>58.5</v>
      </c>
      <c r="R32" s="151">
        <v>69.099999999999994</v>
      </c>
      <c r="S32" s="151">
        <v>42.1</v>
      </c>
      <c r="T32" s="151">
        <v>56.1</v>
      </c>
    </row>
    <row r="33" spans="1:20" s="37" customFormat="1" ht="13.2">
      <c r="A33" s="140">
        <v>3</v>
      </c>
      <c r="B33" s="140">
        <v>4</v>
      </c>
      <c r="C33" s="141">
        <v>2</v>
      </c>
      <c r="D33" s="130">
        <v>358000</v>
      </c>
      <c r="E33" s="58" t="s">
        <v>259</v>
      </c>
      <c r="F33" s="151">
        <v>489.7</v>
      </c>
      <c r="G33" s="151">
        <v>394.1</v>
      </c>
      <c r="H33" s="151">
        <v>443.9</v>
      </c>
      <c r="I33" s="151">
        <v>271.8</v>
      </c>
      <c r="J33" s="151">
        <v>233.7</v>
      </c>
      <c r="K33" s="151">
        <v>253.5</v>
      </c>
      <c r="L33" s="151">
        <v>217.9</v>
      </c>
      <c r="M33" s="151">
        <v>160.5</v>
      </c>
      <c r="N33" s="151">
        <v>190.4</v>
      </c>
      <c r="O33" s="151">
        <v>107.3</v>
      </c>
      <c r="P33" s="151">
        <v>99.5</v>
      </c>
      <c r="Q33" s="151">
        <v>103.5</v>
      </c>
      <c r="R33" s="151">
        <v>110.6</v>
      </c>
      <c r="S33" s="151">
        <v>61</v>
      </c>
      <c r="T33" s="151">
        <v>86.8</v>
      </c>
    </row>
    <row r="34" spans="1:20" s="37" customFormat="1" ht="13.2">
      <c r="A34" s="140">
        <v>3</v>
      </c>
      <c r="B34" s="140">
        <v>4</v>
      </c>
      <c r="C34" s="141">
        <v>2</v>
      </c>
      <c r="D34" s="130">
        <v>366000</v>
      </c>
      <c r="E34" s="58" t="s">
        <v>260</v>
      </c>
      <c r="F34" s="151">
        <v>461.5</v>
      </c>
      <c r="G34" s="151">
        <v>419.9</v>
      </c>
      <c r="H34" s="151">
        <v>441.4</v>
      </c>
      <c r="I34" s="151">
        <v>273.60000000000002</v>
      </c>
      <c r="J34" s="151">
        <v>268.8</v>
      </c>
      <c r="K34" s="151">
        <v>271.3</v>
      </c>
      <c r="L34" s="151">
        <v>187.9</v>
      </c>
      <c r="M34" s="151">
        <v>151</v>
      </c>
      <c r="N34" s="151">
        <v>170.1</v>
      </c>
      <c r="O34" s="151">
        <v>98.7</v>
      </c>
      <c r="P34" s="151">
        <v>79.3</v>
      </c>
      <c r="Q34" s="151">
        <v>89.3</v>
      </c>
      <c r="R34" s="151">
        <v>89.2</v>
      </c>
      <c r="S34" s="151">
        <v>71.8</v>
      </c>
      <c r="T34" s="151">
        <v>80.8</v>
      </c>
    </row>
    <row r="35" spans="1:20" s="37" customFormat="1" ht="13.2">
      <c r="A35" s="140">
        <v>3</v>
      </c>
      <c r="B35" s="140">
        <v>4</v>
      </c>
      <c r="C35" s="141">
        <v>2</v>
      </c>
      <c r="D35" s="130">
        <v>754000</v>
      </c>
      <c r="E35" s="58" t="s">
        <v>269</v>
      </c>
      <c r="F35" s="151">
        <v>593</v>
      </c>
      <c r="G35" s="151">
        <v>464.9</v>
      </c>
      <c r="H35" s="151">
        <v>531.20000000000005</v>
      </c>
      <c r="I35" s="151">
        <v>393.4</v>
      </c>
      <c r="J35" s="151">
        <v>305.2</v>
      </c>
      <c r="K35" s="151">
        <v>350.8</v>
      </c>
      <c r="L35" s="151">
        <v>199.7</v>
      </c>
      <c r="M35" s="151">
        <v>159.69999999999999</v>
      </c>
      <c r="N35" s="151">
        <v>180.4</v>
      </c>
      <c r="O35" s="151">
        <v>77.8</v>
      </c>
      <c r="P35" s="151">
        <v>79.099999999999994</v>
      </c>
      <c r="Q35" s="151">
        <v>78.5</v>
      </c>
      <c r="R35" s="151">
        <v>121.8</v>
      </c>
      <c r="S35" s="151">
        <v>80.599999999999994</v>
      </c>
      <c r="T35" s="151">
        <v>101.9</v>
      </c>
    </row>
    <row r="36" spans="1:20" s="37" customFormat="1" ht="13.2">
      <c r="A36" s="140">
        <v>3</v>
      </c>
      <c r="B36" s="140">
        <v>3</v>
      </c>
      <c r="C36" s="141">
        <v>2</v>
      </c>
      <c r="D36" s="130">
        <v>370000</v>
      </c>
      <c r="E36" s="58" t="s">
        <v>261</v>
      </c>
      <c r="F36" s="151">
        <v>478.3</v>
      </c>
      <c r="G36" s="151">
        <v>443.2</v>
      </c>
      <c r="H36" s="151">
        <v>461.4</v>
      </c>
      <c r="I36" s="151">
        <v>315.10000000000002</v>
      </c>
      <c r="J36" s="151">
        <v>301.5</v>
      </c>
      <c r="K36" s="151">
        <v>308.60000000000002</v>
      </c>
      <c r="L36" s="151">
        <v>163.19999999999999</v>
      </c>
      <c r="M36" s="151">
        <v>141.6</v>
      </c>
      <c r="N36" s="151">
        <v>152.80000000000001</v>
      </c>
      <c r="O36" s="151">
        <v>85.9</v>
      </c>
      <c r="P36" s="151">
        <v>85.6</v>
      </c>
      <c r="Q36" s="151">
        <v>85.7</v>
      </c>
      <c r="R36" s="151">
        <v>77.400000000000006</v>
      </c>
      <c r="S36" s="151">
        <v>56</v>
      </c>
      <c r="T36" s="151">
        <v>67.099999999999994</v>
      </c>
    </row>
    <row r="37" spans="1:20" s="37" customFormat="1" ht="13.2">
      <c r="A37" s="140">
        <v>3</v>
      </c>
      <c r="B37" s="140">
        <v>4</v>
      </c>
      <c r="C37" s="141">
        <v>2</v>
      </c>
      <c r="D37" s="130">
        <v>758000</v>
      </c>
      <c r="E37" s="58" t="s">
        <v>271</v>
      </c>
      <c r="F37" s="151">
        <v>270.2</v>
      </c>
      <c r="G37" s="151">
        <v>178.3</v>
      </c>
      <c r="H37" s="151">
        <v>226.2</v>
      </c>
      <c r="I37" s="151">
        <v>119.8</v>
      </c>
      <c r="J37" s="151">
        <v>94.9</v>
      </c>
      <c r="K37" s="151">
        <v>107.8</v>
      </c>
      <c r="L37" s="151">
        <v>150.4</v>
      </c>
      <c r="M37" s="151">
        <v>83.4</v>
      </c>
      <c r="N37" s="151">
        <v>118.3</v>
      </c>
      <c r="O37" s="151">
        <v>54.6</v>
      </c>
      <c r="P37" s="151">
        <v>40.700000000000003</v>
      </c>
      <c r="Q37" s="151">
        <v>47.9</v>
      </c>
      <c r="R37" s="151">
        <v>95.8</v>
      </c>
      <c r="S37" s="151">
        <v>42.7</v>
      </c>
      <c r="T37" s="151">
        <v>70.400000000000006</v>
      </c>
    </row>
    <row r="38" spans="1:20" s="37" customFormat="1" ht="13.2">
      <c r="A38" s="140">
        <v>3</v>
      </c>
      <c r="B38" s="140">
        <v>4</v>
      </c>
      <c r="C38" s="141">
        <v>2</v>
      </c>
      <c r="D38" s="130">
        <v>958000</v>
      </c>
      <c r="E38" s="58" t="s">
        <v>276</v>
      </c>
      <c r="F38" s="151">
        <v>230.1</v>
      </c>
      <c r="G38" s="151">
        <v>207.7</v>
      </c>
      <c r="H38" s="151">
        <v>219.4</v>
      </c>
      <c r="I38" s="151">
        <v>143.5</v>
      </c>
      <c r="J38" s="151">
        <v>127.2</v>
      </c>
      <c r="K38" s="151">
        <v>135.69999999999999</v>
      </c>
      <c r="L38" s="151">
        <v>86.5</v>
      </c>
      <c r="M38" s="151">
        <v>80.5</v>
      </c>
      <c r="N38" s="151">
        <v>83.6</v>
      </c>
      <c r="O38" s="151">
        <v>45</v>
      </c>
      <c r="P38" s="151">
        <v>49.8</v>
      </c>
      <c r="Q38" s="151">
        <v>47.3</v>
      </c>
      <c r="R38" s="151">
        <v>41.5</v>
      </c>
      <c r="S38" s="151">
        <v>30.7</v>
      </c>
      <c r="T38" s="151">
        <v>36.299999999999997</v>
      </c>
    </row>
    <row r="39" spans="1:20" s="37" customFormat="1" ht="13.2">
      <c r="A39" s="140">
        <v>3</v>
      </c>
      <c r="B39" s="140">
        <v>4</v>
      </c>
      <c r="C39" s="141">
        <v>2</v>
      </c>
      <c r="D39" s="130">
        <v>762000</v>
      </c>
      <c r="E39" s="58" t="s">
        <v>272</v>
      </c>
      <c r="F39" s="151">
        <v>219.8</v>
      </c>
      <c r="G39" s="151">
        <v>196.4</v>
      </c>
      <c r="H39" s="151">
        <v>208.5</v>
      </c>
      <c r="I39" s="151">
        <v>124.2</v>
      </c>
      <c r="J39" s="151">
        <v>106</v>
      </c>
      <c r="K39" s="151">
        <v>115.4</v>
      </c>
      <c r="L39" s="151">
        <v>95.6</v>
      </c>
      <c r="M39" s="151">
        <v>90.4</v>
      </c>
      <c r="N39" s="151">
        <v>93.1</v>
      </c>
      <c r="O39" s="151">
        <v>49.8</v>
      </c>
      <c r="P39" s="151">
        <v>50.5</v>
      </c>
      <c r="Q39" s="151">
        <v>50.2</v>
      </c>
      <c r="R39" s="151">
        <v>45.8</v>
      </c>
      <c r="S39" s="151">
        <v>39.9</v>
      </c>
      <c r="T39" s="151">
        <v>42.9</v>
      </c>
    </row>
    <row r="40" spans="1:20" s="37" customFormat="1" ht="13.2">
      <c r="A40" s="140">
        <v>3</v>
      </c>
      <c r="B40" s="140">
        <v>4</v>
      </c>
      <c r="C40" s="141">
        <v>2</v>
      </c>
      <c r="D40" s="130">
        <v>154000</v>
      </c>
      <c r="E40" s="58" t="s">
        <v>253</v>
      </c>
      <c r="F40" s="151">
        <v>325.7</v>
      </c>
      <c r="G40" s="151">
        <v>239.7</v>
      </c>
      <c r="H40" s="151">
        <v>284.39999999999998</v>
      </c>
      <c r="I40" s="151">
        <v>108.8</v>
      </c>
      <c r="J40" s="151">
        <v>85.3</v>
      </c>
      <c r="K40" s="151">
        <v>97.5</v>
      </c>
      <c r="L40" s="151">
        <v>216.9</v>
      </c>
      <c r="M40" s="151">
        <v>154.4</v>
      </c>
      <c r="N40" s="151">
        <v>186.9</v>
      </c>
      <c r="O40" s="151">
        <v>132.4</v>
      </c>
      <c r="P40" s="151">
        <v>134.19999999999999</v>
      </c>
      <c r="Q40" s="151">
        <v>133.30000000000001</v>
      </c>
      <c r="R40" s="151">
        <v>84.5</v>
      </c>
      <c r="S40" s="151">
        <v>20.2</v>
      </c>
      <c r="T40" s="151">
        <v>53.6</v>
      </c>
    </row>
    <row r="41" spans="1:20" s="37" customFormat="1" ht="13.2">
      <c r="A41" s="140">
        <v>3</v>
      </c>
      <c r="B41" s="140">
        <v>4</v>
      </c>
      <c r="C41" s="141">
        <v>2</v>
      </c>
      <c r="D41" s="130">
        <v>766000</v>
      </c>
      <c r="E41" s="58" t="s">
        <v>273</v>
      </c>
      <c r="F41" s="151">
        <v>330.2</v>
      </c>
      <c r="G41" s="151">
        <v>278.10000000000002</v>
      </c>
      <c r="H41" s="151">
        <v>305.2</v>
      </c>
      <c r="I41" s="151">
        <v>203.6</v>
      </c>
      <c r="J41" s="151">
        <v>157.4</v>
      </c>
      <c r="K41" s="151">
        <v>181.4</v>
      </c>
      <c r="L41" s="151">
        <v>126.7</v>
      </c>
      <c r="M41" s="151">
        <v>120.7</v>
      </c>
      <c r="N41" s="151">
        <v>123.8</v>
      </c>
      <c r="O41" s="151">
        <v>56.6</v>
      </c>
      <c r="P41" s="151">
        <v>74.7</v>
      </c>
      <c r="Q41" s="151">
        <v>65.3</v>
      </c>
      <c r="R41" s="151">
        <v>70.099999999999994</v>
      </c>
      <c r="S41" s="151">
        <v>46</v>
      </c>
      <c r="T41" s="151">
        <v>58.5</v>
      </c>
    </row>
    <row r="42" spans="1:20" s="37" customFormat="1" ht="13.2">
      <c r="A42" s="140">
        <v>3</v>
      </c>
      <c r="B42" s="140">
        <v>4</v>
      </c>
      <c r="C42" s="141">
        <v>2</v>
      </c>
      <c r="D42" s="130">
        <v>962000</v>
      </c>
      <c r="E42" s="58" t="s">
        <v>277</v>
      </c>
      <c r="F42" s="151">
        <v>459.7</v>
      </c>
      <c r="G42" s="151">
        <v>384.7</v>
      </c>
      <c r="H42" s="151">
        <v>423.8</v>
      </c>
      <c r="I42" s="151">
        <v>303.2</v>
      </c>
      <c r="J42" s="151">
        <v>264.3</v>
      </c>
      <c r="K42" s="151">
        <v>284.60000000000002</v>
      </c>
      <c r="L42" s="151">
        <v>156.5</v>
      </c>
      <c r="M42" s="151">
        <v>120.4</v>
      </c>
      <c r="N42" s="151">
        <v>139.19999999999999</v>
      </c>
      <c r="O42" s="151">
        <v>64.8</v>
      </c>
      <c r="P42" s="151">
        <v>69.5</v>
      </c>
      <c r="Q42" s="151">
        <v>67</v>
      </c>
      <c r="R42" s="151">
        <v>91.8</v>
      </c>
      <c r="S42" s="151">
        <v>50.9</v>
      </c>
      <c r="T42" s="151">
        <v>72.2</v>
      </c>
    </row>
    <row r="43" spans="1:20" s="37" customFormat="1" ht="13.2">
      <c r="A43" s="140">
        <v>3</v>
      </c>
      <c r="B43" s="140">
        <v>4</v>
      </c>
      <c r="C43" s="141">
        <v>2</v>
      </c>
      <c r="D43" s="130">
        <v>770000</v>
      </c>
      <c r="E43" s="58" t="s">
        <v>274</v>
      </c>
      <c r="F43" s="151">
        <v>501.4</v>
      </c>
      <c r="G43" s="151">
        <v>401.2</v>
      </c>
      <c r="H43" s="151">
        <v>452.9</v>
      </c>
      <c r="I43" s="151">
        <v>307</v>
      </c>
      <c r="J43" s="151">
        <v>247.7</v>
      </c>
      <c r="K43" s="151">
        <v>278.3</v>
      </c>
      <c r="L43" s="151">
        <v>194.4</v>
      </c>
      <c r="M43" s="151">
        <v>153.5</v>
      </c>
      <c r="N43" s="151">
        <v>174.6</v>
      </c>
      <c r="O43" s="151">
        <v>86.7</v>
      </c>
      <c r="P43" s="151">
        <v>78.400000000000006</v>
      </c>
      <c r="Q43" s="151">
        <v>82.7</v>
      </c>
      <c r="R43" s="151">
        <v>107.7</v>
      </c>
      <c r="S43" s="151">
        <v>75.099999999999994</v>
      </c>
      <c r="T43" s="151">
        <v>91.9</v>
      </c>
    </row>
    <row r="44" spans="1:20" s="37" customFormat="1" ht="13.2">
      <c r="A44" s="140">
        <v>3</v>
      </c>
      <c r="B44" s="140">
        <v>4</v>
      </c>
      <c r="C44" s="141">
        <v>2</v>
      </c>
      <c r="D44" s="130">
        <v>162000</v>
      </c>
      <c r="E44" s="58" t="s">
        <v>254</v>
      </c>
      <c r="F44" s="151">
        <v>376.9</v>
      </c>
      <c r="G44" s="151">
        <v>264</v>
      </c>
      <c r="H44" s="151">
        <v>322.8</v>
      </c>
      <c r="I44" s="151">
        <v>244.2</v>
      </c>
      <c r="J44" s="151">
        <v>153.5</v>
      </c>
      <c r="K44" s="151">
        <v>200.8</v>
      </c>
      <c r="L44" s="151">
        <v>132.69999999999999</v>
      </c>
      <c r="M44" s="151">
        <v>110.5</v>
      </c>
      <c r="N44" s="151">
        <v>122.1</v>
      </c>
      <c r="O44" s="151">
        <v>69.2</v>
      </c>
      <c r="P44" s="151">
        <v>59.9</v>
      </c>
      <c r="Q44" s="151">
        <v>64.7</v>
      </c>
      <c r="R44" s="151">
        <v>63.5</v>
      </c>
      <c r="S44" s="151">
        <v>50.7</v>
      </c>
      <c r="T44" s="151">
        <v>57.4</v>
      </c>
    </row>
    <row r="45" spans="1:20" s="37" customFormat="1" ht="13.2">
      <c r="A45" s="140">
        <v>3</v>
      </c>
      <c r="B45" s="140">
        <v>4</v>
      </c>
      <c r="C45" s="141">
        <v>2</v>
      </c>
      <c r="D45" s="130">
        <v>374000</v>
      </c>
      <c r="E45" s="58" t="s">
        <v>262</v>
      </c>
      <c r="F45" s="151">
        <v>555.20000000000005</v>
      </c>
      <c r="G45" s="151">
        <v>460.3</v>
      </c>
      <c r="H45" s="151">
        <v>508.8</v>
      </c>
      <c r="I45" s="151">
        <v>353.9</v>
      </c>
      <c r="J45" s="151">
        <v>307.7</v>
      </c>
      <c r="K45" s="151">
        <v>331.3</v>
      </c>
      <c r="L45" s="151">
        <v>201.4</v>
      </c>
      <c r="M45" s="151">
        <v>152.6</v>
      </c>
      <c r="N45" s="151">
        <v>177.5</v>
      </c>
      <c r="O45" s="151">
        <v>113</v>
      </c>
      <c r="P45" s="151">
        <v>100.3</v>
      </c>
      <c r="Q45" s="151">
        <v>106.8</v>
      </c>
      <c r="R45" s="151">
        <v>88.3</v>
      </c>
      <c r="S45" s="151">
        <v>52.3</v>
      </c>
      <c r="T45" s="151">
        <v>70.7</v>
      </c>
    </row>
    <row r="46" spans="1:20" s="37" customFormat="1" ht="13.2">
      <c r="A46" s="140">
        <v>3</v>
      </c>
      <c r="B46" s="140">
        <v>4</v>
      </c>
      <c r="C46" s="141">
        <v>2</v>
      </c>
      <c r="D46" s="130">
        <v>966000</v>
      </c>
      <c r="E46" s="58" t="s">
        <v>278</v>
      </c>
      <c r="F46" s="151">
        <v>390.6</v>
      </c>
      <c r="G46" s="151">
        <v>274.39999999999998</v>
      </c>
      <c r="H46" s="151">
        <v>335.5</v>
      </c>
      <c r="I46" s="151">
        <v>278</v>
      </c>
      <c r="J46" s="151">
        <v>196.3</v>
      </c>
      <c r="K46" s="151">
        <v>239.3</v>
      </c>
      <c r="L46" s="151">
        <v>112.6</v>
      </c>
      <c r="M46" s="151">
        <v>78.099999999999994</v>
      </c>
      <c r="N46" s="151">
        <v>96.2</v>
      </c>
      <c r="O46" s="151">
        <v>63</v>
      </c>
      <c r="P46" s="151">
        <v>59.5</v>
      </c>
      <c r="Q46" s="151">
        <v>61.3</v>
      </c>
      <c r="R46" s="151">
        <v>49.6</v>
      </c>
      <c r="S46" s="151">
        <v>18.600000000000001</v>
      </c>
      <c r="T46" s="151">
        <v>34.9</v>
      </c>
    </row>
    <row r="47" spans="1:20" s="37" customFormat="1" ht="13.2">
      <c r="A47" s="140">
        <v>3</v>
      </c>
      <c r="B47" s="140">
        <v>4</v>
      </c>
      <c r="C47" s="141">
        <v>2</v>
      </c>
      <c r="D47" s="130">
        <v>774000</v>
      </c>
      <c r="E47" s="58" t="s">
        <v>275</v>
      </c>
      <c r="F47" s="151">
        <v>462.4</v>
      </c>
      <c r="G47" s="151">
        <v>321.3</v>
      </c>
      <c r="H47" s="151">
        <v>395</v>
      </c>
      <c r="I47" s="151">
        <v>270.3</v>
      </c>
      <c r="J47" s="151">
        <v>214.6</v>
      </c>
      <c r="K47" s="151">
        <v>243.7</v>
      </c>
      <c r="L47" s="151">
        <v>192.1</v>
      </c>
      <c r="M47" s="151">
        <v>106.7</v>
      </c>
      <c r="N47" s="151">
        <v>151.30000000000001</v>
      </c>
      <c r="O47" s="151">
        <v>84.2</v>
      </c>
      <c r="P47" s="151">
        <v>57.2</v>
      </c>
      <c r="Q47" s="151">
        <v>71.3</v>
      </c>
      <c r="R47" s="151">
        <v>107.9</v>
      </c>
      <c r="S47" s="151">
        <v>49.5</v>
      </c>
      <c r="T47" s="151">
        <v>80</v>
      </c>
    </row>
    <row r="48" spans="1:20" s="37" customFormat="1" ht="13.2">
      <c r="A48" s="140">
        <v>3</v>
      </c>
      <c r="B48" s="140">
        <v>4</v>
      </c>
      <c r="C48" s="141">
        <v>2</v>
      </c>
      <c r="D48" s="130">
        <v>378000</v>
      </c>
      <c r="E48" s="58" t="s">
        <v>263</v>
      </c>
      <c r="F48" s="151">
        <v>434.9</v>
      </c>
      <c r="G48" s="151">
        <v>345.1</v>
      </c>
      <c r="H48" s="151">
        <v>391.3</v>
      </c>
      <c r="I48" s="151">
        <v>266.10000000000002</v>
      </c>
      <c r="J48" s="151">
        <v>236.2</v>
      </c>
      <c r="K48" s="151">
        <v>251.6</v>
      </c>
      <c r="L48" s="151">
        <v>168.7</v>
      </c>
      <c r="M48" s="151">
        <v>108.9</v>
      </c>
      <c r="N48" s="151">
        <v>139.69999999999999</v>
      </c>
      <c r="O48" s="151">
        <v>57.4</v>
      </c>
      <c r="P48" s="151">
        <v>59.1</v>
      </c>
      <c r="Q48" s="151">
        <v>58.2</v>
      </c>
      <c r="R48" s="151">
        <v>111.3</v>
      </c>
      <c r="S48" s="151">
        <v>49.8</v>
      </c>
      <c r="T48" s="151">
        <v>81.5</v>
      </c>
    </row>
    <row r="49" spans="1:20" s="37" customFormat="1" ht="13.2">
      <c r="A49" s="140">
        <v>3</v>
      </c>
      <c r="B49" s="140">
        <v>4</v>
      </c>
      <c r="C49" s="141">
        <v>2</v>
      </c>
      <c r="D49" s="130">
        <v>382000</v>
      </c>
      <c r="E49" s="58" t="s">
        <v>264</v>
      </c>
      <c r="F49" s="151">
        <v>467.5</v>
      </c>
      <c r="G49" s="151">
        <v>342.4</v>
      </c>
      <c r="H49" s="151">
        <v>407</v>
      </c>
      <c r="I49" s="151">
        <v>282.8</v>
      </c>
      <c r="J49" s="151">
        <v>214.1</v>
      </c>
      <c r="K49" s="151">
        <v>249.6</v>
      </c>
      <c r="L49" s="151">
        <v>184.7</v>
      </c>
      <c r="M49" s="151">
        <v>128.30000000000001</v>
      </c>
      <c r="N49" s="151">
        <v>157.4</v>
      </c>
      <c r="O49" s="151">
        <v>79.099999999999994</v>
      </c>
      <c r="P49" s="151">
        <v>56.7</v>
      </c>
      <c r="Q49" s="151">
        <v>68.3</v>
      </c>
      <c r="R49" s="151">
        <v>105.7</v>
      </c>
      <c r="S49" s="151">
        <v>71.599999999999994</v>
      </c>
      <c r="T49" s="151">
        <v>89.2</v>
      </c>
    </row>
    <row r="50" spans="1:20" s="37" customFormat="1" ht="13.2">
      <c r="A50" s="140">
        <v>3</v>
      </c>
      <c r="B50" s="140">
        <v>4</v>
      </c>
      <c r="C50" s="141">
        <v>2</v>
      </c>
      <c r="D50" s="130">
        <v>970000</v>
      </c>
      <c r="E50" s="58" t="s">
        <v>279</v>
      </c>
      <c r="F50" s="151">
        <v>508.4</v>
      </c>
      <c r="G50" s="151">
        <v>394.8</v>
      </c>
      <c r="H50" s="151">
        <v>454.3</v>
      </c>
      <c r="I50" s="151">
        <v>341.1</v>
      </c>
      <c r="J50" s="151">
        <v>278.10000000000002</v>
      </c>
      <c r="K50" s="151">
        <v>311.10000000000002</v>
      </c>
      <c r="L50" s="151">
        <v>167.3</v>
      </c>
      <c r="M50" s="151">
        <v>116.6</v>
      </c>
      <c r="N50" s="151">
        <v>143.19999999999999</v>
      </c>
      <c r="O50" s="151">
        <v>66.3</v>
      </c>
      <c r="P50" s="151">
        <v>65.2</v>
      </c>
      <c r="Q50" s="151">
        <v>65.8</v>
      </c>
      <c r="R50" s="151">
        <v>101</v>
      </c>
      <c r="S50" s="151">
        <v>51.4</v>
      </c>
      <c r="T50" s="151">
        <v>77.400000000000006</v>
      </c>
    </row>
    <row r="51" spans="1:20" s="37" customFormat="1" ht="13.2">
      <c r="A51" s="140">
        <v>3</v>
      </c>
      <c r="B51" s="140">
        <v>4</v>
      </c>
      <c r="C51" s="141">
        <v>2</v>
      </c>
      <c r="D51" s="130">
        <v>974000</v>
      </c>
      <c r="E51" s="58" t="s">
        <v>280</v>
      </c>
      <c r="F51" s="151">
        <v>316.2</v>
      </c>
      <c r="G51" s="151">
        <v>261.7</v>
      </c>
      <c r="H51" s="151">
        <v>290.5</v>
      </c>
      <c r="I51" s="151">
        <v>161.1</v>
      </c>
      <c r="J51" s="151">
        <v>140.1</v>
      </c>
      <c r="K51" s="151">
        <v>151.19999999999999</v>
      </c>
      <c r="L51" s="151">
        <v>155</v>
      </c>
      <c r="M51" s="151">
        <v>121.5</v>
      </c>
      <c r="N51" s="151">
        <v>139.19999999999999</v>
      </c>
      <c r="O51" s="151">
        <v>58.7</v>
      </c>
      <c r="P51" s="151">
        <v>69.400000000000006</v>
      </c>
      <c r="Q51" s="151">
        <v>63.8</v>
      </c>
      <c r="R51" s="151">
        <v>96.4</v>
      </c>
      <c r="S51" s="151">
        <v>52.1</v>
      </c>
      <c r="T51" s="151">
        <v>75.5</v>
      </c>
    </row>
    <row r="52" spans="1:20" s="37" customFormat="1" ht="13.2">
      <c r="A52" s="140">
        <v>3</v>
      </c>
      <c r="B52" s="140">
        <v>4</v>
      </c>
      <c r="C52" s="141">
        <v>2</v>
      </c>
      <c r="D52" s="130">
        <v>566000</v>
      </c>
      <c r="E52" s="58" t="s">
        <v>267</v>
      </c>
      <c r="F52" s="151">
        <v>276.39999999999998</v>
      </c>
      <c r="G52" s="151">
        <v>214.9</v>
      </c>
      <c r="H52" s="151">
        <v>247</v>
      </c>
      <c r="I52" s="151">
        <v>136.5</v>
      </c>
      <c r="J52" s="151">
        <v>108.4</v>
      </c>
      <c r="K52" s="151">
        <v>123.1</v>
      </c>
      <c r="L52" s="151">
        <v>139.9</v>
      </c>
      <c r="M52" s="151">
        <v>106.5</v>
      </c>
      <c r="N52" s="151">
        <v>124</v>
      </c>
      <c r="O52" s="151">
        <v>60.3</v>
      </c>
      <c r="P52" s="151">
        <v>61.4</v>
      </c>
      <c r="Q52" s="151">
        <v>60.8</v>
      </c>
      <c r="R52" s="151">
        <v>79.7</v>
      </c>
      <c r="S52" s="151">
        <v>45.1</v>
      </c>
      <c r="T52" s="151">
        <v>63.2</v>
      </c>
    </row>
    <row r="53" spans="1:20" s="37" customFormat="1" ht="13.2">
      <c r="A53" s="140">
        <v>3</v>
      </c>
      <c r="B53" s="140">
        <v>3</v>
      </c>
      <c r="C53" s="141">
        <v>2</v>
      </c>
      <c r="D53" s="130">
        <v>978000</v>
      </c>
      <c r="E53" s="81" t="s">
        <v>281</v>
      </c>
      <c r="F53" s="151">
        <v>483.2</v>
      </c>
      <c r="G53" s="151">
        <v>325.89999999999998</v>
      </c>
      <c r="H53" s="151">
        <v>406.8</v>
      </c>
      <c r="I53" s="151">
        <v>283.60000000000002</v>
      </c>
      <c r="J53" s="151">
        <v>179.6</v>
      </c>
      <c r="K53" s="151">
        <v>233.1</v>
      </c>
      <c r="L53" s="151">
        <v>199.6</v>
      </c>
      <c r="M53" s="151">
        <v>146.30000000000001</v>
      </c>
      <c r="N53" s="151">
        <v>173.7</v>
      </c>
      <c r="O53" s="151">
        <v>91</v>
      </c>
      <c r="P53" s="151">
        <v>88.9</v>
      </c>
      <c r="Q53" s="151">
        <v>90</v>
      </c>
      <c r="R53" s="151">
        <v>108.5</v>
      </c>
      <c r="S53" s="151">
        <v>57.4</v>
      </c>
      <c r="T53" s="151">
        <v>83.7</v>
      </c>
    </row>
    <row r="54" spans="1:20" s="37" customFormat="1" ht="13.2">
      <c r="A54" s="140">
        <v>3</v>
      </c>
      <c r="B54" s="140">
        <v>4</v>
      </c>
      <c r="C54" s="141">
        <v>2</v>
      </c>
      <c r="D54" s="130">
        <v>166000</v>
      </c>
      <c r="E54" s="58" t="s">
        <v>255</v>
      </c>
      <c r="F54" s="151">
        <v>460.5</v>
      </c>
      <c r="G54" s="151">
        <v>351.8</v>
      </c>
      <c r="H54" s="151">
        <v>408</v>
      </c>
      <c r="I54" s="151">
        <v>204.8</v>
      </c>
      <c r="J54" s="151">
        <v>180.4</v>
      </c>
      <c r="K54" s="151">
        <v>193</v>
      </c>
      <c r="L54" s="151">
        <v>255.7</v>
      </c>
      <c r="M54" s="151">
        <v>171.4</v>
      </c>
      <c r="N54" s="151">
        <v>214.9</v>
      </c>
      <c r="O54" s="151">
        <v>139</v>
      </c>
      <c r="P54" s="151">
        <v>132.80000000000001</v>
      </c>
      <c r="Q54" s="151">
        <v>136</v>
      </c>
      <c r="R54" s="151">
        <v>116.7</v>
      </c>
      <c r="S54" s="151">
        <v>38.6</v>
      </c>
      <c r="T54" s="151">
        <v>79</v>
      </c>
    </row>
    <row r="55" spans="1:20" s="37" customFormat="1" ht="13.2">
      <c r="A55" s="140">
        <v>3</v>
      </c>
      <c r="B55" s="140">
        <v>4</v>
      </c>
      <c r="C55" s="141">
        <v>2</v>
      </c>
      <c r="D55" s="130">
        <v>570000</v>
      </c>
      <c r="E55" s="58" t="s">
        <v>268</v>
      </c>
      <c r="F55" s="151">
        <v>248.1</v>
      </c>
      <c r="G55" s="151">
        <v>182.5</v>
      </c>
      <c r="H55" s="151">
        <v>216.6</v>
      </c>
      <c r="I55" s="151">
        <v>163.80000000000001</v>
      </c>
      <c r="J55" s="151">
        <v>98.1</v>
      </c>
      <c r="K55" s="151">
        <v>132.30000000000001</v>
      </c>
      <c r="L55" s="151">
        <v>84.4</v>
      </c>
      <c r="M55" s="151">
        <v>84.4</v>
      </c>
      <c r="N55" s="151">
        <v>84.4</v>
      </c>
      <c r="O55" s="151">
        <v>33.1</v>
      </c>
      <c r="P55" s="151">
        <v>38.9</v>
      </c>
      <c r="Q55" s="151">
        <v>35.9</v>
      </c>
      <c r="R55" s="151">
        <v>51.3</v>
      </c>
      <c r="S55" s="151">
        <v>45.5</v>
      </c>
      <c r="T55" s="151">
        <v>48.5</v>
      </c>
    </row>
    <row r="56" spans="1:20" s="37" customFormat="1" ht="13.2">
      <c r="A56" s="140">
        <v>3</v>
      </c>
      <c r="B56" s="140">
        <v>4</v>
      </c>
      <c r="C56" s="141">
        <v>2</v>
      </c>
      <c r="D56" s="130">
        <v>170000</v>
      </c>
      <c r="E56" s="58" t="s">
        <v>257</v>
      </c>
      <c r="F56" s="151">
        <v>454.9</v>
      </c>
      <c r="G56" s="151">
        <v>332</v>
      </c>
      <c r="H56" s="151">
        <v>395.6</v>
      </c>
      <c r="I56" s="151">
        <v>255.7</v>
      </c>
      <c r="J56" s="151">
        <v>156.30000000000001</v>
      </c>
      <c r="K56" s="151">
        <v>207.7</v>
      </c>
      <c r="L56" s="151">
        <v>199.2</v>
      </c>
      <c r="M56" s="151">
        <v>175.7</v>
      </c>
      <c r="N56" s="151">
        <v>187.8</v>
      </c>
      <c r="O56" s="151">
        <v>124.6</v>
      </c>
      <c r="P56" s="151">
        <v>137.9</v>
      </c>
      <c r="Q56" s="151">
        <v>131</v>
      </c>
      <c r="R56" s="151">
        <v>74.599999999999994</v>
      </c>
      <c r="S56" s="151">
        <v>37.799999999999997</v>
      </c>
      <c r="T56" s="151">
        <v>56.8</v>
      </c>
    </row>
    <row r="57" spans="1:20" s="37" customFormat="1" ht="13.2">
      <c r="A57" s="143"/>
      <c r="B57" s="143"/>
      <c r="C57" s="143"/>
      <c r="D57" s="134"/>
      <c r="E57" s="114" t="s">
        <v>211</v>
      </c>
      <c r="F57" s="310">
        <v>403.6</v>
      </c>
      <c r="G57" s="310">
        <v>320.10000000000002</v>
      </c>
      <c r="H57" s="310">
        <v>363.5</v>
      </c>
      <c r="I57" s="310">
        <v>241.4</v>
      </c>
      <c r="J57" s="310">
        <v>195</v>
      </c>
      <c r="K57" s="310">
        <v>219.1</v>
      </c>
      <c r="L57" s="310">
        <v>162.19999999999999</v>
      </c>
      <c r="M57" s="310">
        <v>125.1</v>
      </c>
      <c r="N57" s="310">
        <v>144.4</v>
      </c>
      <c r="O57" s="310">
        <v>77.5</v>
      </c>
      <c r="P57" s="310">
        <v>75.400000000000006</v>
      </c>
      <c r="Q57" s="310">
        <v>76.5</v>
      </c>
      <c r="R57" s="310">
        <v>84.7</v>
      </c>
      <c r="S57" s="310">
        <v>49.7</v>
      </c>
      <c r="T57" s="310">
        <v>67.900000000000006</v>
      </c>
    </row>
    <row r="58" spans="1:20" s="37" customFormat="1" ht="13.2">
      <c r="A58" s="140">
        <v>4</v>
      </c>
      <c r="B58" s="140">
        <v>2</v>
      </c>
      <c r="C58" s="141">
        <v>3</v>
      </c>
      <c r="D58" s="130">
        <v>334004</v>
      </c>
      <c r="E58" s="58" t="s">
        <v>57</v>
      </c>
      <c r="F58" s="151">
        <v>607.70000000000005</v>
      </c>
      <c r="G58" s="151">
        <v>510.7</v>
      </c>
      <c r="H58" s="151">
        <v>561.79999999999995</v>
      </c>
      <c r="I58" s="151">
        <v>375.1</v>
      </c>
      <c r="J58" s="151">
        <v>298.8</v>
      </c>
      <c r="K58" s="151">
        <v>339</v>
      </c>
      <c r="L58" s="151">
        <v>232.7</v>
      </c>
      <c r="M58" s="151">
        <v>211.9</v>
      </c>
      <c r="N58" s="151">
        <v>222.8</v>
      </c>
      <c r="O58" s="151">
        <v>150.4</v>
      </c>
      <c r="P58" s="151">
        <v>149.4</v>
      </c>
      <c r="Q58" s="151">
        <v>149.9</v>
      </c>
      <c r="R58" s="151">
        <v>82.2</v>
      </c>
      <c r="S58" s="151">
        <v>62.4</v>
      </c>
      <c r="T58" s="151">
        <v>72.900000000000006</v>
      </c>
    </row>
    <row r="59" spans="1:20" s="37" customFormat="1" ht="13.2">
      <c r="A59" s="140">
        <v>4</v>
      </c>
      <c r="B59" s="140">
        <v>2</v>
      </c>
      <c r="C59" s="141">
        <v>3</v>
      </c>
      <c r="D59" s="130">
        <v>962004</v>
      </c>
      <c r="E59" s="58" t="s">
        <v>150</v>
      </c>
      <c r="F59" s="151">
        <v>466.5</v>
      </c>
      <c r="G59" s="151">
        <v>402.1</v>
      </c>
      <c r="H59" s="151">
        <v>435.6</v>
      </c>
      <c r="I59" s="151">
        <v>352.9</v>
      </c>
      <c r="J59" s="151">
        <v>278.89999999999998</v>
      </c>
      <c r="K59" s="151">
        <v>317.39999999999998</v>
      </c>
      <c r="L59" s="151">
        <v>113.6</v>
      </c>
      <c r="M59" s="151">
        <v>123.2</v>
      </c>
      <c r="N59" s="151">
        <v>118.2</v>
      </c>
      <c r="O59" s="151">
        <v>71.8</v>
      </c>
      <c r="P59" s="151">
        <v>90.8</v>
      </c>
      <c r="Q59" s="151">
        <v>80.900000000000006</v>
      </c>
      <c r="R59" s="151">
        <v>41.9</v>
      </c>
      <c r="S59" s="151">
        <v>32.4</v>
      </c>
      <c r="T59" s="151">
        <v>37.299999999999997</v>
      </c>
    </row>
    <row r="60" spans="1:20" s="37" customFormat="1" ht="13.2">
      <c r="A60" s="140">
        <v>4</v>
      </c>
      <c r="B60" s="140">
        <v>1</v>
      </c>
      <c r="C60" s="141">
        <v>3</v>
      </c>
      <c r="D60" s="130">
        <v>978004</v>
      </c>
      <c r="E60" s="58" t="s">
        <v>161</v>
      </c>
      <c r="F60" s="151">
        <v>855.5</v>
      </c>
      <c r="G60" s="151">
        <v>746.7</v>
      </c>
      <c r="H60" s="151">
        <v>803.6</v>
      </c>
      <c r="I60" s="151">
        <v>685.5</v>
      </c>
      <c r="J60" s="151">
        <v>598.20000000000005</v>
      </c>
      <c r="K60" s="151">
        <v>643.79999999999995</v>
      </c>
      <c r="L60" s="151">
        <v>169.9</v>
      </c>
      <c r="M60" s="151">
        <v>148.5</v>
      </c>
      <c r="N60" s="151">
        <v>159.69999999999999</v>
      </c>
      <c r="O60" s="151">
        <v>70.7</v>
      </c>
      <c r="P60" s="151">
        <v>77.400000000000006</v>
      </c>
      <c r="Q60" s="151">
        <v>73.900000000000006</v>
      </c>
      <c r="R60" s="151">
        <v>99.3</v>
      </c>
      <c r="S60" s="151">
        <v>71.099999999999994</v>
      </c>
      <c r="T60" s="151">
        <v>85.8</v>
      </c>
    </row>
    <row r="61" spans="1:20" s="37" customFormat="1" ht="13.2">
      <c r="A61" s="140">
        <v>4</v>
      </c>
      <c r="B61" s="140">
        <v>2</v>
      </c>
      <c r="C61" s="141">
        <v>3</v>
      </c>
      <c r="D61" s="130">
        <v>562008</v>
      </c>
      <c r="E61" s="58" t="s">
        <v>105</v>
      </c>
      <c r="F61" s="151">
        <v>582.6</v>
      </c>
      <c r="G61" s="151">
        <v>696.9</v>
      </c>
      <c r="H61" s="151">
        <v>638.1</v>
      </c>
      <c r="I61" s="151">
        <v>358.5</v>
      </c>
      <c r="J61" s="151">
        <v>418.1</v>
      </c>
      <c r="K61" s="151">
        <v>387.5</v>
      </c>
      <c r="L61" s="151">
        <v>224.1</v>
      </c>
      <c r="M61" s="151">
        <v>278.7</v>
      </c>
      <c r="N61" s="151">
        <v>250.6</v>
      </c>
      <c r="O61" s="151">
        <v>98.6</v>
      </c>
      <c r="P61" s="151">
        <v>152</v>
      </c>
      <c r="Q61" s="151">
        <v>124.5</v>
      </c>
      <c r="R61" s="151">
        <v>125.5</v>
      </c>
      <c r="S61" s="151">
        <v>126.7</v>
      </c>
      <c r="T61" s="151">
        <v>126.1</v>
      </c>
    </row>
    <row r="62" spans="1:20" s="37" customFormat="1" ht="13.2">
      <c r="A62" s="140">
        <v>4</v>
      </c>
      <c r="B62" s="140">
        <v>2</v>
      </c>
      <c r="C62" s="141">
        <v>3</v>
      </c>
      <c r="D62" s="130">
        <v>158004</v>
      </c>
      <c r="E62" s="58" t="s">
        <v>30</v>
      </c>
      <c r="F62" s="151">
        <v>535.4</v>
      </c>
      <c r="G62" s="151">
        <v>405.9</v>
      </c>
      <c r="H62" s="151">
        <v>472.5</v>
      </c>
      <c r="I62" s="151">
        <v>403.7</v>
      </c>
      <c r="J62" s="151">
        <v>283.2</v>
      </c>
      <c r="K62" s="151">
        <v>345.2</v>
      </c>
      <c r="L62" s="151">
        <v>131.6</v>
      </c>
      <c r="M62" s="151">
        <v>122.7</v>
      </c>
      <c r="N62" s="151">
        <v>127.3</v>
      </c>
      <c r="O62" s="151">
        <v>55.8</v>
      </c>
      <c r="P62" s="151">
        <v>63.7</v>
      </c>
      <c r="Q62" s="151">
        <v>59.6</v>
      </c>
      <c r="R62" s="151">
        <v>75.8</v>
      </c>
      <c r="S62" s="151">
        <v>59</v>
      </c>
      <c r="T62" s="151">
        <v>67.7</v>
      </c>
    </row>
    <row r="63" spans="1:20" s="37" customFormat="1" ht="13.2">
      <c r="A63" s="140">
        <v>4</v>
      </c>
      <c r="B63" s="140">
        <v>2</v>
      </c>
      <c r="C63" s="141">
        <v>3</v>
      </c>
      <c r="D63" s="130">
        <v>954012</v>
      </c>
      <c r="E63" s="58" t="s">
        <v>140</v>
      </c>
      <c r="F63" s="151">
        <v>572</v>
      </c>
      <c r="G63" s="151">
        <v>422.8</v>
      </c>
      <c r="H63" s="151">
        <v>499.2</v>
      </c>
      <c r="I63" s="151">
        <v>385.9</v>
      </c>
      <c r="J63" s="151">
        <v>281.89999999999998</v>
      </c>
      <c r="K63" s="151">
        <v>335.2</v>
      </c>
      <c r="L63" s="151">
        <v>186.1</v>
      </c>
      <c r="M63" s="151">
        <v>140.9</v>
      </c>
      <c r="N63" s="151">
        <v>164.1</v>
      </c>
      <c r="O63" s="151">
        <v>68.900000000000006</v>
      </c>
      <c r="P63" s="151">
        <v>83.1</v>
      </c>
      <c r="Q63" s="151">
        <v>75.900000000000006</v>
      </c>
      <c r="R63" s="151">
        <v>117.2</v>
      </c>
      <c r="S63" s="151">
        <v>57.8</v>
      </c>
      <c r="T63" s="151">
        <v>88.2</v>
      </c>
    </row>
    <row r="64" spans="1:20" s="37" customFormat="1" ht="13.2">
      <c r="A64" s="140">
        <v>4</v>
      </c>
      <c r="B64" s="140">
        <v>2</v>
      </c>
      <c r="C64" s="144">
        <v>3</v>
      </c>
      <c r="D64" s="130">
        <v>370016</v>
      </c>
      <c r="E64" s="58" t="s">
        <v>73</v>
      </c>
      <c r="F64" s="151">
        <v>505</v>
      </c>
      <c r="G64" s="151">
        <v>489</v>
      </c>
      <c r="H64" s="151">
        <v>497.2</v>
      </c>
      <c r="I64" s="151">
        <v>310.39999999999998</v>
      </c>
      <c r="J64" s="151">
        <v>282.89999999999998</v>
      </c>
      <c r="K64" s="151">
        <v>297.10000000000002</v>
      </c>
      <c r="L64" s="151">
        <v>194.6</v>
      </c>
      <c r="M64" s="151">
        <v>206</v>
      </c>
      <c r="N64" s="151">
        <v>200.1</v>
      </c>
      <c r="O64" s="151">
        <v>85.7</v>
      </c>
      <c r="P64" s="151">
        <v>126.6</v>
      </c>
      <c r="Q64" s="151">
        <v>105.4</v>
      </c>
      <c r="R64" s="151">
        <v>108.9</v>
      </c>
      <c r="S64" s="151">
        <v>79.400000000000006</v>
      </c>
      <c r="T64" s="151">
        <v>94.7</v>
      </c>
    </row>
    <row r="65" spans="1:20" s="37" customFormat="1" ht="13.2">
      <c r="A65" s="140">
        <v>4</v>
      </c>
      <c r="B65" s="140">
        <v>2</v>
      </c>
      <c r="C65" s="141">
        <v>3</v>
      </c>
      <c r="D65" s="130">
        <v>962016</v>
      </c>
      <c r="E65" s="58" t="s">
        <v>151</v>
      </c>
      <c r="F65" s="151">
        <v>290.3</v>
      </c>
      <c r="G65" s="151">
        <v>220.6</v>
      </c>
      <c r="H65" s="151">
        <v>257</v>
      </c>
      <c r="I65" s="151">
        <v>93.9</v>
      </c>
      <c r="J65" s="151">
        <v>55.9</v>
      </c>
      <c r="K65" s="151">
        <v>75.8</v>
      </c>
      <c r="L65" s="151">
        <v>196.4</v>
      </c>
      <c r="M65" s="151">
        <v>164.7</v>
      </c>
      <c r="N65" s="151">
        <v>181.2</v>
      </c>
      <c r="O65" s="151">
        <v>39.799999999999997</v>
      </c>
      <c r="P65" s="151">
        <v>96.3</v>
      </c>
      <c r="Q65" s="151">
        <v>66.8</v>
      </c>
      <c r="R65" s="151">
        <v>156.5</v>
      </c>
      <c r="S65" s="151">
        <v>68.400000000000006</v>
      </c>
      <c r="T65" s="151">
        <v>114.4</v>
      </c>
    </row>
    <row r="66" spans="1:20" s="37" customFormat="1" ht="13.2">
      <c r="A66" s="140">
        <v>4</v>
      </c>
      <c r="B66" s="140">
        <v>2</v>
      </c>
      <c r="C66" s="141">
        <v>3</v>
      </c>
      <c r="D66" s="130">
        <v>370020</v>
      </c>
      <c r="E66" s="58" t="s">
        <v>74</v>
      </c>
      <c r="F66" s="151">
        <v>450.5</v>
      </c>
      <c r="G66" s="151">
        <v>386.9</v>
      </c>
      <c r="H66" s="151">
        <v>420.2</v>
      </c>
      <c r="I66" s="151">
        <v>304.8</v>
      </c>
      <c r="J66" s="151">
        <v>257.89999999999998</v>
      </c>
      <c r="K66" s="151">
        <v>282.5</v>
      </c>
      <c r="L66" s="151">
        <v>145.80000000000001</v>
      </c>
      <c r="M66" s="151">
        <v>129</v>
      </c>
      <c r="N66" s="151">
        <v>137.80000000000001</v>
      </c>
      <c r="O66" s="151">
        <v>68.5</v>
      </c>
      <c r="P66" s="151">
        <v>90</v>
      </c>
      <c r="Q66" s="151">
        <v>78.7</v>
      </c>
      <c r="R66" s="151">
        <v>77.3</v>
      </c>
      <c r="S66" s="151">
        <v>38.9</v>
      </c>
      <c r="T66" s="151">
        <v>59</v>
      </c>
    </row>
    <row r="67" spans="1:20" s="37" customFormat="1" ht="13.2">
      <c r="A67" s="140">
        <v>4</v>
      </c>
      <c r="B67" s="140">
        <v>2</v>
      </c>
      <c r="C67" s="144">
        <v>3</v>
      </c>
      <c r="D67" s="130">
        <v>978020</v>
      </c>
      <c r="E67" s="58" t="s">
        <v>162</v>
      </c>
      <c r="F67" s="151">
        <v>654.20000000000005</v>
      </c>
      <c r="G67" s="151">
        <v>617.29999999999995</v>
      </c>
      <c r="H67" s="151">
        <v>636.79999999999995</v>
      </c>
      <c r="I67" s="151">
        <v>344.6</v>
      </c>
      <c r="J67" s="151">
        <v>323</v>
      </c>
      <c r="K67" s="151">
        <v>334.4</v>
      </c>
      <c r="L67" s="151">
        <v>309.7</v>
      </c>
      <c r="M67" s="151">
        <v>294.3</v>
      </c>
      <c r="N67" s="151">
        <v>302.39999999999998</v>
      </c>
      <c r="O67" s="151">
        <v>142</v>
      </c>
      <c r="P67" s="151">
        <v>145.9</v>
      </c>
      <c r="Q67" s="151">
        <v>143.80000000000001</v>
      </c>
      <c r="R67" s="151">
        <v>167.6</v>
      </c>
      <c r="S67" s="151">
        <v>148.5</v>
      </c>
      <c r="T67" s="151">
        <v>158.6</v>
      </c>
    </row>
    <row r="68" spans="1:20" s="37" customFormat="1" ht="13.2">
      <c r="A68" s="140">
        <v>4</v>
      </c>
      <c r="B68" s="140">
        <v>2</v>
      </c>
      <c r="C68" s="141">
        <v>3</v>
      </c>
      <c r="D68" s="130">
        <v>170020</v>
      </c>
      <c r="E68" s="58" t="s">
        <v>49</v>
      </c>
      <c r="F68" s="151">
        <v>925.9</v>
      </c>
      <c r="G68" s="151">
        <v>834.3</v>
      </c>
      <c r="H68" s="151">
        <v>881.7</v>
      </c>
      <c r="I68" s="151">
        <v>559.20000000000005</v>
      </c>
      <c r="J68" s="151">
        <v>479.6</v>
      </c>
      <c r="K68" s="151">
        <v>520.79999999999995</v>
      </c>
      <c r="L68" s="151">
        <v>366.7</v>
      </c>
      <c r="M68" s="151">
        <v>354.7</v>
      </c>
      <c r="N68" s="151">
        <v>360.9</v>
      </c>
      <c r="O68" s="151">
        <v>163.5</v>
      </c>
      <c r="P68" s="151">
        <v>198.6</v>
      </c>
      <c r="Q68" s="151">
        <v>180.5</v>
      </c>
      <c r="R68" s="151">
        <v>203.1</v>
      </c>
      <c r="S68" s="151">
        <v>156.1</v>
      </c>
      <c r="T68" s="151">
        <v>180.5</v>
      </c>
    </row>
    <row r="69" spans="1:20" s="37" customFormat="1" ht="13.2">
      <c r="A69" s="140">
        <v>4</v>
      </c>
      <c r="B69" s="140">
        <v>2</v>
      </c>
      <c r="C69" s="141">
        <v>3</v>
      </c>
      <c r="D69" s="130">
        <v>154036</v>
      </c>
      <c r="E69" s="58" t="s">
        <v>29</v>
      </c>
      <c r="F69" s="151">
        <v>556.9</v>
      </c>
      <c r="G69" s="151">
        <v>393.9</v>
      </c>
      <c r="H69" s="151">
        <v>477.5</v>
      </c>
      <c r="I69" s="151">
        <v>284.2</v>
      </c>
      <c r="J69" s="151">
        <v>201</v>
      </c>
      <c r="K69" s="151">
        <v>243.7</v>
      </c>
      <c r="L69" s="151">
        <v>272.7</v>
      </c>
      <c r="M69" s="151">
        <v>192.9</v>
      </c>
      <c r="N69" s="151">
        <v>233.9</v>
      </c>
      <c r="O69" s="151">
        <v>129.69999999999999</v>
      </c>
      <c r="P69" s="151">
        <v>78.400000000000006</v>
      </c>
      <c r="Q69" s="151">
        <v>104.7</v>
      </c>
      <c r="R69" s="151">
        <v>143</v>
      </c>
      <c r="S69" s="151">
        <v>114.5</v>
      </c>
      <c r="T69" s="151">
        <v>129.19999999999999</v>
      </c>
    </row>
    <row r="70" spans="1:20" s="37" customFormat="1" ht="13.2">
      <c r="A70" s="140">
        <v>4</v>
      </c>
      <c r="B70" s="140">
        <v>1</v>
      </c>
      <c r="C70" s="141">
        <v>3</v>
      </c>
      <c r="D70" s="130">
        <v>158026</v>
      </c>
      <c r="E70" s="58" t="s">
        <v>36</v>
      </c>
      <c r="F70" s="151">
        <v>597.29999999999995</v>
      </c>
      <c r="G70" s="151">
        <v>517.5</v>
      </c>
      <c r="H70" s="151">
        <v>557.9</v>
      </c>
      <c r="I70" s="151">
        <v>413.7</v>
      </c>
      <c r="J70" s="151">
        <v>341</v>
      </c>
      <c r="K70" s="151">
        <v>377.8</v>
      </c>
      <c r="L70" s="151">
        <v>183.6</v>
      </c>
      <c r="M70" s="151">
        <v>176.5</v>
      </c>
      <c r="N70" s="151">
        <v>180.1</v>
      </c>
      <c r="O70" s="151">
        <v>93</v>
      </c>
      <c r="P70" s="151">
        <v>102.6</v>
      </c>
      <c r="Q70" s="151">
        <v>97.7</v>
      </c>
      <c r="R70" s="151">
        <v>90.6</v>
      </c>
      <c r="S70" s="151">
        <v>73.900000000000006</v>
      </c>
      <c r="T70" s="151">
        <v>82.4</v>
      </c>
    </row>
    <row r="71" spans="1:20" s="37" customFormat="1" ht="13.2">
      <c r="A71" s="140">
        <v>4</v>
      </c>
      <c r="B71" s="140">
        <v>1</v>
      </c>
      <c r="C71" s="141">
        <v>3</v>
      </c>
      <c r="D71" s="130">
        <v>562028</v>
      </c>
      <c r="E71" s="58" t="s">
        <v>111</v>
      </c>
      <c r="F71" s="151">
        <v>766</v>
      </c>
      <c r="G71" s="151">
        <v>600.9</v>
      </c>
      <c r="H71" s="151">
        <v>686.2</v>
      </c>
      <c r="I71" s="151">
        <v>485.2</v>
      </c>
      <c r="J71" s="151">
        <v>385.8</v>
      </c>
      <c r="K71" s="151">
        <v>437.1</v>
      </c>
      <c r="L71" s="151">
        <v>280.89999999999998</v>
      </c>
      <c r="M71" s="151">
        <v>215.1</v>
      </c>
      <c r="N71" s="151">
        <v>249.1</v>
      </c>
      <c r="O71" s="151">
        <v>140.4</v>
      </c>
      <c r="P71" s="151">
        <v>136.6</v>
      </c>
      <c r="Q71" s="151">
        <v>138.6</v>
      </c>
      <c r="R71" s="151">
        <v>140.4</v>
      </c>
      <c r="S71" s="151">
        <v>78.5</v>
      </c>
      <c r="T71" s="151">
        <v>110.5</v>
      </c>
    </row>
    <row r="72" spans="1:20" s="37" customFormat="1" ht="13.2">
      <c r="A72" s="140">
        <v>4</v>
      </c>
      <c r="B72" s="140">
        <v>2</v>
      </c>
      <c r="C72" s="141">
        <v>3</v>
      </c>
      <c r="D72" s="130">
        <v>954024</v>
      </c>
      <c r="E72" s="58" t="s">
        <v>143</v>
      </c>
      <c r="F72" s="151">
        <v>787.5</v>
      </c>
      <c r="G72" s="151">
        <v>717.3</v>
      </c>
      <c r="H72" s="151">
        <v>754</v>
      </c>
      <c r="I72" s="151">
        <v>574.70000000000005</v>
      </c>
      <c r="J72" s="151">
        <v>511.8</v>
      </c>
      <c r="K72" s="151">
        <v>544.6</v>
      </c>
      <c r="L72" s="151">
        <v>212.8</v>
      </c>
      <c r="M72" s="151">
        <v>205.5</v>
      </c>
      <c r="N72" s="151">
        <v>209.3</v>
      </c>
      <c r="O72" s="151">
        <v>85.1</v>
      </c>
      <c r="P72" s="151">
        <v>124.1</v>
      </c>
      <c r="Q72" s="151">
        <v>103.7</v>
      </c>
      <c r="R72" s="151">
        <v>127.7</v>
      </c>
      <c r="S72" s="151">
        <v>81.400000000000006</v>
      </c>
      <c r="T72" s="151">
        <v>105.6</v>
      </c>
    </row>
    <row r="73" spans="1:20" s="37" customFormat="1" ht="13.2">
      <c r="A73" s="140">
        <v>4</v>
      </c>
      <c r="B73" s="140">
        <v>2</v>
      </c>
      <c r="C73" s="141">
        <v>3</v>
      </c>
      <c r="D73" s="130">
        <v>978032</v>
      </c>
      <c r="E73" s="58" t="s">
        <v>165</v>
      </c>
      <c r="F73" s="151">
        <v>588.5</v>
      </c>
      <c r="G73" s="151">
        <v>456.3</v>
      </c>
      <c r="H73" s="151">
        <v>523.6</v>
      </c>
      <c r="I73" s="151">
        <v>335.2</v>
      </c>
      <c r="J73" s="151">
        <v>278.39999999999998</v>
      </c>
      <c r="K73" s="151">
        <v>307.3</v>
      </c>
      <c r="L73" s="151">
        <v>253.3</v>
      </c>
      <c r="M73" s="151">
        <v>177.9</v>
      </c>
      <c r="N73" s="151">
        <v>216.3</v>
      </c>
      <c r="O73" s="151">
        <v>93.1</v>
      </c>
      <c r="P73" s="151">
        <v>100.5</v>
      </c>
      <c r="Q73" s="151">
        <v>96.8</v>
      </c>
      <c r="R73" s="151">
        <v>160.1</v>
      </c>
      <c r="S73" s="151">
        <v>77.3</v>
      </c>
      <c r="T73" s="151">
        <v>119.5</v>
      </c>
    </row>
    <row r="74" spans="1:20" s="37" customFormat="1" ht="13.2">
      <c r="A74" s="140">
        <v>4</v>
      </c>
      <c r="B74" s="140">
        <v>2</v>
      </c>
      <c r="C74" s="141">
        <v>3</v>
      </c>
      <c r="D74" s="130">
        <v>382060</v>
      </c>
      <c r="E74" s="58" t="s">
        <v>93</v>
      </c>
      <c r="F74" s="151">
        <v>448</v>
      </c>
      <c r="G74" s="151">
        <v>382</v>
      </c>
      <c r="H74" s="151">
        <v>417.2</v>
      </c>
      <c r="I74" s="151">
        <v>320</v>
      </c>
      <c r="J74" s="151">
        <v>271.39999999999998</v>
      </c>
      <c r="K74" s="151">
        <v>297.3</v>
      </c>
      <c r="L74" s="151">
        <v>128</v>
      </c>
      <c r="M74" s="151">
        <v>110.6</v>
      </c>
      <c r="N74" s="151">
        <v>119.9</v>
      </c>
      <c r="O74" s="151">
        <v>39.700000000000003</v>
      </c>
      <c r="P74" s="151">
        <v>50.3</v>
      </c>
      <c r="Q74" s="151">
        <v>44.7</v>
      </c>
      <c r="R74" s="151">
        <v>88.3</v>
      </c>
      <c r="S74" s="151">
        <v>60.3</v>
      </c>
      <c r="T74" s="151">
        <v>75.2</v>
      </c>
    </row>
    <row r="75" spans="1:20" s="37" customFormat="1" ht="13.2">
      <c r="A75" s="140">
        <v>4</v>
      </c>
      <c r="B75" s="140">
        <v>2</v>
      </c>
      <c r="C75" s="141">
        <v>3</v>
      </c>
      <c r="D75" s="130">
        <v>962060</v>
      </c>
      <c r="E75" s="58" t="s">
        <v>156</v>
      </c>
      <c r="F75" s="151">
        <v>295.10000000000002</v>
      </c>
      <c r="G75" s="151">
        <v>271.10000000000002</v>
      </c>
      <c r="H75" s="151">
        <v>283.5</v>
      </c>
      <c r="I75" s="151">
        <v>195.1</v>
      </c>
      <c r="J75" s="151">
        <v>122.3</v>
      </c>
      <c r="K75" s="151">
        <v>159.80000000000001</v>
      </c>
      <c r="L75" s="151">
        <v>100.1</v>
      </c>
      <c r="M75" s="151">
        <v>148.9</v>
      </c>
      <c r="N75" s="151">
        <v>123.7</v>
      </c>
      <c r="O75" s="151">
        <v>65</v>
      </c>
      <c r="P75" s="151">
        <v>95.7</v>
      </c>
      <c r="Q75" s="151">
        <v>79.900000000000006</v>
      </c>
      <c r="R75" s="151">
        <v>35</v>
      </c>
      <c r="S75" s="151">
        <v>53.2</v>
      </c>
      <c r="T75" s="151">
        <v>43.8</v>
      </c>
    </row>
    <row r="76" spans="1:20" s="37" customFormat="1" ht="13.2">
      <c r="A76" s="140">
        <v>4</v>
      </c>
      <c r="B76" s="140">
        <v>2</v>
      </c>
      <c r="C76" s="141">
        <v>3</v>
      </c>
      <c r="D76" s="130">
        <v>362040</v>
      </c>
      <c r="E76" s="58" t="s">
        <v>70</v>
      </c>
      <c r="F76" s="151">
        <v>410.9</v>
      </c>
      <c r="G76" s="151">
        <v>282.60000000000002</v>
      </c>
      <c r="H76" s="151">
        <v>348.2</v>
      </c>
      <c r="I76" s="151">
        <v>215.7</v>
      </c>
      <c r="J76" s="151">
        <v>137.19999999999999</v>
      </c>
      <c r="K76" s="151">
        <v>177.4</v>
      </c>
      <c r="L76" s="151">
        <v>195.2</v>
      </c>
      <c r="M76" s="151">
        <v>145.30000000000001</v>
      </c>
      <c r="N76" s="151">
        <v>170.8</v>
      </c>
      <c r="O76" s="151">
        <v>97.6</v>
      </c>
      <c r="P76" s="151">
        <v>72.7</v>
      </c>
      <c r="Q76" s="151">
        <v>85.4</v>
      </c>
      <c r="R76" s="151">
        <v>97.6</v>
      </c>
      <c r="S76" s="151">
        <v>72.7</v>
      </c>
      <c r="T76" s="151">
        <v>85.4</v>
      </c>
    </row>
    <row r="77" spans="1:20" s="37" customFormat="1" ht="13.2">
      <c r="A77" s="143"/>
      <c r="B77" s="143"/>
      <c r="C77" s="143"/>
      <c r="D77" s="134"/>
      <c r="E77" s="114" t="s">
        <v>212</v>
      </c>
      <c r="F77" s="310">
        <v>582.70000000000005</v>
      </c>
      <c r="G77" s="310">
        <v>498.3</v>
      </c>
      <c r="H77" s="310">
        <v>542.1</v>
      </c>
      <c r="I77" s="310">
        <v>374.2</v>
      </c>
      <c r="J77" s="310">
        <v>310.60000000000002</v>
      </c>
      <c r="K77" s="310">
        <v>343.5</v>
      </c>
      <c r="L77" s="310">
        <v>208.6</v>
      </c>
      <c r="M77" s="310">
        <v>187.7</v>
      </c>
      <c r="N77" s="310">
        <v>198.5</v>
      </c>
      <c r="O77" s="310">
        <v>94.4</v>
      </c>
      <c r="P77" s="310">
        <v>106.1</v>
      </c>
      <c r="Q77" s="310">
        <v>100.1</v>
      </c>
      <c r="R77" s="310">
        <v>114.1</v>
      </c>
      <c r="S77" s="310">
        <v>81.599999999999994</v>
      </c>
      <c r="T77" s="310">
        <v>98.5</v>
      </c>
    </row>
    <row r="78" spans="1:20" s="37" customFormat="1" ht="13.2">
      <c r="A78" s="140">
        <v>5</v>
      </c>
      <c r="B78" s="140">
        <v>3</v>
      </c>
      <c r="C78" s="141">
        <v>3</v>
      </c>
      <c r="D78" s="130">
        <v>770004</v>
      </c>
      <c r="E78" s="58" t="s">
        <v>130</v>
      </c>
      <c r="F78" s="151">
        <v>312.89999999999998</v>
      </c>
      <c r="G78" s="151">
        <v>218.6</v>
      </c>
      <c r="H78" s="151">
        <v>267.89999999999998</v>
      </c>
      <c r="I78" s="151">
        <v>154.5</v>
      </c>
      <c r="J78" s="151">
        <v>117.9</v>
      </c>
      <c r="K78" s="151">
        <v>137</v>
      </c>
      <c r="L78" s="151">
        <v>158.4</v>
      </c>
      <c r="M78" s="151">
        <v>100.7</v>
      </c>
      <c r="N78" s="151">
        <v>130.9</v>
      </c>
      <c r="O78" s="151">
        <v>70.400000000000006</v>
      </c>
      <c r="P78" s="151">
        <v>66.400000000000006</v>
      </c>
      <c r="Q78" s="151">
        <v>68.5</v>
      </c>
      <c r="R78" s="151">
        <v>88</v>
      </c>
      <c r="S78" s="151">
        <v>34.299999999999997</v>
      </c>
      <c r="T78" s="151">
        <v>62.4</v>
      </c>
    </row>
    <row r="79" spans="1:20" s="37" customFormat="1" ht="13.2">
      <c r="A79" s="140">
        <v>5</v>
      </c>
      <c r="B79" s="140">
        <v>3</v>
      </c>
      <c r="C79" s="141">
        <v>3</v>
      </c>
      <c r="D79" s="130">
        <v>570008</v>
      </c>
      <c r="E79" s="58" t="s">
        <v>119</v>
      </c>
      <c r="F79" s="151">
        <v>576.5</v>
      </c>
      <c r="G79" s="151">
        <v>422</v>
      </c>
      <c r="H79" s="151">
        <v>501.5</v>
      </c>
      <c r="I79" s="151">
        <v>374.9</v>
      </c>
      <c r="J79" s="151">
        <v>279.5</v>
      </c>
      <c r="K79" s="151">
        <v>328.6</v>
      </c>
      <c r="L79" s="151">
        <v>201.7</v>
      </c>
      <c r="M79" s="151">
        <v>142.5</v>
      </c>
      <c r="N79" s="151">
        <v>172.9</v>
      </c>
      <c r="O79" s="151">
        <v>75</v>
      </c>
      <c r="P79" s="151">
        <v>52.1</v>
      </c>
      <c r="Q79" s="151">
        <v>63.9</v>
      </c>
      <c r="R79" s="151">
        <v>126.7</v>
      </c>
      <c r="S79" s="151">
        <v>90.4</v>
      </c>
      <c r="T79" s="151">
        <v>109.1</v>
      </c>
    </row>
    <row r="80" spans="1:20" s="37" customFormat="1" ht="13.2">
      <c r="A80" s="140">
        <v>5</v>
      </c>
      <c r="B80" s="140">
        <v>3</v>
      </c>
      <c r="C80" s="141">
        <v>3</v>
      </c>
      <c r="D80" s="130">
        <v>362004</v>
      </c>
      <c r="E80" s="58" t="s">
        <v>239</v>
      </c>
      <c r="F80" s="151">
        <v>501.8</v>
      </c>
      <c r="G80" s="151">
        <v>556.6</v>
      </c>
      <c r="H80" s="151">
        <v>527.1</v>
      </c>
      <c r="I80" s="151">
        <v>366.4</v>
      </c>
      <c r="J80" s="151">
        <v>398.9</v>
      </c>
      <c r="K80" s="151">
        <v>381.4</v>
      </c>
      <c r="L80" s="151">
        <v>135.4</v>
      </c>
      <c r="M80" s="151">
        <v>157.69999999999999</v>
      </c>
      <c r="N80" s="151">
        <v>145.69999999999999</v>
      </c>
      <c r="O80" s="151">
        <v>71.7</v>
      </c>
      <c r="P80" s="151">
        <v>69.599999999999994</v>
      </c>
      <c r="Q80" s="151">
        <v>70.7</v>
      </c>
      <c r="R80" s="151">
        <v>63.7</v>
      </c>
      <c r="S80" s="151">
        <v>88.1</v>
      </c>
      <c r="T80" s="151">
        <v>75</v>
      </c>
    </row>
    <row r="81" spans="1:20" s="37" customFormat="1" ht="13.2">
      <c r="A81" s="140">
        <v>5</v>
      </c>
      <c r="B81" s="140">
        <v>3</v>
      </c>
      <c r="C81" s="141">
        <v>3</v>
      </c>
      <c r="D81" s="130">
        <v>362012</v>
      </c>
      <c r="E81" s="58" t="s">
        <v>64</v>
      </c>
      <c r="F81" s="151">
        <v>207.2</v>
      </c>
      <c r="G81" s="151">
        <v>128.30000000000001</v>
      </c>
      <c r="H81" s="151">
        <v>169.1</v>
      </c>
      <c r="I81" s="151">
        <v>82.9</v>
      </c>
      <c r="J81" s="151">
        <v>67.7</v>
      </c>
      <c r="K81" s="151">
        <v>75.5</v>
      </c>
      <c r="L81" s="151">
        <v>124.3</v>
      </c>
      <c r="M81" s="151">
        <v>60.7</v>
      </c>
      <c r="N81" s="151">
        <v>93.6</v>
      </c>
      <c r="O81" s="151">
        <v>45.8</v>
      </c>
      <c r="P81" s="151">
        <v>23.3</v>
      </c>
      <c r="Q81" s="151">
        <v>34.9</v>
      </c>
      <c r="R81" s="151">
        <v>78.5</v>
      </c>
      <c r="S81" s="151">
        <v>37.299999999999997</v>
      </c>
      <c r="T81" s="151">
        <v>58.6</v>
      </c>
    </row>
    <row r="82" spans="1:20" s="37" customFormat="1" ht="13.2">
      <c r="A82" s="140">
        <v>5</v>
      </c>
      <c r="B82" s="140">
        <v>3</v>
      </c>
      <c r="C82" s="145">
        <v>3</v>
      </c>
      <c r="D82" s="130">
        <v>362016</v>
      </c>
      <c r="E82" s="58" t="s">
        <v>240</v>
      </c>
      <c r="F82" s="151">
        <v>771</v>
      </c>
      <c r="G82" s="151">
        <v>672.9</v>
      </c>
      <c r="H82" s="151">
        <v>722.8</v>
      </c>
      <c r="I82" s="151">
        <v>551.29999999999995</v>
      </c>
      <c r="J82" s="151">
        <v>464</v>
      </c>
      <c r="K82" s="151">
        <v>508.4</v>
      </c>
      <c r="L82" s="151">
        <v>219.6</v>
      </c>
      <c r="M82" s="151">
        <v>208.8</v>
      </c>
      <c r="N82" s="151">
        <v>214.3</v>
      </c>
      <c r="O82" s="151">
        <v>94.1</v>
      </c>
      <c r="P82" s="151">
        <v>92.8</v>
      </c>
      <c r="Q82" s="151">
        <v>93.5</v>
      </c>
      <c r="R82" s="151">
        <v>125.5</v>
      </c>
      <c r="S82" s="151">
        <v>116</v>
      </c>
      <c r="T82" s="151">
        <v>120.8</v>
      </c>
    </row>
    <row r="83" spans="1:20" s="37" customFormat="1" ht="13.2">
      <c r="A83" s="140">
        <v>5</v>
      </c>
      <c r="B83" s="140">
        <v>3</v>
      </c>
      <c r="C83" s="141">
        <v>3</v>
      </c>
      <c r="D83" s="130">
        <v>154008</v>
      </c>
      <c r="E83" s="58" t="s">
        <v>25</v>
      </c>
      <c r="F83" s="151">
        <v>524.70000000000005</v>
      </c>
      <c r="G83" s="151">
        <v>374</v>
      </c>
      <c r="H83" s="151">
        <v>452.9</v>
      </c>
      <c r="I83" s="151">
        <v>260.8</v>
      </c>
      <c r="J83" s="151">
        <v>168.5</v>
      </c>
      <c r="K83" s="151">
        <v>216.8</v>
      </c>
      <c r="L83" s="151">
        <v>263.89999999999998</v>
      </c>
      <c r="M83" s="151">
        <v>205.5</v>
      </c>
      <c r="N83" s="151">
        <v>236.1</v>
      </c>
      <c r="O83" s="151">
        <v>92.1</v>
      </c>
      <c r="P83" s="151">
        <v>131.4</v>
      </c>
      <c r="Q83" s="151">
        <v>110.8</v>
      </c>
      <c r="R83" s="151">
        <v>171.8</v>
      </c>
      <c r="S83" s="151">
        <v>74.099999999999994</v>
      </c>
      <c r="T83" s="151">
        <v>125.3</v>
      </c>
    </row>
    <row r="84" spans="1:20" s="37" customFormat="1" ht="13.2">
      <c r="A84" s="140">
        <v>5</v>
      </c>
      <c r="B84" s="140">
        <v>3</v>
      </c>
      <c r="C84" s="141">
        <v>3</v>
      </c>
      <c r="D84" s="130">
        <v>954008</v>
      </c>
      <c r="E84" s="58" t="s">
        <v>139</v>
      </c>
      <c r="F84" s="151">
        <v>591.4</v>
      </c>
      <c r="G84" s="151">
        <v>470.5</v>
      </c>
      <c r="H84" s="151">
        <v>532.9</v>
      </c>
      <c r="I84" s="151">
        <v>282.7</v>
      </c>
      <c r="J84" s="151">
        <v>265.7</v>
      </c>
      <c r="K84" s="151">
        <v>274.5</v>
      </c>
      <c r="L84" s="151">
        <v>308.7</v>
      </c>
      <c r="M84" s="151">
        <v>204.8</v>
      </c>
      <c r="N84" s="151">
        <v>258.39999999999998</v>
      </c>
      <c r="O84" s="151">
        <v>64.900000000000006</v>
      </c>
      <c r="P84" s="151">
        <v>66.400000000000006</v>
      </c>
      <c r="Q84" s="151">
        <v>65.599999999999994</v>
      </c>
      <c r="R84" s="151">
        <v>243.8</v>
      </c>
      <c r="S84" s="151">
        <v>138.4</v>
      </c>
      <c r="T84" s="151">
        <v>192.8</v>
      </c>
    </row>
    <row r="85" spans="1:20" s="37" customFormat="1" ht="13.2">
      <c r="A85" s="140">
        <v>5</v>
      </c>
      <c r="B85" s="140">
        <v>3</v>
      </c>
      <c r="C85" s="141">
        <v>3</v>
      </c>
      <c r="D85" s="130">
        <v>362020</v>
      </c>
      <c r="E85" s="58" t="s">
        <v>65</v>
      </c>
      <c r="F85" s="151">
        <v>325.3</v>
      </c>
      <c r="G85" s="151">
        <v>201</v>
      </c>
      <c r="H85" s="151">
        <v>266</v>
      </c>
      <c r="I85" s="151">
        <v>199.6</v>
      </c>
      <c r="J85" s="151">
        <v>126.7</v>
      </c>
      <c r="K85" s="151">
        <v>164.8</v>
      </c>
      <c r="L85" s="151">
        <v>125.7</v>
      </c>
      <c r="M85" s="151">
        <v>74.3</v>
      </c>
      <c r="N85" s="151">
        <v>101.2</v>
      </c>
      <c r="O85" s="151">
        <v>35.9</v>
      </c>
      <c r="P85" s="151">
        <v>35</v>
      </c>
      <c r="Q85" s="151">
        <v>35.5</v>
      </c>
      <c r="R85" s="151">
        <v>89.8</v>
      </c>
      <c r="S85" s="151">
        <v>39.299999999999997</v>
      </c>
      <c r="T85" s="151">
        <v>65.7</v>
      </c>
    </row>
    <row r="86" spans="1:20" s="37" customFormat="1" ht="13.2">
      <c r="A86" s="140">
        <v>5</v>
      </c>
      <c r="B86" s="140">
        <v>3</v>
      </c>
      <c r="C86" s="141">
        <v>3</v>
      </c>
      <c r="D86" s="130">
        <v>370012</v>
      </c>
      <c r="E86" s="58" t="s">
        <v>72</v>
      </c>
      <c r="F86" s="151">
        <v>766.8</v>
      </c>
      <c r="G86" s="151">
        <v>691.1</v>
      </c>
      <c r="H86" s="151">
        <v>731.9</v>
      </c>
      <c r="I86" s="151">
        <v>615.29999999999995</v>
      </c>
      <c r="J86" s="151">
        <v>480.4</v>
      </c>
      <c r="K86" s="151">
        <v>553.20000000000005</v>
      </c>
      <c r="L86" s="151">
        <v>151.5</v>
      </c>
      <c r="M86" s="151">
        <v>210.6</v>
      </c>
      <c r="N86" s="151">
        <v>178.7</v>
      </c>
      <c r="O86" s="151">
        <v>97.8</v>
      </c>
      <c r="P86" s="151">
        <v>110.9</v>
      </c>
      <c r="Q86" s="151">
        <v>103.8</v>
      </c>
      <c r="R86" s="151">
        <v>53.6</v>
      </c>
      <c r="S86" s="151">
        <v>99.8</v>
      </c>
      <c r="T86" s="151">
        <v>74.900000000000006</v>
      </c>
    </row>
    <row r="87" spans="1:20" s="37" customFormat="1" ht="13.2">
      <c r="A87" s="140">
        <v>5</v>
      </c>
      <c r="B87" s="140">
        <v>3</v>
      </c>
      <c r="C87" s="141">
        <v>3</v>
      </c>
      <c r="D87" s="130">
        <v>154012</v>
      </c>
      <c r="E87" s="58" t="s">
        <v>26</v>
      </c>
      <c r="F87" s="151">
        <v>768.3</v>
      </c>
      <c r="G87" s="151">
        <v>575.1</v>
      </c>
      <c r="H87" s="151">
        <v>674.5</v>
      </c>
      <c r="I87" s="151">
        <v>448.7</v>
      </c>
      <c r="J87" s="151">
        <v>335.7</v>
      </c>
      <c r="K87" s="151">
        <v>393.8</v>
      </c>
      <c r="L87" s="151">
        <v>319.60000000000002</v>
      </c>
      <c r="M87" s="151">
        <v>239.4</v>
      </c>
      <c r="N87" s="151">
        <v>280.7</v>
      </c>
      <c r="O87" s="151">
        <v>158.4</v>
      </c>
      <c r="P87" s="151">
        <v>133.69999999999999</v>
      </c>
      <c r="Q87" s="151">
        <v>146.4</v>
      </c>
      <c r="R87" s="151">
        <v>161.30000000000001</v>
      </c>
      <c r="S87" s="151">
        <v>105.7</v>
      </c>
      <c r="T87" s="151">
        <v>134.30000000000001</v>
      </c>
    </row>
    <row r="88" spans="1:20" s="37" customFormat="1" ht="13.2">
      <c r="A88" s="140">
        <v>5</v>
      </c>
      <c r="B88" s="140">
        <v>3</v>
      </c>
      <c r="C88" s="141">
        <v>3</v>
      </c>
      <c r="D88" s="130">
        <v>154016</v>
      </c>
      <c r="E88" s="58" t="s">
        <v>27</v>
      </c>
      <c r="F88" s="151">
        <v>430.7</v>
      </c>
      <c r="G88" s="151">
        <v>335.9</v>
      </c>
      <c r="H88" s="151">
        <v>384.8</v>
      </c>
      <c r="I88" s="151">
        <v>216.7</v>
      </c>
      <c r="J88" s="151">
        <v>169.4</v>
      </c>
      <c r="K88" s="151">
        <v>193.8</v>
      </c>
      <c r="L88" s="151">
        <v>214</v>
      </c>
      <c r="M88" s="151">
        <v>166.5</v>
      </c>
      <c r="N88" s="151">
        <v>191</v>
      </c>
      <c r="O88" s="151">
        <v>109.7</v>
      </c>
      <c r="P88" s="151">
        <v>93.5</v>
      </c>
      <c r="Q88" s="151">
        <v>101.9</v>
      </c>
      <c r="R88" s="151">
        <v>104.3</v>
      </c>
      <c r="S88" s="151">
        <v>73</v>
      </c>
      <c r="T88" s="151">
        <v>89.1</v>
      </c>
    </row>
    <row r="89" spans="1:20" s="37" customFormat="1" ht="13.2">
      <c r="A89" s="140">
        <v>5</v>
      </c>
      <c r="B89" s="140">
        <v>3</v>
      </c>
      <c r="C89" s="141">
        <v>3</v>
      </c>
      <c r="D89" s="130">
        <v>566012</v>
      </c>
      <c r="E89" s="58" t="s">
        <v>115</v>
      </c>
      <c r="F89" s="151">
        <v>255.8</v>
      </c>
      <c r="G89" s="151">
        <v>202.2</v>
      </c>
      <c r="H89" s="151">
        <v>229.8</v>
      </c>
      <c r="I89" s="151">
        <v>143.4</v>
      </c>
      <c r="J89" s="151">
        <v>123.9</v>
      </c>
      <c r="K89" s="151">
        <v>133.9</v>
      </c>
      <c r="L89" s="151">
        <v>112.4</v>
      </c>
      <c r="M89" s="151">
        <v>78.400000000000006</v>
      </c>
      <c r="N89" s="151">
        <v>95.8</v>
      </c>
      <c r="O89" s="151">
        <v>59.8</v>
      </c>
      <c r="P89" s="151">
        <v>25.3</v>
      </c>
      <c r="Q89" s="151">
        <v>43</v>
      </c>
      <c r="R89" s="151">
        <v>52.6</v>
      </c>
      <c r="S89" s="151">
        <v>53.1</v>
      </c>
      <c r="T89" s="151">
        <v>52.8</v>
      </c>
    </row>
    <row r="90" spans="1:20" s="37" customFormat="1" ht="13.2">
      <c r="A90" s="140">
        <v>5</v>
      </c>
      <c r="B90" s="140">
        <v>3</v>
      </c>
      <c r="C90" s="141">
        <v>3</v>
      </c>
      <c r="D90" s="130">
        <v>554020</v>
      </c>
      <c r="E90" s="58" t="s">
        <v>101</v>
      </c>
      <c r="F90" s="151">
        <v>430</v>
      </c>
      <c r="G90" s="151">
        <v>386.8</v>
      </c>
      <c r="H90" s="151">
        <v>409</v>
      </c>
      <c r="I90" s="151">
        <v>254.5</v>
      </c>
      <c r="J90" s="151">
        <v>206.4</v>
      </c>
      <c r="K90" s="151">
        <v>231.2</v>
      </c>
      <c r="L90" s="151">
        <v>175.5</v>
      </c>
      <c r="M90" s="151">
        <v>180.4</v>
      </c>
      <c r="N90" s="151">
        <v>177.9</v>
      </c>
      <c r="O90" s="151">
        <v>121.1</v>
      </c>
      <c r="P90" s="151">
        <v>137.6</v>
      </c>
      <c r="Q90" s="151">
        <v>129.1</v>
      </c>
      <c r="R90" s="151">
        <v>54.4</v>
      </c>
      <c r="S90" s="151">
        <v>42.8</v>
      </c>
      <c r="T90" s="151">
        <v>48.8</v>
      </c>
    </row>
    <row r="91" spans="1:20" s="37" customFormat="1" ht="13.2">
      <c r="A91" s="140">
        <v>5</v>
      </c>
      <c r="B91" s="140">
        <v>3</v>
      </c>
      <c r="C91" s="141">
        <v>3</v>
      </c>
      <c r="D91" s="130">
        <v>374012</v>
      </c>
      <c r="E91" s="58" t="s">
        <v>75</v>
      </c>
      <c r="F91" s="151">
        <v>680</v>
      </c>
      <c r="G91" s="151">
        <v>550.1</v>
      </c>
      <c r="H91" s="151">
        <v>616.79999999999995</v>
      </c>
      <c r="I91" s="151">
        <v>424.1</v>
      </c>
      <c r="J91" s="151">
        <v>341.1</v>
      </c>
      <c r="K91" s="151">
        <v>383.7</v>
      </c>
      <c r="L91" s="151">
        <v>255.9</v>
      </c>
      <c r="M91" s="151">
        <v>209</v>
      </c>
      <c r="N91" s="151">
        <v>233.1</v>
      </c>
      <c r="O91" s="151">
        <v>115.8</v>
      </c>
      <c r="P91" s="151">
        <v>116.3</v>
      </c>
      <c r="Q91" s="151">
        <v>116.1</v>
      </c>
      <c r="R91" s="151">
        <v>140.1</v>
      </c>
      <c r="S91" s="151">
        <v>92.7</v>
      </c>
      <c r="T91" s="151">
        <v>117</v>
      </c>
    </row>
    <row r="92" spans="1:20" s="37" customFormat="1" ht="13.2">
      <c r="A92" s="140">
        <v>5</v>
      </c>
      <c r="B92" s="140">
        <v>3</v>
      </c>
      <c r="C92" s="141">
        <v>3</v>
      </c>
      <c r="D92" s="130">
        <v>158008</v>
      </c>
      <c r="E92" s="58" t="s">
        <v>31</v>
      </c>
      <c r="F92" s="151">
        <v>402.5</v>
      </c>
      <c r="G92" s="151">
        <v>312.8</v>
      </c>
      <c r="H92" s="151">
        <v>358.1</v>
      </c>
      <c r="I92" s="151">
        <v>260.60000000000002</v>
      </c>
      <c r="J92" s="151">
        <v>185</v>
      </c>
      <c r="K92" s="151">
        <v>223.2</v>
      </c>
      <c r="L92" s="151">
        <v>141.9</v>
      </c>
      <c r="M92" s="151">
        <v>127.8</v>
      </c>
      <c r="N92" s="151">
        <v>134.9</v>
      </c>
      <c r="O92" s="151">
        <v>66</v>
      </c>
      <c r="P92" s="151">
        <v>74</v>
      </c>
      <c r="Q92" s="151">
        <v>70</v>
      </c>
      <c r="R92" s="151">
        <v>75.900000000000006</v>
      </c>
      <c r="S92" s="151">
        <v>53.8</v>
      </c>
      <c r="T92" s="151">
        <v>65</v>
      </c>
    </row>
    <row r="93" spans="1:20" s="37" customFormat="1" ht="13.2">
      <c r="A93" s="140">
        <v>5</v>
      </c>
      <c r="B93" s="140">
        <v>3</v>
      </c>
      <c r="C93" s="141">
        <v>3</v>
      </c>
      <c r="D93" s="130">
        <v>158012</v>
      </c>
      <c r="E93" s="58" t="s">
        <v>32</v>
      </c>
      <c r="F93" s="151">
        <v>527.1</v>
      </c>
      <c r="G93" s="151">
        <v>433.3</v>
      </c>
      <c r="H93" s="151">
        <v>482.7</v>
      </c>
      <c r="I93" s="151">
        <v>341.5</v>
      </c>
      <c r="J93" s="151">
        <v>288.89999999999998</v>
      </c>
      <c r="K93" s="151">
        <v>316.60000000000002</v>
      </c>
      <c r="L93" s="151">
        <v>185.6</v>
      </c>
      <c r="M93" s="151">
        <v>144.4</v>
      </c>
      <c r="N93" s="151">
        <v>166.1</v>
      </c>
      <c r="O93" s="151">
        <v>59.4</v>
      </c>
      <c r="P93" s="151">
        <v>94.9</v>
      </c>
      <c r="Q93" s="151">
        <v>76.2</v>
      </c>
      <c r="R93" s="151">
        <v>126.2</v>
      </c>
      <c r="S93" s="151">
        <v>49.5</v>
      </c>
      <c r="T93" s="151">
        <v>89.9</v>
      </c>
    </row>
    <row r="94" spans="1:20" s="37" customFormat="1" ht="13.2">
      <c r="A94" s="140">
        <v>5</v>
      </c>
      <c r="B94" s="140">
        <v>3</v>
      </c>
      <c r="C94" s="141">
        <v>3</v>
      </c>
      <c r="D94" s="130">
        <v>334016</v>
      </c>
      <c r="E94" s="58" t="s">
        <v>59</v>
      </c>
      <c r="F94" s="151">
        <v>629.1</v>
      </c>
      <c r="G94" s="151">
        <v>572</v>
      </c>
      <c r="H94" s="151">
        <v>601.70000000000005</v>
      </c>
      <c r="I94" s="151">
        <v>404.5</v>
      </c>
      <c r="J94" s="151">
        <v>318.5</v>
      </c>
      <c r="K94" s="151">
        <v>363.3</v>
      </c>
      <c r="L94" s="151">
        <v>224.7</v>
      </c>
      <c r="M94" s="151">
        <v>253.4</v>
      </c>
      <c r="N94" s="151">
        <v>238.5</v>
      </c>
      <c r="O94" s="151">
        <v>154.1</v>
      </c>
      <c r="P94" s="151">
        <v>151.1</v>
      </c>
      <c r="Q94" s="151">
        <v>152.69999999999999</v>
      </c>
      <c r="R94" s="151">
        <v>70.599999999999994</v>
      </c>
      <c r="S94" s="151">
        <v>102.3</v>
      </c>
      <c r="T94" s="151">
        <v>85.8</v>
      </c>
    </row>
    <row r="95" spans="1:20" s="37" customFormat="1" ht="13.2">
      <c r="A95" s="140">
        <v>5</v>
      </c>
      <c r="B95" s="140">
        <v>3</v>
      </c>
      <c r="C95" s="141">
        <v>3</v>
      </c>
      <c r="D95" s="130">
        <v>166012</v>
      </c>
      <c r="E95" s="58" t="s">
        <v>45</v>
      </c>
      <c r="F95" s="151">
        <v>163</v>
      </c>
      <c r="G95" s="151">
        <v>174.6</v>
      </c>
      <c r="H95" s="151">
        <v>168.6</v>
      </c>
      <c r="I95" s="151">
        <v>42.9</v>
      </c>
      <c r="J95" s="151">
        <v>58.2</v>
      </c>
      <c r="K95" s="151">
        <v>50.3</v>
      </c>
      <c r="L95" s="151">
        <v>120.1</v>
      </c>
      <c r="M95" s="151">
        <v>116.4</v>
      </c>
      <c r="N95" s="151">
        <v>118.3</v>
      </c>
      <c r="O95" s="151">
        <v>40</v>
      </c>
      <c r="P95" s="151">
        <v>52.1</v>
      </c>
      <c r="Q95" s="151">
        <v>45.8</v>
      </c>
      <c r="R95" s="151">
        <v>80</v>
      </c>
      <c r="S95" s="151">
        <v>64.3</v>
      </c>
      <c r="T95" s="151">
        <v>72.5</v>
      </c>
    </row>
    <row r="96" spans="1:20" s="37" customFormat="1" ht="13.2">
      <c r="A96" s="140">
        <v>5</v>
      </c>
      <c r="B96" s="140">
        <v>3</v>
      </c>
      <c r="C96" s="141">
        <v>3</v>
      </c>
      <c r="D96" s="130">
        <v>766040</v>
      </c>
      <c r="E96" s="58" t="s">
        <v>128</v>
      </c>
      <c r="F96" s="151">
        <v>357.9</v>
      </c>
      <c r="G96" s="151">
        <v>319.5</v>
      </c>
      <c r="H96" s="151">
        <v>339.1</v>
      </c>
      <c r="I96" s="151">
        <v>234.7</v>
      </c>
      <c r="J96" s="151">
        <v>240.3</v>
      </c>
      <c r="K96" s="151">
        <v>237.4</v>
      </c>
      <c r="L96" s="151">
        <v>123.3</v>
      </c>
      <c r="M96" s="151">
        <v>79.3</v>
      </c>
      <c r="N96" s="151">
        <v>101.7</v>
      </c>
      <c r="O96" s="151">
        <v>68.7</v>
      </c>
      <c r="P96" s="151">
        <v>44.6</v>
      </c>
      <c r="Q96" s="151">
        <v>56.9</v>
      </c>
      <c r="R96" s="151">
        <v>54.5</v>
      </c>
      <c r="S96" s="151">
        <v>34.700000000000003</v>
      </c>
      <c r="T96" s="151">
        <v>44.8</v>
      </c>
    </row>
    <row r="97" spans="1:20" s="37" customFormat="1" ht="13.2">
      <c r="A97" s="140">
        <v>5</v>
      </c>
      <c r="B97" s="140">
        <v>3</v>
      </c>
      <c r="C97" s="141">
        <v>3</v>
      </c>
      <c r="D97" s="130">
        <v>766044</v>
      </c>
      <c r="E97" s="58" t="s">
        <v>129</v>
      </c>
      <c r="F97" s="151">
        <v>505.8</v>
      </c>
      <c r="G97" s="151">
        <v>571.20000000000005</v>
      </c>
      <c r="H97" s="151">
        <v>537.29999999999995</v>
      </c>
      <c r="I97" s="151">
        <v>322.7</v>
      </c>
      <c r="J97" s="151">
        <v>348.7</v>
      </c>
      <c r="K97" s="151">
        <v>335.2</v>
      </c>
      <c r="L97" s="151">
        <v>183.1</v>
      </c>
      <c r="M97" s="151">
        <v>222.6</v>
      </c>
      <c r="N97" s="151">
        <v>202.1</v>
      </c>
      <c r="O97" s="151">
        <v>103</v>
      </c>
      <c r="P97" s="151">
        <v>148.4</v>
      </c>
      <c r="Q97" s="151">
        <v>124.8</v>
      </c>
      <c r="R97" s="151">
        <v>80.099999999999994</v>
      </c>
      <c r="S97" s="151">
        <v>74.2</v>
      </c>
      <c r="T97" s="151">
        <v>77.3</v>
      </c>
    </row>
    <row r="98" spans="1:20" s="37" customFormat="1" ht="13.2">
      <c r="A98" s="140">
        <v>5</v>
      </c>
      <c r="B98" s="140">
        <v>3</v>
      </c>
      <c r="C98" s="141">
        <v>3</v>
      </c>
      <c r="D98" s="130">
        <v>758024</v>
      </c>
      <c r="E98" s="58" t="s">
        <v>125</v>
      </c>
      <c r="F98" s="151">
        <v>322.5</v>
      </c>
      <c r="G98" s="151">
        <v>277.7</v>
      </c>
      <c r="H98" s="151">
        <v>300.8</v>
      </c>
      <c r="I98" s="151">
        <v>184.3</v>
      </c>
      <c r="J98" s="151">
        <v>162</v>
      </c>
      <c r="K98" s="151">
        <v>173.5</v>
      </c>
      <c r="L98" s="151">
        <v>138.19999999999999</v>
      </c>
      <c r="M98" s="151">
        <v>115.7</v>
      </c>
      <c r="N98" s="151">
        <v>127.3</v>
      </c>
      <c r="O98" s="151">
        <v>58.2</v>
      </c>
      <c r="P98" s="151">
        <v>56.6</v>
      </c>
      <c r="Q98" s="151">
        <v>57.4</v>
      </c>
      <c r="R98" s="151">
        <v>80</v>
      </c>
      <c r="S98" s="151">
        <v>59.1</v>
      </c>
      <c r="T98" s="151">
        <v>69.900000000000006</v>
      </c>
    </row>
    <row r="99" spans="1:20" s="37" customFormat="1" ht="13.2">
      <c r="A99" s="140">
        <v>5</v>
      </c>
      <c r="B99" s="140">
        <v>3</v>
      </c>
      <c r="C99" s="141">
        <v>3</v>
      </c>
      <c r="D99" s="130">
        <v>382032</v>
      </c>
      <c r="E99" s="58" t="s">
        <v>89</v>
      </c>
      <c r="F99" s="151">
        <v>481.8</v>
      </c>
      <c r="G99" s="151">
        <v>368.4</v>
      </c>
      <c r="H99" s="151">
        <v>427.9</v>
      </c>
      <c r="I99" s="151">
        <v>360.4</v>
      </c>
      <c r="J99" s="151">
        <v>293</v>
      </c>
      <c r="K99" s="151">
        <v>328.4</v>
      </c>
      <c r="L99" s="151">
        <v>121.4</v>
      </c>
      <c r="M99" s="151">
        <v>75.3</v>
      </c>
      <c r="N99" s="151">
        <v>99.5</v>
      </c>
      <c r="O99" s="151">
        <v>45.5</v>
      </c>
      <c r="P99" s="151">
        <v>33.5</v>
      </c>
      <c r="Q99" s="151">
        <v>39.799999999999997</v>
      </c>
      <c r="R99" s="151">
        <v>75.900000000000006</v>
      </c>
      <c r="S99" s="151">
        <v>41.9</v>
      </c>
      <c r="T99" s="151">
        <v>59.7</v>
      </c>
    </row>
    <row r="100" spans="1:20" s="37" customFormat="1" ht="13.2">
      <c r="A100" s="140">
        <v>5</v>
      </c>
      <c r="B100" s="140">
        <v>3</v>
      </c>
      <c r="C100" s="141">
        <v>3</v>
      </c>
      <c r="D100" s="130">
        <v>158024</v>
      </c>
      <c r="E100" s="58" t="s">
        <v>35</v>
      </c>
      <c r="F100" s="151">
        <v>339.6</v>
      </c>
      <c r="G100" s="151">
        <v>300.2</v>
      </c>
      <c r="H100" s="151">
        <v>320.7</v>
      </c>
      <c r="I100" s="151">
        <v>188.1</v>
      </c>
      <c r="J100" s="151">
        <v>202.8</v>
      </c>
      <c r="K100" s="151">
        <v>195.2</v>
      </c>
      <c r="L100" s="151">
        <v>151.5</v>
      </c>
      <c r="M100" s="151">
        <v>97.4</v>
      </c>
      <c r="N100" s="151">
        <v>125.5</v>
      </c>
      <c r="O100" s="151">
        <v>58.6</v>
      </c>
      <c r="P100" s="151">
        <v>55.3</v>
      </c>
      <c r="Q100" s="151">
        <v>57</v>
      </c>
      <c r="R100" s="151">
        <v>92.8</v>
      </c>
      <c r="S100" s="151">
        <v>42.1</v>
      </c>
      <c r="T100" s="151">
        <v>68.400000000000006</v>
      </c>
    </row>
    <row r="101" spans="1:20" s="37" customFormat="1" ht="13.2">
      <c r="A101" s="140">
        <v>5</v>
      </c>
      <c r="B101" s="140">
        <v>3</v>
      </c>
      <c r="C101" s="141">
        <v>3</v>
      </c>
      <c r="D101" s="130">
        <v>166016</v>
      </c>
      <c r="E101" s="58" t="s">
        <v>256</v>
      </c>
      <c r="F101" s="151">
        <v>580.70000000000005</v>
      </c>
      <c r="G101" s="151">
        <v>391.8</v>
      </c>
      <c r="H101" s="151">
        <v>489.8</v>
      </c>
      <c r="I101" s="151">
        <v>316.3</v>
      </c>
      <c r="J101" s="151">
        <v>246.8</v>
      </c>
      <c r="K101" s="151">
        <v>282.8</v>
      </c>
      <c r="L101" s="151">
        <v>264.39999999999998</v>
      </c>
      <c r="M101" s="151">
        <v>145</v>
      </c>
      <c r="N101" s="151">
        <v>206.9</v>
      </c>
      <c r="O101" s="151">
        <v>118</v>
      </c>
      <c r="P101" s="151">
        <v>111.9</v>
      </c>
      <c r="Q101" s="151">
        <v>115.1</v>
      </c>
      <c r="R101" s="151">
        <v>146.4</v>
      </c>
      <c r="S101" s="151">
        <v>33.1</v>
      </c>
      <c r="T101" s="151">
        <v>91.8</v>
      </c>
    </row>
    <row r="102" spans="1:20" s="37" customFormat="1" ht="13.2">
      <c r="A102" s="140">
        <v>5</v>
      </c>
      <c r="B102" s="140">
        <v>3</v>
      </c>
      <c r="C102" s="141">
        <v>3</v>
      </c>
      <c r="D102" s="130">
        <v>978028</v>
      </c>
      <c r="E102" s="58" t="s">
        <v>164</v>
      </c>
      <c r="F102" s="151">
        <v>1150.9000000000001</v>
      </c>
      <c r="G102" s="151">
        <v>816.9</v>
      </c>
      <c r="H102" s="151">
        <v>989.8</v>
      </c>
      <c r="I102" s="151">
        <v>846.4</v>
      </c>
      <c r="J102" s="151">
        <v>569.4</v>
      </c>
      <c r="K102" s="151">
        <v>712.8</v>
      </c>
      <c r="L102" s="151">
        <v>304.5</v>
      </c>
      <c r="M102" s="151">
        <v>247.5</v>
      </c>
      <c r="N102" s="151">
        <v>277</v>
      </c>
      <c r="O102" s="151">
        <v>67.2</v>
      </c>
      <c r="P102" s="151">
        <v>96.1</v>
      </c>
      <c r="Q102" s="151">
        <v>81.099999999999994</v>
      </c>
      <c r="R102" s="151">
        <v>237.3</v>
      </c>
      <c r="S102" s="151">
        <v>151.4</v>
      </c>
      <c r="T102" s="151">
        <v>195.9</v>
      </c>
    </row>
    <row r="103" spans="1:20" s="37" customFormat="1" ht="13.2">
      <c r="A103" s="140">
        <v>5</v>
      </c>
      <c r="B103" s="140">
        <v>3</v>
      </c>
      <c r="C103" s="141">
        <v>3</v>
      </c>
      <c r="D103" s="130">
        <v>974040</v>
      </c>
      <c r="E103" s="58" t="s">
        <v>159</v>
      </c>
      <c r="F103" s="151">
        <v>548.4</v>
      </c>
      <c r="G103" s="151">
        <v>539</v>
      </c>
      <c r="H103" s="151">
        <v>543.79999999999995</v>
      </c>
      <c r="I103" s="151">
        <v>331.8</v>
      </c>
      <c r="J103" s="151">
        <v>316.2</v>
      </c>
      <c r="K103" s="151">
        <v>324.2</v>
      </c>
      <c r="L103" s="151">
        <v>216.5</v>
      </c>
      <c r="M103" s="151">
        <v>222.8</v>
      </c>
      <c r="N103" s="151">
        <v>219.6</v>
      </c>
      <c r="O103" s="151">
        <v>95.1</v>
      </c>
      <c r="P103" s="151">
        <v>114.6</v>
      </c>
      <c r="Q103" s="151">
        <v>104.6</v>
      </c>
      <c r="R103" s="151">
        <v>121.4</v>
      </c>
      <c r="S103" s="151">
        <v>108.2</v>
      </c>
      <c r="T103" s="151">
        <v>115</v>
      </c>
    </row>
    <row r="104" spans="1:20" s="37" customFormat="1" ht="13.2">
      <c r="A104" s="140">
        <v>5</v>
      </c>
      <c r="B104" s="140">
        <v>3</v>
      </c>
      <c r="C104" s="141">
        <v>3</v>
      </c>
      <c r="D104" s="130">
        <v>170044</v>
      </c>
      <c r="E104" s="58" t="s">
        <v>52</v>
      </c>
      <c r="F104" s="151">
        <v>1074.9000000000001</v>
      </c>
      <c r="G104" s="151">
        <v>687.6</v>
      </c>
      <c r="H104" s="151">
        <v>888.7</v>
      </c>
      <c r="I104" s="151">
        <v>665.7</v>
      </c>
      <c r="J104" s="151">
        <v>373.4</v>
      </c>
      <c r="K104" s="151">
        <v>525.1</v>
      </c>
      <c r="L104" s="151">
        <v>409.2</v>
      </c>
      <c r="M104" s="151">
        <v>314.3</v>
      </c>
      <c r="N104" s="151">
        <v>363.6</v>
      </c>
      <c r="O104" s="151">
        <v>207.5</v>
      </c>
      <c r="P104" s="151">
        <v>177.3</v>
      </c>
      <c r="Q104" s="151">
        <v>193</v>
      </c>
      <c r="R104" s="151">
        <v>201.7</v>
      </c>
      <c r="S104" s="151">
        <v>136.9</v>
      </c>
      <c r="T104" s="151">
        <v>170.6</v>
      </c>
    </row>
    <row r="105" spans="1:20" s="37" customFormat="1" ht="13.2">
      <c r="A105" s="140">
        <v>5</v>
      </c>
      <c r="B105" s="140">
        <v>3</v>
      </c>
      <c r="C105" s="141">
        <v>3</v>
      </c>
      <c r="D105" s="130">
        <v>562036</v>
      </c>
      <c r="E105" s="58" t="s">
        <v>113</v>
      </c>
      <c r="F105" s="151">
        <v>600.1</v>
      </c>
      <c r="G105" s="151">
        <v>479.3</v>
      </c>
      <c r="H105" s="151">
        <v>542.4</v>
      </c>
      <c r="I105" s="151">
        <v>360.8</v>
      </c>
      <c r="J105" s="151">
        <v>257.8</v>
      </c>
      <c r="K105" s="151">
        <v>311.60000000000002</v>
      </c>
      <c r="L105" s="151">
        <v>239.3</v>
      </c>
      <c r="M105" s="151">
        <v>221.5</v>
      </c>
      <c r="N105" s="151">
        <v>230.8</v>
      </c>
      <c r="O105" s="151">
        <v>81</v>
      </c>
      <c r="P105" s="151">
        <v>92.6</v>
      </c>
      <c r="Q105" s="151">
        <v>86.6</v>
      </c>
      <c r="R105" s="151">
        <v>158.30000000000001</v>
      </c>
      <c r="S105" s="151">
        <v>128.9</v>
      </c>
      <c r="T105" s="151">
        <v>144.30000000000001</v>
      </c>
    </row>
    <row r="106" spans="1:20" s="37" customFormat="1" ht="13.2">
      <c r="A106" s="140">
        <v>5</v>
      </c>
      <c r="B106" s="140">
        <v>3</v>
      </c>
      <c r="C106" s="141">
        <v>3</v>
      </c>
      <c r="D106" s="130">
        <v>978040</v>
      </c>
      <c r="E106" s="58" t="s">
        <v>167</v>
      </c>
      <c r="F106" s="151">
        <v>677.5</v>
      </c>
      <c r="G106" s="151">
        <v>542.20000000000005</v>
      </c>
      <c r="H106" s="151">
        <v>612.4</v>
      </c>
      <c r="I106" s="151">
        <v>397.7</v>
      </c>
      <c r="J106" s="151">
        <v>393</v>
      </c>
      <c r="K106" s="151">
        <v>395.5</v>
      </c>
      <c r="L106" s="151">
        <v>279.7</v>
      </c>
      <c r="M106" s="151">
        <v>149.19999999999999</v>
      </c>
      <c r="N106" s="151">
        <v>217</v>
      </c>
      <c r="O106" s="151">
        <v>94.4</v>
      </c>
      <c r="P106" s="151">
        <v>50.9</v>
      </c>
      <c r="Q106" s="151">
        <v>73.5</v>
      </c>
      <c r="R106" s="151">
        <v>185.4</v>
      </c>
      <c r="S106" s="151">
        <v>98.3</v>
      </c>
      <c r="T106" s="151">
        <v>143.5</v>
      </c>
    </row>
    <row r="107" spans="1:20" s="37" customFormat="1" ht="13.2">
      <c r="A107" s="140">
        <v>5</v>
      </c>
      <c r="B107" s="140">
        <v>3</v>
      </c>
      <c r="C107" s="141">
        <v>3</v>
      </c>
      <c r="D107" s="130">
        <v>158036</v>
      </c>
      <c r="E107" s="58" t="s">
        <v>39</v>
      </c>
      <c r="F107" s="151">
        <v>464.7</v>
      </c>
      <c r="G107" s="151">
        <v>347.3</v>
      </c>
      <c r="H107" s="151">
        <v>408</v>
      </c>
      <c r="I107" s="151">
        <v>256.5</v>
      </c>
      <c r="J107" s="151">
        <v>202.2</v>
      </c>
      <c r="K107" s="151">
        <v>230.3</v>
      </c>
      <c r="L107" s="151">
        <v>208.1</v>
      </c>
      <c r="M107" s="151">
        <v>145.19999999999999</v>
      </c>
      <c r="N107" s="151">
        <v>177.7</v>
      </c>
      <c r="O107" s="151">
        <v>82.3</v>
      </c>
      <c r="P107" s="151">
        <v>67.400000000000006</v>
      </c>
      <c r="Q107" s="151">
        <v>75.099999999999994</v>
      </c>
      <c r="R107" s="151">
        <v>125.8</v>
      </c>
      <c r="S107" s="151">
        <v>77.8</v>
      </c>
      <c r="T107" s="151">
        <v>102.6</v>
      </c>
    </row>
    <row r="108" spans="1:20" s="37" customFormat="1" ht="13.2">
      <c r="A108" s="140">
        <v>5</v>
      </c>
      <c r="B108" s="140">
        <v>3</v>
      </c>
      <c r="C108" s="141">
        <v>3</v>
      </c>
      <c r="D108" s="130">
        <v>334036</v>
      </c>
      <c r="E108" s="58" t="s">
        <v>61</v>
      </c>
      <c r="F108" s="151">
        <v>667.8</v>
      </c>
      <c r="G108" s="151">
        <v>620.20000000000005</v>
      </c>
      <c r="H108" s="151">
        <v>645.1</v>
      </c>
      <c r="I108" s="151">
        <v>393.4</v>
      </c>
      <c r="J108" s="151">
        <v>330.1</v>
      </c>
      <c r="K108" s="151">
        <v>363.2</v>
      </c>
      <c r="L108" s="151">
        <v>274.39999999999998</v>
      </c>
      <c r="M108" s="151">
        <v>290.10000000000002</v>
      </c>
      <c r="N108" s="151">
        <v>281.89999999999998</v>
      </c>
      <c r="O108" s="151">
        <v>128.69999999999999</v>
      </c>
      <c r="P108" s="151">
        <v>154.4</v>
      </c>
      <c r="Q108" s="151">
        <v>141</v>
      </c>
      <c r="R108" s="151">
        <v>145.69999999999999</v>
      </c>
      <c r="S108" s="151">
        <v>135.69999999999999</v>
      </c>
      <c r="T108" s="151">
        <v>141</v>
      </c>
    </row>
    <row r="109" spans="1:20" s="37" customFormat="1" ht="13.2">
      <c r="A109" s="143"/>
      <c r="B109" s="143"/>
      <c r="C109" s="143"/>
      <c r="D109" s="134"/>
      <c r="E109" s="137" t="s">
        <v>213</v>
      </c>
      <c r="F109" s="310">
        <v>528</v>
      </c>
      <c r="G109" s="310">
        <v>428.8</v>
      </c>
      <c r="H109" s="310">
        <v>480.2</v>
      </c>
      <c r="I109" s="310">
        <v>324.10000000000002</v>
      </c>
      <c r="J109" s="310">
        <v>261.39999999999998</v>
      </c>
      <c r="K109" s="310">
        <v>293.89999999999998</v>
      </c>
      <c r="L109" s="310">
        <v>203.9</v>
      </c>
      <c r="M109" s="310">
        <v>167.4</v>
      </c>
      <c r="N109" s="310">
        <v>186.3</v>
      </c>
      <c r="O109" s="310">
        <v>89.2</v>
      </c>
      <c r="P109" s="310">
        <v>89.3</v>
      </c>
      <c r="Q109" s="310">
        <v>89.2</v>
      </c>
      <c r="R109" s="310">
        <v>114.7</v>
      </c>
      <c r="S109" s="310">
        <v>78.099999999999994</v>
      </c>
      <c r="T109" s="310">
        <v>97.1</v>
      </c>
    </row>
    <row r="110" spans="1:20" s="37" customFormat="1" ht="13.2">
      <c r="A110" s="140">
        <v>6</v>
      </c>
      <c r="B110" s="140">
        <v>4</v>
      </c>
      <c r="C110" s="141">
        <v>3</v>
      </c>
      <c r="D110" s="130">
        <v>554004</v>
      </c>
      <c r="E110" s="58" t="s">
        <v>98</v>
      </c>
      <c r="F110" s="151">
        <v>320.10000000000002</v>
      </c>
      <c r="G110" s="151">
        <v>197.2</v>
      </c>
      <c r="H110" s="151">
        <v>260.7</v>
      </c>
      <c r="I110" s="151">
        <v>233.9</v>
      </c>
      <c r="J110" s="151">
        <v>129.30000000000001</v>
      </c>
      <c r="K110" s="151">
        <v>183.3</v>
      </c>
      <c r="L110" s="151">
        <v>86.2</v>
      </c>
      <c r="M110" s="151">
        <v>67.900000000000006</v>
      </c>
      <c r="N110" s="151">
        <v>77.400000000000006</v>
      </c>
      <c r="O110" s="151">
        <v>57.4</v>
      </c>
      <c r="P110" s="151">
        <v>54.8</v>
      </c>
      <c r="Q110" s="151">
        <v>56.2</v>
      </c>
      <c r="R110" s="151">
        <v>28.7</v>
      </c>
      <c r="S110" s="151">
        <v>13.1</v>
      </c>
      <c r="T110" s="151">
        <v>21.2</v>
      </c>
    </row>
    <row r="111" spans="1:20" s="37" customFormat="1" ht="13.2">
      <c r="A111" s="140">
        <v>6</v>
      </c>
      <c r="B111" s="140">
        <v>4</v>
      </c>
      <c r="C111" s="141">
        <v>3</v>
      </c>
      <c r="D111" s="130">
        <v>382008</v>
      </c>
      <c r="E111" s="58" t="s">
        <v>84</v>
      </c>
      <c r="F111" s="151">
        <v>344.8</v>
      </c>
      <c r="G111" s="151">
        <v>296.8</v>
      </c>
      <c r="H111" s="151">
        <v>322.10000000000002</v>
      </c>
      <c r="I111" s="151">
        <v>244.7</v>
      </c>
      <c r="J111" s="151">
        <v>214.3</v>
      </c>
      <c r="K111" s="151">
        <v>230.3</v>
      </c>
      <c r="L111" s="151">
        <v>100.1</v>
      </c>
      <c r="M111" s="151">
        <v>82.4</v>
      </c>
      <c r="N111" s="151">
        <v>91.7</v>
      </c>
      <c r="O111" s="151">
        <v>44.5</v>
      </c>
      <c r="P111" s="151">
        <v>53.6</v>
      </c>
      <c r="Q111" s="151">
        <v>48.8</v>
      </c>
      <c r="R111" s="151">
        <v>55.6</v>
      </c>
      <c r="S111" s="151">
        <v>28.9</v>
      </c>
      <c r="T111" s="151">
        <v>42.9</v>
      </c>
    </row>
    <row r="112" spans="1:20" s="37" customFormat="1" ht="13.2">
      <c r="A112" s="140">
        <v>6</v>
      </c>
      <c r="B112" s="140">
        <v>4</v>
      </c>
      <c r="C112" s="145">
        <v>3</v>
      </c>
      <c r="D112" s="130">
        <v>554012</v>
      </c>
      <c r="E112" s="58" t="s">
        <v>100</v>
      </c>
      <c r="F112" s="151">
        <v>565.9</v>
      </c>
      <c r="G112" s="151">
        <v>484.1</v>
      </c>
      <c r="H112" s="151">
        <v>526.29999999999995</v>
      </c>
      <c r="I112" s="151">
        <v>417.6</v>
      </c>
      <c r="J112" s="151">
        <v>357.5</v>
      </c>
      <c r="K112" s="151">
        <v>388.5</v>
      </c>
      <c r="L112" s="151">
        <v>148.30000000000001</v>
      </c>
      <c r="M112" s="151">
        <v>126.6</v>
      </c>
      <c r="N112" s="151">
        <v>137.80000000000001</v>
      </c>
      <c r="O112" s="151">
        <v>73.099999999999994</v>
      </c>
      <c r="P112" s="151">
        <v>68.8</v>
      </c>
      <c r="Q112" s="151">
        <v>71</v>
      </c>
      <c r="R112" s="151">
        <v>75.2</v>
      </c>
      <c r="S112" s="151">
        <v>57.7</v>
      </c>
      <c r="T112" s="151">
        <v>66.7</v>
      </c>
    </row>
    <row r="113" spans="1:20" s="37" customFormat="1" ht="13.2">
      <c r="A113" s="140">
        <v>6</v>
      </c>
      <c r="B113" s="140">
        <v>4</v>
      </c>
      <c r="C113" s="141">
        <v>3</v>
      </c>
      <c r="D113" s="130">
        <v>382012</v>
      </c>
      <c r="E113" s="58" t="s">
        <v>85</v>
      </c>
      <c r="F113" s="151">
        <v>293.39999999999998</v>
      </c>
      <c r="G113" s="151">
        <v>292.2</v>
      </c>
      <c r="H113" s="151">
        <v>292.8</v>
      </c>
      <c r="I113" s="151">
        <v>194.3</v>
      </c>
      <c r="J113" s="151">
        <v>187.7</v>
      </c>
      <c r="K113" s="151">
        <v>191.2</v>
      </c>
      <c r="L113" s="151">
        <v>99.1</v>
      </c>
      <c r="M113" s="151">
        <v>104.5</v>
      </c>
      <c r="N113" s="151">
        <v>101.7</v>
      </c>
      <c r="O113" s="151">
        <v>36.9</v>
      </c>
      <c r="P113" s="151">
        <v>44.8</v>
      </c>
      <c r="Q113" s="151">
        <v>40.700000000000003</v>
      </c>
      <c r="R113" s="151">
        <v>62.2</v>
      </c>
      <c r="S113" s="151">
        <v>59.7</v>
      </c>
      <c r="T113" s="151">
        <v>61</v>
      </c>
    </row>
    <row r="114" spans="1:20" s="37" customFormat="1" ht="13.2">
      <c r="A114" s="140">
        <v>6</v>
      </c>
      <c r="B114" s="140">
        <v>4</v>
      </c>
      <c r="C114" s="141">
        <v>3</v>
      </c>
      <c r="D114" s="130">
        <v>758004</v>
      </c>
      <c r="E114" s="58" t="s">
        <v>123</v>
      </c>
      <c r="F114" s="151">
        <v>221.5</v>
      </c>
      <c r="G114" s="151">
        <v>205.3</v>
      </c>
      <c r="H114" s="151">
        <v>213.6</v>
      </c>
      <c r="I114" s="151">
        <v>106.6</v>
      </c>
      <c r="J114" s="151">
        <v>114.8</v>
      </c>
      <c r="K114" s="151">
        <v>110.6</v>
      </c>
      <c r="L114" s="151">
        <v>114.9</v>
      </c>
      <c r="M114" s="151">
        <v>90.5</v>
      </c>
      <c r="N114" s="151">
        <v>103</v>
      </c>
      <c r="O114" s="151">
        <v>58.5</v>
      </c>
      <c r="P114" s="151">
        <v>48.6</v>
      </c>
      <c r="Q114" s="151">
        <v>53.7</v>
      </c>
      <c r="R114" s="151">
        <v>56.4</v>
      </c>
      <c r="S114" s="151">
        <v>41.9</v>
      </c>
      <c r="T114" s="151">
        <v>49.4</v>
      </c>
    </row>
    <row r="115" spans="1:20" s="37" customFormat="1" ht="13.2">
      <c r="A115" s="140">
        <v>6</v>
      </c>
      <c r="B115" s="140">
        <v>4</v>
      </c>
      <c r="C115" s="141">
        <v>3</v>
      </c>
      <c r="D115" s="130">
        <v>558012</v>
      </c>
      <c r="E115" s="58" t="s">
        <v>102</v>
      </c>
      <c r="F115" s="151">
        <v>491.6</v>
      </c>
      <c r="G115" s="151">
        <v>452.5</v>
      </c>
      <c r="H115" s="151">
        <v>472.6</v>
      </c>
      <c r="I115" s="151">
        <v>311.7</v>
      </c>
      <c r="J115" s="151">
        <v>328.6</v>
      </c>
      <c r="K115" s="151">
        <v>319.89999999999998</v>
      </c>
      <c r="L115" s="151">
        <v>179.9</v>
      </c>
      <c r="M115" s="151">
        <v>123.9</v>
      </c>
      <c r="N115" s="151">
        <v>152.80000000000001</v>
      </c>
      <c r="O115" s="151">
        <v>76</v>
      </c>
      <c r="P115" s="151">
        <v>72.7</v>
      </c>
      <c r="Q115" s="151">
        <v>74.400000000000006</v>
      </c>
      <c r="R115" s="151">
        <v>103.9</v>
      </c>
      <c r="S115" s="151">
        <v>51.2</v>
      </c>
      <c r="T115" s="151">
        <v>78.3</v>
      </c>
    </row>
    <row r="116" spans="1:20" s="37" customFormat="1" ht="13.2">
      <c r="A116" s="140">
        <v>6</v>
      </c>
      <c r="B116" s="140">
        <v>4</v>
      </c>
      <c r="C116" s="141">
        <v>3</v>
      </c>
      <c r="D116" s="130">
        <v>558016</v>
      </c>
      <c r="E116" s="58" t="s">
        <v>103</v>
      </c>
      <c r="F116" s="151">
        <v>544.70000000000005</v>
      </c>
      <c r="G116" s="151">
        <v>402.6</v>
      </c>
      <c r="H116" s="151">
        <v>476</v>
      </c>
      <c r="I116" s="151">
        <v>297.3</v>
      </c>
      <c r="J116" s="151">
        <v>221.6</v>
      </c>
      <c r="K116" s="151">
        <v>260.7</v>
      </c>
      <c r="L116" s="151">
        <v>247.4</v>
      </c>
      <c r="M116" s="151">
        <v>181.1</v>
      </c>
      <c r="N116" s="151">
        <v>215.3</v>
      </c>
      <c r="O116" s="151">
        <v>115.7</v>
      </c>
      <c r="P116" s="151">
        <v>93.7</v>
      </c>
      <c r="Q116" s="151">
        <v>105.1</v>
      </c>
      <c r="R116" s="151">
        <v>131.69999999999999</v>
      </c>
      <c r="S116" s="151">
        <v>87.3</v>
      </c>
      <c r="T116" s="151">
        <v>110.2</v>
      </c>
    </row>
    <row r="117" spans="1:20" s="37" customFormat="1" ht="13.2">
      <c r="A117" s="140">
        <v>6</v>
      </c>
      <c r="B117" s="140">
        <v>4</v>
      </c>
      <c r="C117" s="141">
        <v>3</v>
      </c>
      <c r="D117" s="130">
        <v>566008</v>
      </c>
      <c r="E117" s="58" t="s">
        <v>114</v>
      </c>
      <c r="F117" s="151">
        <v>307.5</v>
      </c>
      <c r="G117" s="151">
        <v>276.10000000000002</v>
      </c>
      <c r="H117" s="151">
        <v>292.10000000000002</v>
      </c>
      <c r="I117" s="151">
        <v>139.80000000000001</v>
      </c>
      <c r="J117" s="151">
        <v>155.1</v>
      </c>
      <c r="K117" s="151">
        <v>147.30000000000001</v>
      </c>
      <c r="L117" s="151">
        <v>167.7</v>
      </c>
      <c r="M117" s="151">
        <v>121</v>
      </c>
      <c r="N117" s="151">
        <v>144.69999999999999</v>
      </c>
      <c r="O117" s="151">
        <v>78.8</v>
      </c>
      <c r="P117" s="151">
        <v>52.6</v>
      </c>
      <c r="Q117" s="151">
        <v>65.900000000000006</v>
      </c>
      <c r="R117" s="151">
        <v>88.9</v>
      </c>
      <c r="S117" s="151">
        <v>68.400000000000006</v>
      </c>
      <c r="T117" s="151">
        <v>78.8</v>
      </c>
    </row>
    <row r="118" spans="1:20" s="37" customFormat="1" ht="13.2">
      <c r="A118" s="140">
        <v>6</v>
      </c>
      <c r="B118" s="140">
        <v>4</v>
      </c>
      <c r="C118" s="141">
        <v>3</v>
      </c>
      <c r="D118" s="130">
        <v>370004</v>
      </c>
      <c r="E118" s="58" t="s">
        <v>71</v>
      </c>
      <c r="F118" s="151">
        <v>667.9</v>
      </c>
      <c r="G118" s="151">
        <v>480.9</v>
      </c>
      <c r="H118" s="151">
        <v>576.70000000000005</v>
      </c>
      <c r="I118" s="151">
        <v>384.3</v>
      </c>
      <c r="J118" s="151">
        <v>322.2</v>
      </c>
      <c r="K118" s="151">
        <v>354</v>
      </c>
      <c r="L118" s="151">
        <v>283.60000000000002</v>
      </c>
      <c r="M118" s="151">
        <v>158.69999999999999</v>
      </c>
      <c r="N118" s="151">
        <v>222.7</v>
      </c>
      <c r="O118" s="151">
        <v>144.1</v>
      </c>
      <c r="P118" s="151">
        <v>96.2</v>
      </c>
      <c r="Q118" s="151">
        <v>120.7</v>
      </c>
      <c r="R118" s="151">
        <v>139.5</v>
      </c>
      <c r="S118" s="151">
        <v>62.5</v>
      </c>
      <c r="T118" s="151">
        <v>102</v>
      </c>
    </row>
    <row r="119" spans="1:20" s="37" customFormat="1" ht="13.2">
      <c r="A119" s="140">
        <v>6</v>
      </c>
      <c r="B119" s="140">
        <v>4</v>
      </c>
      <c r="C119" s="141">
        <v>3</v>
      </c>
      <c r="D119" s="130">
        <v>562016</v>
      </c>
      <c r="E119" s="58" t="s">
        <v>108</v>
      </c>
      <c r="F119" s="151">
        <v>487.7</v>
      </c>
      <c r="G119" s="151">
        <v>467.2</v>
      </c>
      <c r="H119" s="151">
        <v>477.7</v>
      </c>
      <c r="I119" s="151">
        <v>308.7</v>
      </c>
      <c r="J119" s="151">
        <v>329.8</v>
      </c>
      <c r="K119" s="151">
        <v>318.89999999999998</v>
      </c>
      <c r="L119" s="151">
        <v>179</v>
      </c>
      <c r="M119" s="151">
        <v>137.4</v>
      </c>
      <c r="N119" s="151">
        <v>158.80000000000001</v>
      </c>
      <c r="O119" s="151">
        <v>88.2</v>
      </c>
      <c r="P119" s="151">
        <v>98.9</v>
      </c>
      <c r="Q119" s="151">
        <v>93.4</v>
      </c>
      <c r="R119" s="151">
        <v>90.8</v>
      </c>
      <c r="S119" s="151">
        <v>38.5</v>
      </c>
      <c r="T119" s="151">
        <v>65.400000000000006</v>
      </c>
    </row>
    <row r="120" spans="1:20" s="37" customFormat="1" ht="13.2">
      <c r="A120" s="140">
        <v>6</v>
      </c>
      <c r="B120" s="140">
        <v>4</v>
      </c>
      <c r="C120" s="141">
        <v>3</v>
      </c>
      <c r="D120" s="130">
        <v>382020</v>
      </c>
      <c r="E120" s="58" t="s">
        <v>86</v>
      </c>
      <c r="F120" s="151">
        <v>469.2</v>
      </c>
      <c r="G120" s="151">
        <v>314.39999999999998</v>
      </c>
      <c r="H120" s="151">
        <v>394.4</v>
      </c>
      <c r="I120" s="151">
        <v>281.2</v>
      </c>
      <c r="J120" s="151">
        <v>214.8</v>
      </c>
      <c r="K120" s="151">
        <v>249.1</v>
      </c>
      <c r="L120" s="151">
        <v>188.1</v>
      </c>
      <c r="M120" s="151">
        <v>99.6</v>
      </c>
      <c r="N120" s="151">
        <v>145.30000000000001</v>
      </c>
      <c r="O120" s="151">
        <v>87.6</v>
      </c>
      <c r="P120" s="151">
        <v>54.7</v>
      </c>
      <c r="Q120" s="151">
        <v>71.7</v>
      </c>
      <c r="R120" s="151">
        <v>100.4</v>
      </c>
      <c r="S120" s="151">
        <v>44.9</v>
      </c>
      <c r="T120" s="151">
        <v>73.599999999999994</v>
      </c>
    </row>
    <row r="121" spans="1:20" s="37" customFormat="1" ht="13.2">
      <c r="A121" s="140">
        <v>6</v>
      </c>
      <c r="B121" s="140">
        <v>4</v>
      </c>
      <c r="C121" s="141">
        <v>3</v>
      </c>
      <c r="D121" s="130">
        <v>954020</v>
      </c>
      <c r="E121" s="58" t="s">
        <v>142</v>
      </c>
      <c r="F121" s="151">
        <v>288.10000000000002</v>
      </c>
      <c r="G121" s="151">
        <v>254.8</v>
      </c>
      <c r="H121" s="151">
        <v>271.8</v>
      </c>
      <c r="I121" s="151">
        <v>131.80000000000001</v>
      </c>
      <c r="J121" s="151">
        <v>132.5</v>
      </c>
      <c r="K121" s="151">
        <v>132.19999999999999</v>
      </c>
      <c r="L121" s="151">
        <v>156.30000000000001</v>
      </c>
      <c r="M121" s="151">
        <v>122.3</v>
      </c>
      <c r="N121" s="151">
        <v>139.69999999999999</v>
      </c>
      <c r="O121" s="151">
        <v>68.400000000000006</v>
      </c>
      <c r="P121" s="151">
        <v>76.5</v>
      </c>
      <c r="Q121" s="151">
        <v>72.3</v>
      </c>
      <c r="R121" s="151">
        <v>87.9</v>
      </c>
      <c r="S121" s="151">
        <v>45.9</v>
      </c>
      <c r="T121" s="151">
        <v>67.3</v>
      </c>
    </row>
    <row r="122" spans="1:20" s="37" customFormat="1" ht="13.2">
      <c r="A122" s="140">
        <v>6</v>
      </c>
      <c r="B122" s="140">
        <v>4</v>
      </c>
      <c r="C122" s="141">
        <v>3</v>
      </c>
      <c r="D122" s="130">
        <v>162016</v>
      </c>
      <c r="E122" s="58" t="s">
        <v>42</v>
      </c>
      <c r="F122" s="151">
        <v>423.4</v>
      </c>
      <c r="G122" s="151">
        <v>249.3</v>
      </c>
      <c r="H122" s="151">
        <v>340.5</v>
      </c>
      <c r="I122" s="151">
        <v>314.7</v>
      </c>
      <c r="J122" s="151">
        <v>194.5</v>
      </c>
      <c r="K122" s="151">
        <v>257.5</v>
      </c>
      <c r="L122" s="151">
        <v>108.7</v>
      </c>
      <c r="M122" s="151">
        <v>54.8</v>
      </c>
      <c r="N122" s="151">
        <v>83.1</v>
      </c>
      <c r="O122" s="151">
        <v>36.200000000000003</v>
      </c>
      <c r="P122" s="151">
        <v>15</v>
      </c>
      <c r="Q122" s="151">
        <v>26.1</v>
      </c>
      <c r="R122" s="151">
        <v>72.400000000000006</v>
      </c>
      <c r="S122" s="151">
        <v>39.9</v>
      </c>
      <c r="T122" s="151">
        <v>57</v>
      </c>
    </row>
    <row r="123" spans="1:20" s="37" customFormat="1" ht="13.2">
      <c r="A123" s="140">
        <v>6</v>
      </c>
      <c r="B123" s="140">
        <v>4</v>
      </c>
      <c r="C123" s="141">
        <v>3</v>
      </c>
      <c r="D123" s="130">
        <v>154032</v>
      </c>
      <c r="E123" s="58" t="s">
        <v>28</v>
      </c>
      <c r="F123" s="151">
        <v>439.5</v>
      </c>
      <c r="G123" s="151">
        <v>387.1</v>
      </c>
      <c r="H123" s="151">
        <v>414.3</v>
      </c>
      <c r="I123" s="151">
        <v>278.2</v>
      </c>
      <c r="J123" s="151">
        <v>198.7</v>
      </c>
      <c r="K123" s="151">
        <v>240.1</v>
      </c>
      <c r="L123" s="151">
        <v>161.19999999999999</v>
      </c>
      <c r="M123" s="151">
        <v>188.4</v>
      </c>
      <c r="N123" s="151">
        <v>174.3</v>
      </c>
      <c r="O123" s="151">
        <v>113.8</v>
      </c>
      <c r="P123" s="151">
        <v>133.6</v>
      </c>
      <c r="Q123" s="151">
        <v>123.3</v>
      </c>
      <c r="R123" s="151">
        <v>47.4</v>
      </c>
      <c r="S123" s="151">
        <v>54.8</v>
      </c>
      <c r="T123" s="151">
        <v>51</v>
      </c>
    </row>
    <row r="124" spans="1:20" s="37" customFormat="1" ht="13.2">
      <c r="A124" s="140">
        <v>6</v>
      </c>
      <c r="B124" s="140">
        <v>4</v>
      </c>
      <c r="C124" s="141">
        <v>3</v>
      </c>
      <c r="D124" s="130">
        <v>382024</v>
      </c>
      <c r="E124" s="58" t="s">
        <v>87</v>
      </c>
      <c r="F124" s="151">
        <v>168.6</v>
      </c>
      <c r="G124" s="151">
        <v>99.6</v>
      </c>
      <c r="H124" s="151">
        <v>135.30000000000001</v>
      </c>
      <c r="I124" s="151">
        <v>51</v>
      </c>
      <c r="J124" s="151">
        <v>35.6</v>
      </c>
      <c r="K124" s="151">
        <v>43.6</v>
      </c>
      <c r="L124" s="151">
        <v>117.6</v>
      </c>
      <c r="M124" s="151">
        <v>64</v>
      </c>
      <c r="N124" s="151">
        <v>91.7</v>
      </c>
      <c r="O124" s="151">
        <v>53.3</v>
      </c>
      <c r="P124" s="151">
        <v>28.5</v>
      </c>
      <c r="Q124" s="151">
        <v>41.3</v>
      </c>
      <c r="R124" s="151">
        <v>64.3</v>
      </c>
      <c r="S124" s="151">
        <v>35.6</v>
      </c>
      <c r="T124" s="151">
        <v>50.4</v>
      </c>
    </row>
    <row r="125" spans="1:20" s="37" customFormat="1" ht="13.2">
      <c r="A125" s="140">
        <v>6</v>
      </c>
      <c r="B125" s="140">
        <v>4</v>
      </c>
      <c r="C125" s="141">
        <v>3</v>
      </c>
      <c r="D125" s="130">
        <v>378016</v>
      </c>
      <c r="E125" s="58" t="s">
        <v>80</v>
      </c>
      <c r="F125" s="151">
        <v>412.6</v>
      </c>
      <c r="G125" s="151">
        <v>367.8</v>
      </c>
      <c r="H125" s="151">
        <v>391</v>
      </c>
      <c r="I125" s="151">
        <v>271.5</v>
      </c>
      <c r="J125" s="151">
        <v>254.1</v>
      </c>
      <c r="K125" s="151">
        <v>263.10000000000002</v>
      </c>
      <c r="L125" s="151">
        <v>141</v>
      </c>
      <c r="M125" s="151">
        <v>113.8</v>
      </c>
      <c r="N125" s="151">
        <v>127.9</v>
      </c>
      <c r="O125" s="151">
        <v>28.2</v>
      </c>
      <c r="P125" s="151">
        <v>53.1</v>
      </c>
      <c r="Q125" s="151">
        <v>40.200000000000003</v>
      </c>
      <c r="R125" s="151">
        <v>112.8</v>
      </c>
      <c r="S125" s="151">
        <v>60.7</v>
      </c>
      <c r="T125" s="151">
        <v>87.7</v>
      </c>
    </row>
    <row r="126" spans="1:20" s="37" customFormat="1" ht="13.2">
      <c r="A126" s="140">
        <v>6</v>
      </c>
      <c r="B126" s="140">
        <v>4</v>
      </c>
      <c r="C126" s="141">
        <v>3</v>
      </c>
      <c r="D126" s="130">
        <v>382028</v>
      </c>
      <c r="E126" s="58" t="s">
        <v>88</v>
      </c>
      <c r="F126" s="151">
        <v>356.3</v>
      </c>
      <c r="G126" s="151">
        <v>319.3</v>
      </c>
      <c r="H126" s="151">
        <v>338.8</v>
      </c>
      <c r="I126" s="151">
        <v>204</v>
      </c>
      <c r="J126" s="151">
        <v>166</v>
      </c>
      <c r="K126" s="151">
        <v>186</v>
      </c>
      <c r="L126" s="151">
        <v>152.30000000000001</v>
      </c>
      <c r="M126" s="151">
        <v>153.30000000000001</v>
      </c>
      <c r="N126" s="151">
        <v>152.80000000000001</v>
      </c>
      <c r="O126" s="151">
        <v>54.6</v>
      </c>
      <c r="P126" s="151">
        <v>73.400000000000006</v>
      </c>
      <c r="Q126" s="151">
        <v>63.5</v>
      </c>
      <c r="R126" s="151">
        <v>97.7</v>
      </c>
      <c r="S126" s="151">
        <v>79.8</v>
      </c>
      <c r="T126" s="151">
        <v>89.2</v>
      </c>
    </row>
    <row r="127" spans="1:20" s="37" customFormat="1" ht="13.2">
      <c r="A127" s="140">
        <v>6</v>
      </c>
      <c r="B127" s="140">
        <v>4</v>
      </c>
      <c r="C127" s="141">
        <v>3</v>
      </c>
      <c r="D127" s="130">
        <v>382044</v>
      </c>
      <c r="E127" s="58" t="s">
        <v>90</v>
      </c>
      <c r="F127" s="151">
        <v>196.9</v>
      </c>
      <c r="G127" s="151">
        <v>166.5</v>
      </c>
      <c r="H127" s="151">
        <v>182.3</v>
      </c>
      <c r="I127" s="151">
        <v>127.4</v>
      </c>
      <c r="J127" s="151">
        <v>105.9</v>
      </c>
      <c r="K127" s="151">
        <v>117.1</v>
      </c>
      <c r="L127" s="151">
        <v>69.5</v>
      </c>
      <c r="M127" s="151">
        <v>60.5</v>
      </c>
      <c r="N127" s="151">
        <v>65.2</v>
      </c>
      <c r="O127" s="151">
        <v>20.8</v>
      </c>
      <c r="P127" s="151">
        <v>20.2</v>
      </c>
      <c r="Q127" s="151">
        <v>20.5</v>
      </c>
      <c r="R127" s="151">
        <v>48.6</v>
      </c>
      <c r="S127" s="151">
        <v>40.4</v>
      </c>
      <c r="T127" s="151">
        <v>44.7</v>
      </c>
    </row>
    <row r="128" spans="1:20" s="37" customFormat="1" ht="13.2">
      <c r="A128" s="140">
        <v>6</v>
      </c>
      <c r="B128" s="140">
        <v>4</v>
      </c>
      <c r="C128" s="141">
        <v>3</v>
      </c>
      <c r="D128" s="130">
        <v>570028</v>
      </c>
      <c r="E128" s="58" t="s">
        <v>120</v>
      </c>
      <c r="F128" s="151">
        <v>744.5</v>
      </c>
      <c r="G128" s="151">
        <v>399.9</v>
      </c>
      <c r="H128" s="151">
        <v>579.1</v>
      </c>
      <c r="I128" s="151">
        <v>560</v>
      </c>
      <c r="J128" s="151">
        <v>303.3</v>
      </c>
      <c r="K128" s="151">
        <v>436.8</v>
      </c>
      <c r="L128" s="151">
        <v>184.5</v>
      </c>
      <c r="M128" s="151">
        <v>96.5</v>
      </c>
      <c r="N128" s="151">
        <v>142.30000000000001</v>
      </c>
      <c r="O128" s="151">
        <v>66.8</v>
      </c>
      <c r="P128" s="151">
        <v>37.9</v>
      </c>
      <c r="Q128" s="151">
        <v>52.9</v>
      </c>
      <c r="R128" s="151">
        <v>117.7</v>
      </c>
      <c r="S128" s="151">
        <v>58.6</v>
      </c>
      <c r="T128" s="151">
        <v>89.3</v>
      </c>
    </row>
    <row r="129" spans="1:20" s="37" customFormat="1" ht="13.2">
      <c r="A129" s="140">
        <v>6</v>
      </c>
      <c r="B129" s="140">
        <v>4</v>
      </c>
      <c r="C129" s="141">
        <v>3</v>
      </c>
      <c r="D129" s="130">
        <v>378024</v>
      </c>
      <c r="E129" s="58" t="s">
        <v>81</v>
      </c>
      <c r="F129" s="151">
        <v>610.5</v>
      </c>
      <c r="G129" s="151">
        <v>533.4</v>
      </c>
      <c r="H129" s="151">
        <v>573.1</v>
      </c>
      <c r="I129" s="151">
        <v>409.3</v>
      </c>
      <c r="J129" s="151">
        <v>377</v>
      </c>
      <c r="K129" s="151">
        <v>393.6</v>
      </c>
      <c r="L129" s="151">
        <v>201.3</v>
      </c>
      <c r="M129" s="151">
        <v>156.5</v>
      </c>
      <c r="N129" s="151">
        <v>179.5</v>
      </c>
      <c r="O129" s="151">
        <v>70.400000000000006</v>
      </c>
      <c r="P129" s="151">
        <v>67.599999999999994</v>
      </c>
      <c r="Q129" s="151">
        <v>69</v>
      </c>
      <c r="R129" s="151">
        <v>130.80000000000001</v>
      </c>
      <c r="S129" s="151">
        <v>88.9</v>
      </c>
      <c r="T129" s="151">
        <v>110.5</v>
      </c>
    </row>
    <row r="130" spans="1:20" s="37" customFormat="1" ht="13.2">
      <c r="A130" s="140">
        <v>6</v>
      </c>
      <c r="B130" s="140">
        <v>4</v>
      </c>
      <c r="C130" s="141">
        <v>3</v>
      </c>
      <c r="D130" s="130">
        <v>962052</v>
      </c>
      <c r="E130" s="58" t="s">
        <v>155</v>
      </c>
      <c r="F130" s="151">
        <v>422.5</v>
      </c>
      <c r="G130" s="151">
        <v>310.39999999999998</v>
      </c>
      <c r="H130" s="151">
        <v>369.4</v>
      </c>
      <c r="I130" s="151">
        <v>143.30000000000001</v>
      </c>
      <c r="J130" s="151">
        <v>113.3</v>
      </c>
      <c r="K130" s="151">
        <v>129.1</v>
      </c>
      <c r="L130" s="151">
        <v>279.10000000000002</v>
      </c>
      <c r="M130" s="151">
        <v>197.1</v>
      </c>
      <c r="N130" s="151">
        <v>240.3</v>
      </c>
      <c r="O130" s="151">
        <v>79.2</v>
      </c>
      <c r="P130" s="151">
        <v>67.099999999999994</v>
      </c>
      <c r="Q130" s="151">
        <v>73.5</v>
      </c>
      <c r="R130" s="151">
        <v>199.9</v>
      </c>
      <c r="S130" s="151">
        <v>130</v>
      </c>
      <c r="T130" s="151">
        <v>166.8</v>
      </c>
    </row>
    <row r="131" spans="1:20" s="37" customFormat="1" ht="13.2">
      <c r="A131" s="140">
        <v>6</v>
      </c>
      <c r="B131" s="140">
        <v>4</v>
      </c>
      <c r="C131" s="141">
        <v>3</v>
      </c>
      <c r="D131" s="130">
        <v>770032</v>
      </c>
      <c r="E131" s="58" t="s">
        <v>132</v>
      </c>
      <c r="F131" s="151">
        <v>558</v>
      </c>
      <c r="G131" s="151">
        <v>405.6</v>
      </c>
      <c r="H131" s="151">
        <v>483.7</v>
      </c>
      <c r="I131" s="151">
        <v>302.5</v>
      </c>
      <c r="J131" s="151">
        <v>271.3</v>
      </c>
      <c r="K131" s="151">
        <v>287.3</v>
      </c>
      <c r="L131" s="151">
        <v>255.5</v>
      </c>
      <c r="M131" s="151">
        <v>134.30000000000001</v>
      </c>
      <c r="N131" s="151">
        <v>196.4</v>
      </c>
      <c r="O131" s="151">
        <v>112.1</v>
      </c>
      <c r="P131" s="151">
        <v>87.7</v>
      </c>
      <c r="Q131" s="151">
        <v>100.2</v>
      </c>
      <c r="R131" s="151">
        <v>143.4</v>
      </c>
      <c r="S131" s="151">
        <v>46.6</v>
      </c>
      <c r="T131" s="151">
        <v>96.2</v>
      </c>
    </row>
    <row r="132" spans="1:20" s="37" customFormat="1" ht="13.2">
      <c r="A132" s="140">
        <v>6</v>
      </c>
      <c r="B132" s="140">
        <v>4</v>
      </c>
      <c r="C132" s="141">
        <v>3</v>
      </c>
      <c r="D132" s="130">
        <v>374036</v>
      </c>
      <c r="E132" s="58" t="s">
        <v>76</v>
      </c>
      <c r="F132" s="151">
        <v>273</v>
      </c>
      <c r="G132" s="151">
        <v>306.39999999999998</v>
      </c>
      <c r="H132" s="151">
        <v>289</v>
      </c>
      <c r="I132" s="151">
        <v>149.69999999999999</v>
      </c>
      <c r="J132" s="151">
        <v>162.80000000000001</v>
      </c>
      <c r="K132" s="151">
        <v>156</v>
      </c>
      <c r="L132" s="151">
        <v>123.3</v>
      </c>
      <c r="M132" s="151">
        <v>143.6</v>
      </c>
      <c r="N132" s="151">
        <v>133</v>
      </c>
      <c r="O132" s="151">
        <v>70.5</v>
      </c>
      <c r="P132" s="151">
        <v>81.400000000000006</v>
      </c>
      <c r="Q132" s="151">
        <v>75.7</v>
      </c>
      <c r="R132" s="151">
        <v>52.8</v>
      </c>
      <c r="S132" s="151">
        <v>62.2</v>
      </c>
      <c r="T132" s="151">
        <v>57.3</v>
      </c>
    </row>
    <row r="133" spans="1:20" s="37" customFormat="1" ht="13.2">
      <c r="A133" s="140">
        <v>6</v>
      </c>
      <c r="B133" s="140">
        <v>4</v>
      </c>
      <c r="C133" s="141">
        <v>3</v>
      </c>
      <c r="D133" s="130">
        <v>754028</v>
      </c>
      <c r="E133" s="58" t="s">
        <v>270</v>
      </c>
      <c r="F133" s="151">
        <v>374.8</v>
      </c>
      <c r="G133" s="151">
        <v>264.10000000000002</v>
      </c>
      <c r="H133" s="151">
        <v>322.39999999999998</v>
      </c>
      <c r="I133" s="151">
        <v>248.6</v>
      </c>
      <c r="J133" s="151">
        <v>193.9</v>
      </c>
      <c r="K133" s="151">
        <v>222.7</v>
      </c>
      <c r="L133" s="151">
        <v>126.2</v>
      </c>
      <c r="M133" s="151">
        <v>70.099999999999994</v>
      </c>
      <c r="N133" s="151">
        <v>99.6</v>
      </c>
      <c r="O133" s="151">
        <v>72.400000000000006</v>
      </c>
      <c r="P133" s="151">
        <v>45.4</v>
      </c>
      <c r="Q133" s="151">
        <v>59.6</v>
      </c>
      <c r="R133" s="151">
        <v>53.8</v>
      </c>
      <c r="S133" s="151">
        <v>24.8</v>
      </c>
      <c r="T133" s="151">
        <v>40.1</v>
      </c>
    </row>
    <row r="134" spans="1:20" s="37" customFormat="1" ht="13.2">
      <c r="A134" s="140">
        <v>6</v>
      </c>
      <c r="B134" s="140">
        <v>4</v>
      </c>
      <c r="C134" s="141">
        <v>3</v>
      </c>
      <c r="D134" s="130">
        <v>382048</v>
      </c>
      <c r="E134" s="58" t="s">
        <v>91</v>
      </c>
      <c r="F134" s="151">
        <v>324.3</v>
      </c>
      <c r="G134" s="151">
        <v>164.2</v>
      </c>
      <c r="H134" s="151">
        <v>248.7</v>
      </c>
      <c r="I134" s="151">
        <v>211.7</v>
      </c>
      <c r="J134" s="151">
        <v>114.5</v>
      </c>
      <c r="K134" s="151">
        <v>165.8</v>
      </c>
      <c r="L134" s="151">
        <v>112.7</v>
      </c>
      <c r="M134" s="151">
        <v>49.6</v>
      </c>
      <c r="N134" s="151">
        <v>82.9</v>
      </c>
      <c r="O134" s="151">
        <v>61.5</v>
      </c>
      <c r="P134" s="151">
        <v>15.3</v>
      </c>
      <c r="Q134" s="151">
        <v>39.700000000000003</v>
      </c>
      <c r="R134" s="151">
        <v>51.2</v>
      </c>
      <c r="S134" s="151">
        <v>34.4</v>
      </c>
      <c r="T134" s="151">
        <v>43.3</v>
      </c>
    </row>
    <row r="135" spans="1:20" s="37" customFormat="1" ht="13.2">
      <c r="A135" s="140">
        <v>6</v>
      </c>
      <c r="B135" s="140">
        <v>4</v>
      </c>
      <c r="C135" s="141">
        <v>3</v>
      </c>
      <c r="D135" s="130">
        <v>170032</v>
      </c>
      <c r="E135" s="58" t="s">
        <v>51</v>
      </c>
      <c r="F135" s="151">
        <v>502</v>
      </c>
      <c r="G135" s="151">
        <v>360</v>
      </c>
      <c r="H135" s="151">
        <v>433.7</v>
      </c>
      <c r="I135" s="151">
        <v>265</v>
      </c>
      <c r="J135" s="151">
        <v>208.6</v>
      </c>
      <c r="K135" s="151">
        <v>237.9</v>
      </c>
      <c r="L135" s="151">
        <v>237</v>
      </c>
      <c r="M135" s="151">
        <v>151.4</v>
      </c>
      <c r="N135" s="151">
        <v>195.8</v>
      </c>
      <c r="O135" s="151">
        <v>87.3</v>
      </c>
      <c r="P135" s="151">
        <v>80.8</v>
      </c>
      <c r="Q135" s="151">
        <v>84.2</v>
      </c>
      <c r="R135" s="151">
        <v>149.69999999999999</v>
      </c>
      <c r="S135" s="151">
        <v>70.7</v>
      </c>
      <c r="T135" s="151">
        <v>111.7</v>
      </c>
    </row>
    <row r="136" spans="1:20" s="37" customFormat="1" ht="13.2">
      <c r="A136" s="140">
        <v>6</v>
      </c>
      <c r="B136" s="140">
        <v>4</v>
      </c>
      <c r="C136" s="141">
        <v>3</v>
      </c>
      <c r="D136" s="130">
        <v>378028</v>
      </c>
      <c r="E136" s="58" t="s">
        <v>82</v>
      </c>
      <c r="F136" s="151">
        <v>410.4</v>
      </c>
      <c r="G136" s="151">
        <v>212.4</v>
      </c>
      <c r="H136" s="151">
        <v>315.8</v>
      </c>
      <c r="I136" s="151">
        <v>272.60000000000002</v>
      </c>
      <c r="J136" s="151">
        <v>116.5</v>
      </c>
      <c r="K136" s="151">
        <v>198</v>
      </c>
      <c r="L136" s="151">
        <v>137.80000000000001</v>
      </c>
      <c r="M136" s="151">
        <v>95.9</v>
      </c>
      <c r="N136" s="151">
        <v>117.8</v>
      </c>
      <c r="O136" s="151">
        <v>31.3</v>
      </c>
      <c r="P136" s="151">
        <v>41.1</v>
      </c>
      <c r="Q136" s="151">
        <v>36</v>
      </c>
      <c r="R136" s="151">
        <v>106.5</v>
      </c>
      <c r="S136" s="151">
        <v>54.8</v>
      </c>
      <c r="T136" s="151">
        <v>81.8</v>
      </c>
    </row>
    <row r="137" spans="1:20" s="37" customFormat="1" ht="13.2">
      <c r="A137" s="140">
        <v>6</v>
      </c>
      <c r="B137" s="140">
        <v>4</v>
      </c>
      <c r="C137" s="141">
        <v>3</v>
      </c>
      <c r="D137" s="130">
        <v>958040</v>
      </c>
      <c r="E137" s="58" t="s">
        <v>148</v>
      </c>
      <c r="F137" s="151">
        <v>323</v>
      </c>
      <c r="G137" s="151">
        <v>219.1</v>
      </c>
      <c r="H137" s="151">
        <v>276.60000000000002</v>
      </c>
      <c r="I137" s="151">
        <v>173.7</v>
      </c>
      <c r="J137" s="151">
        <v>133.19999999999999</v>
      </c>
      <c r="K137" s="151">
        <v>155.6</v>
      </c>
      <c r="L137" s="151">
        <v>149.4</v>
      </c>
      <c r="M137" s="151">
        <v>85.9</v>
      </c>
      <c r="N137" s="151">
        <v>121</v>
      </c>
      <c r="O137" s="151">
        <v>48.6</v>
      </c>
      <c r="P137" s="151">
        <v>64.400000000000006</v>
      </c>
      <c r="Q137" s="151">
        <v>55.7</v>
      </c>
      <c r="R137" s="151">
        <v>100.7</v>
      </c>
      <c r="S137" s="151">
        <v>21.5</v>
      </c>
      <c r="T137" s="151">
        <v>65.3</v>
      </c>
    </row>
    <row r="138" spans="1:20" s="37" customFormat="1" ht="13.2">
      <c r="A138" s="140">
        <v>6</v>
      </c>
      <c r="B138" s="140">
        <v>4</v>
      </c>
      <c r="C138" s="141">
        <v>3</v>
      </c>
      <c r="D138" s="130">
        <v>954028</v>
      </c>
      <c r="E138" s="58" t="s">
        <v>144</v>
      </c>
      <c r="F138" s="151">
        <v>452.8</v>
      </c>
      <c r="G138" s="151">
        <v>461.8</v>
      </c>
      <c r="H138" s="151">
        <v>457.2</v>
      </c>
      <c r="I138" s="151">
        <v>310.5</v>
      </c>
      <c r="J138" s="151">
        <v>292.60000000000002</v>
      </c>
      <c r="K138" s="151">
        <v>301.8</v>
      </c>
      <c r="L138" s="151">
        <v>142.30000000000001</v>
      </c>
      <c r="M138" s="151">
        <v>169.2</v>
      </c>
      <c r="N138" s="151">
        <v>155.30000000000001</v>
      </c>
      <c r="O138" s="151">
        <v>94.9</v>
      </c>
      <c r="P138" s="151">
        <v>118.9</v>
      </c>
      <c r="Q138" s="151">
        <v>106.5</v>
      </c>
      <c r="R138" s="151">
        <v>47.4</v>
      </c>
      <c r="S138" s="151">
        <v>50.3</v>
      </c>
      <c r="T138" s="151">
        <v>48.8</v>
      </c>
    </row>
    <row r="139" spans="1:20" s="37" customFormat="1" ht="13.2">
      <c r="A139" s="140">
        <v>6</v>
      </c>
      <c r="B139" s="140">
        <v>4</v>
      </c>
      <c r="C139" s="141">
        <v>3</v>
      </c>
      <c r="D139" s="130">
        <v>958044</v>
      </c>
      <c r="E139" s="58" t="s">
        <v>149</v>
      </c>
      <c r="F139" s="151">
        <v>179.5</v>
      </c>
      <c r="G139" s="151">
        <v>121.5</v>
      </c>
      <c r="H139" s="151">
        <v>151.30000000000001</v>
      </c>
      <c r="I139" s="151">
        <v>64.3</v>
      </c>
      <c r="J139" s="151">
        <v>39.299999999999997</v>
      </c>
      <c r="K139" s="151">
        <v>52.2</v>
      </c>
      <c r="L139" s="151">
        <v>115.1</v>
      </c>
      <c r="M139" s="151">
        <v>82.2</v>
      </c>
      <c r="N139" s="151">
        <v>99.1</v>
      </c>
      <c r="O139" s="151">
        <v>57.6</v>
      </c>
      <c r="P139" s="151">
        <v>57.2</v>
      </c>
      <c r="Q139" s="151">
        <v>57.4</v>
      </c>
      <c r="R139" s="151">
        <v>57.6</v>
      </c>
      <c r="S139" s="151">
        <v>25</v>
      </c>
      <c r="T139" s="151">
        <v>41.7</v>
      </c>
    </row>
    <row r="140" spans="1:20" s="37" customFormat="1" ht="13.2">
      <c r="A140" s="140">
        <v>6</v>
      </c>
      <c r="B140" s="140">
        <v>4</v>
      </c>
      <c r="C140" s="141">
        <v>3</v>
      </c>
      <c r="D140" s="130">
        <v>754044</v>
      </c>
      <c r="E140" s="58" t="s">
        <v>221</v>
      </c>
      <c r="F140" s="151">
        <v>470</v>
      </c>
      <c r="G140" s="151">
        <v>320</v>
      </c>
      <c r="H140" s="151">
        <v>396.8</v>
      </c>
      <c r="I140" s="151">
        <v>325.89999999999998</v>
      </c>
      <c r="J140" s="151">
        <v>244.5</v>
      </c>
      <c r="K140" s="151">
        <v>286.2</v>
      </c>
      <c r="L140" s="151">
        <v>144.1</v>
      </c>
      <c r="M140" s="151">
        <v>75.5</v>
      </c>
      <c r="N140" s="151">
        <v>110.6</v>
      </c>
      <c r="O140" s="151">
        <v>78.900000000000006</v>
      </c>
      <c r="P140" s="151">
        <v>28.8</v>
      </c>
      <c r="Q140" s="151">
        <v>54.4</v>
      </c>
      <c r="R140" s="151">
        <v>65.2</v>
      </c>
      <c r="S140" s="151">
        <v>46.7</v>
      </c>
      <c r="T140" s="151">
        <v>56.2</v>
      </c>
    </row>
    <row r="141" spans="1:20" s="37" customFormat="1" ht="13.2">
      <c r="A141" s="140">
        <v>6</v>
      </c>
      <c r="B141" s="140">
        <v>4</v>
      </c>
      <c r="C141" s="141">
        <v>3</v>
      </c>
      <c r="D141" s="130">
        <v>974044</v>
      </c>
      <c r="E141" s="58" t="s">
        <v>160</v>
      </c>
      <c r="F141" s="151">
        <v>584.29999999999995</v>
      </c>
      <c r="G141" s="151">
        <v>495.1</v>
      </c>
      <c r="H141" s="151">
        <v>542.4</v>
      </c>
      <c r="I141" s="151">
        <v>380.4</v>
      </c>
      <c r="J141" s="151">
        <v>309.5</v>
      </c>
      <c r="K141" s="151">
        <v>347</v>
      </c>
      <c r="L141" s="151">
        <v>203.9</v>
      </c>
      <c r="M141" s="151">
        <v>185.7</v>
      </c>
      <c r="N141" s="151">
        <v>195.3</v>
      </c>
      <c r="O141" s="151">
        <v>105.9</v>
      </c>
      <c r="P141" s="151">
        <v>75.2</v>
      </c>
      <c r="Q141" s="151">
        <v>91.4</v>
      </c>
      <c r="R141" s="151">
        <v>98</v>
      </c>
      <c r="S141" s="151">
        <v>110.5</v>
      </c>
      <c r="T141" s="151">
        <v>103.9</v>
      </c>
    </row>
    <row r="142" spans="1:20" s="37" customFormat="1" ht="13.2">
      <c r="A142" s="140">
        <v>6</v>
      </c>
      <c r="B142" s="140">
        <v>4</v>
      </c>
      <c r="C142" s="141">
        <v>3</v>
      </c>
      <c r="D142" s="130">
        <v>378032</v>
      </c>
      <c r="E142" s="58" t="s">
        <v>83</v>
      </c>
      <c r="F142" s="151">
        <v>516.1</v>
      </c>
      <c r="G142" s="151">
        <v>377.4</v>
      </c>
      <c r="H142" s="151">
        <v>450.7</v>
      </c>
      <c r="I142" s="151">
        <v>319.39999999999998</v>
      </c>
      <c r="J142" s="151">
        <v>182.3</v>
      </c>
      <c r="K142" s="151">
        <v>254.7</v>
      </c>
      <c r="L142" s="151">
        <v>196.7</v>
      </c>
      <c r="M142" s="151">
        <v>195.1</v>
      </c>
      <c r="N142" s="151">
        <v>196</v>
      </c>
      <c r="O142" s="151">
        <v>62.7</v>
      </c>
      <c r="P142" s="151">
        <v>64</v>
      </c>
      <c r="Q142" s="151">
        <v>63.3</v>
      </c>
      <c r="R142" s="151">
        <v>134</v>
      </c>
      <c r="S142" s="151">
        <v>131.1</v>
      </c>
      <c r="T142" s="151">
        <v>132.6</v>
      </c>
    </row>
    <row r="143" spans="1:20" s="37" customFormat="1" ht="13.2">
      <c r="A143" s="140">
        <v>6</v>
      </c>
      <c r="B143" s="140">
        <v>4</v>
      </c>
      <c r="C143" s="141">
        <v>3</v>
      </c>
      <c r="D143" s="130">
        <v>954032</v>
      </c>
      <c r="E143" s="58" t="s">
        <v>145</v>
      </c>
      <c r="F143" s="151">
        <v>543.6</v>
      </c>
      <c r="G143" s="151">
        <v>477</v>
      </c>
      <c r="H143" s="151">
        <v>512.20000000000005</v>
      </c>
      <c r="I143" s="151">
        <v>349.2</v>
      </c>
      <c r="J143" s="151">
        <v>331.4</v>
      </c>
      <c r="K143" s="151">
        <v>340.8</v>
      </c>
      <c r="L143" s="151">
        <v>194.4</v>
      </c>
      <c r="M143" s="151">
        <v>145.5</v>
      </c>
      <c r="N143" s="151">
        <v>171.4</v>
      </c>
      <c r="O143" s="151">
        <v>72</v>
      </c>
      <c r="P143" s="151">
        <v>76.8</v>
      </c>
      <c r="Q143" s="151">
        <v>74.3</v>
      </c>
      <c r="R143" s="151">
        <v>122.4</v>
      </c>
      <c r="S143" s="151">
        <v>68.7</v>
      </c>
      <c r="T143" s="151">
        <v>97.1</v>
      </c>
    </row>
    <row r="144" spans="1:20" s="37" customFormat="1" ht="13.2">
      <c r="A144" s="140">
        <v>6</v>
      </c>
      <c r="B144" s="140">
        <v>4</v>
      </c>
      <c r="C144" s="141">
        <v>3</v>
      </c>
      <c r="D144" s="130">
        <v>374048</v>
      </c>
      <c r="E144" s="58" t="s">
        <v>77</v>
      </c>
      <c r="F144" s="151">
        <v>496</v>
      </c>
      <c r="G144" s="151">
        <v>363.2</v>
      </c>
      <c r="H144" s="151">
        <v>430.5</v>
      </c>
      <c r="I144" s="151">
        <v>349.9</v>
      </c>
      <c r="J144" s="151">
        <v>260.60000000000002</v>
      </c>
      <c r="K144" s="151">
        <v>305.8</v>
      </c>
      <c r="L144" s="151">
        <v>146.1</v>
      </c>
      <c r="M144" s="151">
        <v>102.6</v>
      </c>
      <c r="N144" s="151">
        <v>124.7</v>
      </c>
      <c r="O144" s="151">
        <v>65.400000000000006</v>
      </c>
      <c r="P144" s="151">
        <v>67.099999999999994</v>
      </c>
      <c r="Q144" s="151">
        <v>66.2</v>
      </c>
      <c r="R144" s="151">
        <v>80.7</v>
      </c>
      <c r="S144" s="151">
        <v>35.5</v>
      </c>
      <c r="T144" s="151">
        <v>58.4</v>
      </c>
    </row>
    <row r="145" spans="1:20" s="37" customFormat="1" ht="13.2">
      <c r="A145" s="140">
        <v>6</v>
      </c>
      <c r="B145" s="140">
        <v>4</v>
      </c>
      <c r="C145" s="141">
        <v>3</v>
      </c>
      <c r="D145" s="130">
        <v>374052</v>
      </c>
      <c r="E145" s="58" t="s">
        <v>78</v>
      </c>
      <c r="F145" s="151">
        <v>419.4</v>
      </c>
      <c r="G145" s="151">
        <v>294.39999999999998</v>
      </c>
      <c r="H145" s="151">
        <v>360.4</v>
      </c>
      <c r="I145" s="151">
        <v>250.8</v>
      </c>
      <c r="J145" s="151">
        <v>243.8</v>
      </c>
      <c r="K145" s="151">
        <v>247.5</v>
      </c>
      <c r="L145" s="151">
        <v>168.6</v>
      </c>
      <c r="M145" s="151">
        <v>50.6</v>
      </c>
      <c r="N145" s="151">
        <v>112.9</v>
      </c>
      <c r="O145" s="151">
        <v>69.900000000000006</v>
      </c>
      <c r="P145" s="151">
        <v>23</v>
      </c>
      <c r="Q145" s="151">
        <v>47.8</v>
      </c>
      <c r="R145" s="151">
        <v>98.7</v>
      </c>
      <c r="S145" s="151">
        <v>27.6</v>
      </c>
      <c r="T145" s="151">
        <v>65.099999999999994</v>
      </c>
    </row>
    <row r="146" spans="1:20" s="37" customFormat="1" ht="13.2">
      <c r="A146" s="143"/>
      <c r="B146" s="143"/>
      <c r="C146" s="143"/>
      <c r="D146" s="134"/>
      <c r="E146" s="137" t="s">
        <v>214</v>
      </c>
      <c r="F146" s="310">
        <v>419.8</v>
      </c>
      <c r="G146" s="310">
        <v>324.10000000000002</v>
      </c>
      <c r="H146" s="310">
        <v>373.9</v>
      </c>
      <c r="I146" s="310">
        <v>259.5</v>
      </c>
      <c r="J146" s="310">
        <v>208.8</v>
      </c>
      <c r="K146" s="310">
        <v>235.2</v>
      </c>
      <c r="L146" s="310">
        <v>160.30000000000001</v>
      </c>
      <c r="M146" s="310">
        <v>115.3</v>
      </c>
      <c r="N146" s="310">
        <v>138.69999999999999</v>
      </c>
      <c r="O146" s="310">
        <v>70.8</v>
      </c>
      <c r="P146" s="310">
        <v>61.1</v>
      </c>
      <c r="Q146" s="310">
        <v>66.099999999999994</v>
      </c>
      <c r="R146" s="310">
        <v>89.5</v>
      </c>
      <c r="S146" s="310">
        <v>54.2</v>
      </c>
      <c r="T146" s="310">
        <v>72.5</v>
      </c>
    </row>
    <row r="147" spans="1:20" s="37" customFormat="1" ht="13.2">
      <c r="A147" s="140">
        <v>7</v>
      </c>
      <c r="B147" s="140">
        <v>1</v>
      </c>
      <c r="C147" s="141">
        <v>4</v>
      </c>
      <c r="D147" s="130">
        <v>362008</v>
      </c>
      <c r="E147" s="58" t="s">
        <v>63</v>
      </c>
      <c r="F147" s="151">
        <v>405.6</v>
      </c>
      <c r="G147" s="151">
        <v>366.9</v>
      </c>
      <c r="H147" s="151">
        <v>386.7</v>
      </c>
      <c r="I147" s="151">
        <v>260.39999999999998</v>
      </c>
      <c r="J147" s="151">
        <v>224.5</v>
      </c>
      <c r="K147" s="151">
        <v>243</v>
      </c>
      <c r="L147" s="151">
        <v>145.19999999999999</v>
      </c>
      <c r="M147" s="151">
        <v>142.30000000000001</v>
      </c>
      <c r="N147" s="151">
        <v>143.80000000000001</v>
      </c>
      <c r="O147" s="151">
        <v>59.9</v>
      </c>
      <c r="P147" s="151">
        <v>75.900000000000006</v>
      </c>
      <c r="Q147" s="151">
        <v>67.7</v>
      </c>
      <c r="R147" s="151">
        <v>85.3</v>
      </c>
      <c r="S147" s="151">
        <v>66.400000000000006</v>
      </c>
      <c r="T147" s="151">
        <v>76.099999999999994</v>
      </c>
    </row>
    <row r="148" spans="1:20" s="37" customFormat="1" ht="13.2">
      <c r="A148" s="140">
        <v>7</v>
      </c>
      <c r="B148" s="140">
        <v>1</v>
      </c>
      <c r="C148" s="141">
        <v>4</v>
      </c>
      <c r="D148" s="130">
        <v>562004</v>
      </c>
      <c r="E148" s="58" t="s">
        <v>104</v>
      </c>
      <c r="F148" s="151">
        <v>899.7</v>
      </c>
      <c r="G148" s="151">
        <v>684.2</v>
      </c>
      <c r="H148" s="151">
        <v>796.1</v>
      </c>
      <c r="I148" s="151">
        <v>549</v>
      </c>
      <c r="J148" s="151">
        <v>487.8</v>
      </c>
      <c r="K148" s="151">
        <v>519.6</v>
      </c>
      <c r="L148" s="151">
        <v>350.7</v>
      </c>
      <c r="M148" s="151">
        <v>196.3</v>
      </c>
      <c r="N148" s="151">
        <v>276.5</v>
      </c>
      <c r="O148" s="151">
        <v>138.30000000000001</v>
      </c>
      <c r="P148" s="151">
        <v>111.8</v>
      </c>
      <c r="Q148" s="151">
        <v>125.6</v>
      </c>
      <c r="R148" s="151">
        <v>212.3</v>
      </c>
      <c r="S148" s="151">
        <v>84.6</v>
      </c>
      <c r="T148" s="151">
        <v>151</v>
      </c>
    </row>
    <row r="149" spans="1:20" s="37" customFormat="1" ht="13.2">
      <c r="A149" s="140">
        <v>7</v>
      </c>
      <c r="B149" s="140">
        <v>1</v>
      </c>
      <c r="C149" s="141">
        <v>4</v>
      </c>
      <c r="D149" s="130">
        <v>358008</v>
      </c>
      <c r="E149" s="58" t="s">
        <v>62</v>
      </c>
      <c r="F149" s="151">
        <v>470.9</v>
      </c>
      <c r="G149" s="151">
        <v>408.8</v>
      </c>
      <c r="H149" s="151">
        <v>441</v>
      </c>
      <c r="I149" s="151">
        <v>253.8</v>
      </c>
      <c r="J149" s="151">
        <v>233</v>
      </c>
      <c r="K149" s="151">
        <v>243.8</v>
      </c>
      <c r="L149" s="151">
        <v>217.1</v>
      </c>
      <c r="M149" s="151">
        <v>175.8</v>
      </c>
      <c r="N149" s="151">
        <v>197.2</v>
      </c>
      <c r="O149" s="151">
        <v>73.400000000000006</v>
      </c>
      <c r="P149" s="151">
        <v>102.2</v>
      </c>
      <c r="Q149" s="151">
        <v>87.3</v>
      </c>
      <c r="R149" s="151">
        <v>143.69999999999999</v>
      </c>
      <c r="S149" s="151">
        <v>73.599999999999994</v>
      </c>
      <c r="T149" s="151">
        <v>110</v>
      </c>
    </row>
    <row r="150" spans="1:20" s="37" customFormat="1" ht="13.2">
      <c r="A150" s="140">
        <v>7</v>
      </c>
      <c r="B150" s="140">
        <v>1</v>
      </c>
      <c r="C150" s="141">
        <v>4</v>
      </c>
      <c r="D150" s="130">
        <v>334012</v>
      </c>
      <c r="E150" s="58" t="s">
        <v>58</v>
      </c>
      <c r="F150" s="151">
        <v>704</v>
      </c>
      <c r="G150" s="151">
        <v>454.3</v>
      </c>
      <c r="H150" s="151">
        <v>580.29999999999995</v>
      </c>
      <c r="I150" s="151">
        <v>368.4</v>
      </c>
      <c r="J150" s="151">
        <v>243</v>
      </c>
      <c r="K150" s="151">
        <v>306.3</v>
      </c>
      <c r="L150" s="151">
        <v>335.6</v>
      </c>
      <c r="M150" s="151">
        <v>211.3</v>
      </c>
      <c r="N150" s="151">
        <v>274</v>
      </c>
      <c r="O150" s="151">
        <v>162.6</v>
      </c>
      <c r="P150" s="151">
        <v>126.8</v>
      </c>
      <c r="Q150" s="151">
        <v>144.9</v>
      </c>
      <c r="R150" s="151">
        <v>173</v>
      </c>
      <c r="S150" s="151">
        <v>84.5</v>
      </c>
      <c r="T150" s="151">
        <v>129.1</v>
      </c>
    </row>
    <row r="151" spans="1:20" s="37" customFormat="1" ht="13.2">
      <c r="A151" s="140">
        <v>7</v>
      </c>
      <c r="B151" s="140">
        <v>1</v>
      </c>
      <c r="C151" s="141">
        <v>4</v>
      </c>
      <c r="D151" s="130">
        <v>562014</v>
      </c>
      <c r="E151" s="58" t="s">
        <v>107</v>
      </c>
      <c r="F151" s="151">
        <v>689.6</v>
      </c>
      <c r="G151" s="151">
        <v>616.9</v>
      </c>
      <c r="H151" s="151">
        <v>654.20000000000005</v>
      </c>
      <c r="I151" s="151">
        <v>370.5</v>
      </c>
      <c r="J151" s="151">
        <v>327.8</v>
      </c>
      <c r="K151" s="151">
        <v>349.7</v>
      </c>
      <c r="L151" s="151">
        <v>319.10000000000002</v>
      </c>
      <c r="M151" s="151">
        <v>289.10000000000002</v>
      </c>
      <c r="N151" s="151">
        <v>304.5</v>
      </c>
      <c r="O151" s="151">
        <v>166.3</v>
      </c>
      <c r="P151" s="151">
        <v>144.6</v>
      </c>
      <c r="Q151" s="151">
        <v>155.69999999999999</v>
      </c>
      <c r="R151" s="151">
        <v>152.80000000000001</v>
      </c>
      <c r="S151" s="151">
        <v>144.6</v>
      </c>
      <c r="T151" s="151">
        <v>148.80000000000001</v>
      </c>
    </row>
    <row r="152" spans="1:20" s="37" customFormat="1" ht="13.2">
      <c r="A152" s="140">
        <v>7</v>
      </c>
      <c r="B152" s="140">
        <v>1</v>
      </c>
      <c r="C152" s="141">
        <v>4</v>
      </c>
      <c r="D152" s="130">
        <v>562020</v>
      </c>
      <c r="E152" s="58" t="s">
        <v>109</v>
      </c>
      <c r="F152" s="151">
        <v>475</v>
      </c>
      <c r="G152" s="151">
        <v>382.7</v>
      </c>
      <c r="H152" s="151">
        <v>431.3</v>
      </c>
      <c r="I152" s="151">
        <v>262.60000000000002</v>
      </c>
      <c r="J152" s="151">
        <v>231</v>
      </c>
      <c r="K152" s="151">
        <v>247.7</v>
      </c>
      <c r="L152" s="151">
        <v>212.4</v>
      </c>
      <c r="M152" s="151">
        <v>151.6</v>
      </c>
      <c r="N152" s="151">
        <v>183.6</v>
      </c>
      <c r="O152" s="151">
        <v>90.8</v>
      </c>
      <c r="P152" s="151">
        <v>70.400000000000006</v>
      </c>
      <c r="Q152" s="151">
        <v>81.099999999999994</v>
      </c>
      <c r="R152" s="151">
        <v>121.6</v>
      </c>
      <c r="S152" s="151">
        <v>81.2</v>
      </c>
      <c r="T152" s="151">
        <v>102.5</v>
      </c>
    </row>
    <row r="153" spans="1:20" s="37" customFormat="1" ht="13.2">
      <c r="A153" s="140">
        <v>7</v>
      </c>
      <c r="B153" s="140">
        <v>1</v>
      </c>
      <c r="C153" s="141">
        <v>4</v>
      </c>
      <c r="D153" s="130">
        <v>978024</v>
      </c>
      <c r="E153" s="58" t="s">
        <v>163</v>
      </c>
      <c r="F153" s="151">
        <v>549.79999999999995</v>
      </c>
      <c r="G153" s="151">
        <v>471.1</v>
      </c>
      <c r="H153" s="151">
        <v>511.9</v>
      </c>
      <c r="I153" s="151">
        <v>257.60000000000002</v>
      </c>
      <c r="J153" s="151">
        <v>217.4</v>
      </c>
      <c r="K153" s="151">
        <v>238.2</v>
      </c>
      <c r="L153" s="151">
        <v>292.3</v>
      </c>
      <c r="M153" s="151">
        <v>253.7</v>
      </c>
      <c r="N153" s="151">
        <v>273.7</v>
      </c>
      <c r="O153" s="151">
        <v>138.9</v>
      </c>
      <c r="P153" s="151">
        <v>144.9</v>
      </c>
      <c r="Q153" s="151">
        <v>141.80000000000001</v>
      </c>
      <c r="R153" s="151">
        <v>153.4</v>
      </c>
      <c r="S153" s="151">
        <v>108.7</v>
      </c>
      <c r="T153" s="151">
        <v>131.9</v>
      </c>
    </row>
    <row r="154" spans="1:20" s="37" customFormat="1" ht="13.2">
      <c r="A154" s="140">
        <v>7</v>
      </c>
      <c r="B154" s="140">
        <v>1</v>
      </c>
      <c r="C154" s="141">
        <v>4</v>
      </c>
      <c r="D154" s="130">
        <v>562024</v>
      </c>
      <c r="E154" s="58" t="s">
        <v>110</v>
      </c>
      <c r="F154" s="151">
        <v>692.3</v>
      </c>
      <c r="G154" s="151">
        <v>592.70000000000005</v>
      </c>
      <c r="H154" s="151">
        <v>644.4</v>
      </c>
      <c r="I154" s="151">
        <v>377.8</v>
      </c>
      <c r="J154" s="151">
        <v>337.9</v>
      </c>
      <c r="K154" s="151">
        <v>358.6</v>
      </c>
      <c r="L154" s="151">
        <v>314.39999999999998</v>
      </c>
      <c r="M154" s="151">
        <v>254.8</v>
      </c>
      <c r="N154" s="151">
        <v>285.8</v>
      </c>
      <c r="O154" s="151">
        <v>94.5</v>
      </c>
      <c r="P154" s="151">
        <v>93.9</v>
      </c>
      <c r="Q154" s="151">
        <v>94.2</v>
      </c>
      <c r="R154" s="151">
        <v>220</v>
      </c>
      <c r="S154" s="151">
        <v>160.9</v>
      </c>
      <c r="T154" s="151">
        <v>191.6</v>
      </c>
    </row>
    <row r="155" spans="1:20" s="37" customFormat="1" ht="13.2">
      <c r="A155" s="140">
        <v>7</v>
      </c>
      <c r="B155" s="140">
        <v>1</v>
      </c>
      <c r="C155" s="141">
        <v>4</v>
      </c>
      <c r="D155" s="130">
        <v>770024</v>
      </c>
      <c r="E155" s="58" t="s">
        <v>131</v>
      </c>
      <c r="F155" s="151">
        <v>638.6</v>
      </c>
      <c r="G155" s="151">
        <v>635.79999999999995</v>
      </c>
      <c r="H155" s="151">
        <v>637.29999999999995</v>
      </c>
      <c r="I155" s="151">
        <v>423.2</v>
      </c>
      <c r="J155" s="151">
        <v>478.4</v>
      </c>
      <c r="K155" s="151">
        <v>449.3</v>
      </c>
      <c r="L155" s="151">
        <v>215.4</v>
      </c>
      <c r="M155" s="151">
        <v>157.4</v>
      </c>
      <c r="N155" s="151">
        <v>188</v>
      </c>
      <c r="O155" s="151">
        <v>91.7</v>
      </c>
      <c r="P155" s="151">
        <v>87.3</v>
      </c>
      <c r="Q155" s="151">
        <v>89.6</v>
      </c>
      <c r="R155" s="151">
        <v>123.7</v>
      </c>
      <c r="S155" s="151">
        <v>70.099999999999994</v>
      </c>
      <c r="T155" s="151">
        <v>98.4</v>
      </c>
    </row>
    <row r="156" spans="1:20" s="37" customFormat="1" ht="13.2">
      <c r="A156" s="140">
        <v>7</v>
      </c>
      <c r="B156" s="140">
        <v>1</v>
      </c>
      <c r="C156" s="141">
        <v>4</v>
      </c>
      <c r="D156" s="130">
        <v>562032</v>
      </c>
      <c r="E156" s="58" t="s">
        <v>112</v>
      </c>
      <c r="F156" s="151">
        <v>536</v>
      </c>
      <c r="G156" s="151">
        <v>399.6</v>
      </c>
      <c r="H156" s="151">
        <v>471.2</v>
      </c>
      <c r="I156" s="151">
        <v>301.89999999999998</v>
      </c>
      <c r="J156" s="151">
        <v>231.4</v>
      </c>
      <c r="K156" s="151">
        <v>268.39999999999998</v>
      </c>
      <c r="L156" s="151">
        <v>234.1</v>
      </c>
      <c r="M156" s="151">
        <v>168.2</v>
      </c>
      <c r="N156" s="151">
        <v>202.8</v>
      </c>
      <c r="O156" s="151">
        <v>91.5</v>
      </c>
      <c r="P156" s="151">
        <v>98.2</v>
      </c>
      <c r="Q156" s="151">
        <v>94.7</v>
      </c>
      <c r="R156" s="151">
        <v>142.6</v>
      </c>
      <c r="S156" s="151">
        <v>70</v>
      </c>
      <c r="T156" s="151">
        <v>108.1</v>
      </c>
    </row>
    <row r="157" spans="1:20" s="37" customFormat="1" ht="13.2">
      <c r="A157" s="140">
        <v>7</v>
      </c>
      <c r="B157" s="140">
        <v>1</v>
      </c>
      <c r="C157" s="141">
        <v>4</v>
      </c>
      <c r="D157" s="130">
        <v>334032</v>
      </c>
      <c r="E157" s="58" t="s">
        <v>60</v>
      </c>
      <c r="F157" s="151">
        <v>802.1</v>
      </c>
      <c r="G157" s="151">
        <v>701.3</v>
      </c>
      <c r="H157" s="151">
        <v>755.1</v>
      </c>
      <c r="I157" s="151">
        <v>556.20000000000005</v>
      </c>
      <c r="J157" s="151">
        <v>523.20000000000005</v>
      </c>
      <c r="K157" s="151">
        <v>540.79999999999995</v>
      </c>
      <c r="L157" s="151">
        <v>245.9</v>
      </c>
      <c r="M157" s="151">
        <v>178.1</v>
      </c>
      <c r="N157" s="151">
        <v>214.3</v>
      </c>
      <c r="O157" s="151">
        <v>73.900000000000006</v>
      </c>
      <c r="P157" s="151">
        <v>69.8</v>
      </c>
      <c r="Q157" s="151">
        <v>72</v>
      </c>
      <c r="R157" s="151">
        <v>172</v>
      </c>
      <c r="S157" s="151">
        <v>108.3</v>
      </c>
      <c r="T157" s="151">
        <v>142.30000000000001</v>
      </c>
    </row>
    <row r="158" spans="1:20" s="37" customFormat="1" ht="13.2">
      <c r="A158" s="143"/>
      <c r="B158" s="143"/>
      <c r="C158" s="143"/>
      <c r="D158" s="134"/>
      <c r="E158" s="137" t="s">
        <v>215</v>
      </c>
      <c r="F158" s="310">
        <v>615.1</v>
      </c>
      <c r="G158" s="310">
        <v>514.5</v>
      </c>
      <c r="H158" s="310">
        <v>566.79999999999995</v>
      </c>
      <c r="I158" s="310">
        <v>354.7</v>
      </c>
      <c r="J158" s="310">
        <v>315.2</v>
      </c>
      <c r="K158" s="310">
        <v>335.8</v>
      </c>
      <c r="L158" s="310">
        <v>260.3</v>
      </c>
      <c r="M158" s="310">
        <v>199.2</v>
      </c>
      <c r="N158" s="310">
        <v>231</v>
      </c>
      <c r="O158" s="310">
        <v>106.4</v>
      </c>
      <c r="P158" s="310">
        <v>104</v>
      </c>
      <c r="Q158" s="310">
        <v>105.2</v>
      </c>
      <c r="R158" s="310">
        <v>153.9</v>
      </c>
      <c r="S158" s="310">
        <v>95.3</v>
      </c>
      <c r="T158" s="310">
        <v>125.8</v>
      </c>
    </row>
    <row r="159" spans="1:20" s="37" customFormat="1" ht="13.2">
      <c r="A159" s="140">
        <v>8</v>
      </c>
      <c r="B159" s="140">
        <v>2</v>
      </c>
      <c r="C159" s="141">
        <v>4</v>
      </c>
      <c r="D159" s="130">
        <v>570004</v>
      </c>
      <c r="E159" s="58" t="s">
        <v>118</v>
      </c>
      <c r="F159" s="151">
        <v>591</v>
      </c>
      <c r="G159" s="151">
        <v>441.4</v>
      </c>
      <c r="H159" s="151">
        <v>518.1</v>
      </c>
      <c r="I159" s="151">
        <v>381.2</v>
      </c>
      <c r="J159" s="151">
        <v>320.5</v>
      </c>
      <c r="K159" s="151">
        <v>351.7</v>
      </c>
      <c r="L159" s="151">
        <v>209.8</v>
      </c>
      <c r="M159" s="151">
        <v>120.9</v>
      </c>
      <c r="N159" s="151">
        <v>166.4</v>
      </c>
      <c r="O159" s="151">
        <v>68.3</v>
      </c>
      <c r="P159" s="151">
        <v>54.3</v>
      </c>
      <c r="Q159" s="151">
        <v>61.5</v>
      </c>
      <c r="R159" s="151">
        <v>141.5</v>
      </c>
      <c r="S159" s="151">
        <v>66.599999999999994</v>
      </c>
      <c r="T159" s="151">
        <v>105</v>
      </c>
    </row>
    <row r="160" spans="1:20" s="37" customFormat="1" ht="13.2">
      <c r="A160" s="140">
        <v>8</v>
      </c>
      <c r="B160" s="140">
        <v>2</v>
      </c>
      <c r="C160" s="141">
        <v>4</v>
      </c>
      <c r="D160" s="130">
        <v>766008</v>
      </c>
      <c r="E160" s="58" t="s">
        <v>126</v>
      </c>
      <c r="F160" s="151">
        <v>415.7</v>
      </c>
      <c r="G160" s="151">
        <v>422.4</v>
      </c>
      <c r="H160" s="151">
        <v>418.9</v>
      </c>
      <c r="I160" s="151">
        <v>263.2</v>
      </c>
      <c r="J160" s="151">
        <v>279</v>
      </c>
      <c r="K160" s="151">
        <v>270.89999999999998</v>
      </c>
      <c r="L160" s="151">
        <v>152.5</v>
      </c>
      <c r="M160" s="151">
        <v>143.4</v>
      </c>
      <c r="N160" s="151">
        <v>148.1</v>
      </c>
      <c r="O160" s="151">
        <v>58.1</v>
      </c>
      <c r="P160" s="151">
        <v>67.8</v>
      </c>
      <c r="Q160" s="151">
        <v>62.8</v>
      </c>
      <c r="R160" s="151">
        <v>94.4</v>
      </c>
      <c r="S160" s="151">
        <v>75.599999999999994</v>
      </c>
      <c r="T160" s="151">
        <v>85.3</v>
      </c>
    </row>
    <row r="161" spans="1:20" s="37" customFormat="1" ht="13.2">
      <c r="A161" s="140">
        <v>8</v>
      </c>
      <c r="B161" s="140">
        <v>2</v>
      </c>
      <c r="C161" s="141">
        <v>4</v>
      </c>
      <c r="D161" s="130">
        <v>766020</v>
      </c>
      <c r="E161" s="58" t="s">
        <v>127</v>
      </c>
      <c r="F161" s="151">
        <v>1000.9</v>
      </c>
      <c r="G161" s="151">
        <v>850.9</v>
      </c>
      <c r="H161" s="151">
        <v>928.3</v>
      </c>
      <c r="I161" s="151">
        <v>768.9</v>
      </c>
      <c r="J161" s="151">
        <v>668.5</v>
      </c>
      <c r="K161" s="151">
        <v>720.4</v>
      </c>
      <c r="L161" s="151">
        <v>231.9</v>
      </c>
      <c r="M161" s="151">
        <v>182.4</v>
      </c>
      <c r="N161" s="151">
        <v>208</v>
      </c>
      <c r="O161" s="151">
        <v>65.900000000000006</v>
      </c>
      <c r="P161" s="151">
        <v>57.3</v>
      </c>
      <c r="Q161" s="151">
        <v>61.8</v>
      </c>
      <c r="R161" s="151">
        <v>166</v>
      </c>
      <c r="S161" s="151">
        <v>125.1</v>
      </c>
      <c r="T161" s="151">
        <v>146.19999999999999</v>
      </c>
    </row>
    <row r="162" spans="1:20" s="37" customFormat="1" ht="13.2">
      <c r="A162" s="140">
        <v>8</v>
      </c>
      <c r="B162" s="140">
        <v>2</v>
      </c>
      <c r="C162" s="141">
        <v>4</v>
      </c>
      <c r="D162" s="130">
        <v>562012</v>
      </c>
      <c r="E162" s="58" t="s">
        <v>106</v>
      </c>
      <c r="F162" s="151">
        <v>354.9</v>
      </c>
      <c r="G162" s="151">
        <v>288.8</v>
      </c>
      <c r="H162" s="151">
        <v>323</v>
      </c>
      <c r="I162" s="151">
        <v>197.6</v>
      </c>
      <c r="J162" s="151">
        <v>131.4</v>
      </c>
      <c r="K162" s="151">
        <v>165.7</v>
      </c>
      <c r="L162" s="151">
        <v>157.30000000000001</v>
      </c>
      <c r="M162" s="151">
        <v>157.4</v>
      </c>
      <c r="N162" s="151">
        <v>157.30000000000001</v>
      </c>
      <c r="O162" s="151">
        <v>90.1</v>
      </c>
      <c r="P162" s="151">
        <v>86.6</v>
      </c>
      <c r="Q162" s="151">
        <v>88.4</v>
      </c>
      <c r="R162" s="151">
        <v>67.2</v>
      </c>
      <c r="S162" s="151">
        <v>70.7</v>
      </c>
      <c r="T162" s="151">
        <v>68.900000000000006</v>
      </c>
    </row>
    <row r="163" spans="1:20" s="37" customFormat="1" ht="13.2">
      <c r="A163" s="140">
        <v>8</v>
      </c>
      <c r="B163" s="140">
        <v>2</v>
      </c>
      <c r="C163" s="141">
        <v>4</v>
      </c>
      <c r="D163" s="130">
        <v>758012</v>
      </c>
      <c r="E163" s="58" t="s">
        <v>124</v>
      </c>
      <c r="F163" s="151">
        <v>602.6</v>
      </c>
      <c r="G163" s="151">
        <v>529.70000000000005</v>
      </c>
      <c r="H163" s="151">
        <v>567.5</v>
      </c>
      <c r="I163" s="151">
        <v>385.2</v>
      </c>
      <c r="J163" s="151">
        <v>375.9</v>
      </c>
      <c r="K163" s="151">
        <v>380.7</v>
      </c>
      <c r="L163" s="151">
        <v>217.4</v>
      </c>
      <c r="M163" s="151">
        <v>153.9</v>
      </c>
      <c r="N163" s="151">
        <v>186.8</v>
      </c>
      <c r="O163" s="151">
        <v>57.8</v>
      </c>
      <c r="P163" s="151">
        <v>50.3</v>
      </c>
      <c r="Q163" s="151">
        <v>54.2</v>
      </c>
      <c r="R163" s="151">
        <v>159.6</v>
      </c>
      <c r="S163" s="151">
        <v>103.6</v>
      </c>
      <c r="T163" s="151">
        <v>132.6</v>
      </c>
    </row>
    <row r="164" spans="1:20" s="37" customFormat="1" ht="13.2">
      <c r="A164" s="140">
        <v>8</v>
      </c>
      <c r="B164" s="140">
        <v>2</v>
      </c>
      <c r="C164" s="141">
        <v>4</v>
      </c>
      <c r="D164" s="130">
        <v>962024</v>
      </c>
      <c r="E164" s="58" t="s">
        <v>152</v>
      </c>
      <c r="F164" s="151">
        <v>290.2</v>
      </c>
      <c r="G164" s="151">
        <v>237.7</v>
      </c>
      <c r="H164" s="151">
        <v>265.10000000000002</v>
      </c>
      <c r="I164" s="151">
        <v>186.2</v>
      </c>
      <c r="J164" s="151">
        <v>131.9</v>
      </c>
      <c r="K164" s="151">
        <v>160.30000000000001</v>
      </c>
      <c r="L164" s="151">
        <v>104</v>
      </c>
      <c r="M164" s="151">
        <v>105.8</v>
      </c>
      <c r="N164" s="151">
        <v>104.9</v>
      </c>
      <c r="O164" s="151">
        <v>69.7</v>
      </c>
      <c r="P164" s="151">
        <v>80.7</v>
      </c>
      <c r="Q164" s="151">
        <v>75</v>
      </c>
      <c r="R164" s="151">
        <v>34.299999999999997</v>
      </c>
      <c r="S164" s="151">
        <v>25</v>
      </c>
      <c r="T164" s="151">
        <v>29.9</v>
      </c>
    </row>
    <row r="165" spans="1:20" s="37" customFormat="1" ht="13.2">
      <c r="A165" s="140">
        <v>8</v>
      </c>
      <c r="B165" s="140">
        <v>2</v>
      </c>
      <c r="C165" s="141">
        <v>4</v>
      </c>
      <c r="D165" s="130">
        <v>362032</v>
      </c>
      <c r="E165" s="58" t="s">
        <v>68</v>
      </c>
      <c r="F165" s="151">
        <v>796.9</v>
      </c>
      <c r="G165" s="151">
        <v>700.3</v>
      </c>
      <c r="H165" s="151">
        <v>750.5</v>
      </c>
      <c r="I165" s="151">
        <v>560.70000000000005</v>
      </c>
      <c r="J165" s="151">
        <v>531.1</v>
      </c>
      <c r="K165" s="151">
        <v>546.5</v>
      </c>
      <c r="L165" s="151">
        <v>236.2</v>
      </c>
      <c r="M165" s="151">
        <v>169.2</v>
      </c>
      <c r="N165" s="151">
        <v>204.1</v>
      </c>
      <c r="O165" s="151">
        <v>67.900000000000006</v>
      </c>
      <c r="P165" s="151">
        <v>78</v>
      </c>
      <c r="Q165" s="151">
        <v>72.7</v>
      </c>
      <c r="R165" s="151">
        <v>168.3</v>
      </c>
      <c r="S165" s="151">
        <v>91.2</v>
      </c>
      <c r="T165" s="151">
        <v>131.30000000000001</v>
      </c>
    </row>
    <row r="166" spans="1:20" s="37" customFormat="1" ht="13.2">
      <c r="A166" s="140">
        <v>8</v>
      </c>
      <c r="B166" s="140">
        <v>2</v>
      </c>
      <c r="C166" s="141">
        <v>4</v>
      </c>
      <c r="D166" s="130">
        <v>962032</v>
      </c>
      <c r="E166" s="58" t="s">
        <v>153</v>
      </c>
      <c r="F166" s="151">
        <v>586</v>
      </c>
      <c r="G166" s="151">
        <v>420.5</v>
      </c>
      <c r="H166" s="151">
        <v>505.8</v>
      </c>
      <c r="I166" s="151">
        <v>343.3</v>
      </c>
      <c r="J166" s="151">
        <v>272.3</v>
      </c>
      <c r="K166" s="151">
        <v>308.89999999999998</v>
      </c>
      <c r="L166" s="151">
        <v>242.7</v>
      </c>
      <c r="M166" s="151">
        <v>148.30000000000001</v>
      </c>
      <c r="N166" s="151">
        <v>196.9</v>
      </c>
      <c r="O166" s="151">
        <v>80.5</v>
      </c>
      <c r="P166" s="151">
        <v>68.400000000000006</v>
      </c>
      <c r="Q166" s="151">
        <v>74.599999999999994</v>
      </c>
      <c r="R166" s="151">
        <v>162.30000000000001</v>
      </c>
      <c r="S166" s="151">
        <v>79.8</v>
      </c>
      <c r="T166" s="151">
        <v>122.3</v>
      </c>
    </row>
    <row r="167" spans="1:20" s="37" customFormat="1" ht="13.2">
      <c r="A167" s="140">
        <v>8</v>
      </c>
      <c r="B167" s="140">
        <v>2</v>
      </c>
      <c r="C167" s="141">
        <v>4</v>
      </c>
      <c r="D167" s="130">
        <v>170024</v>
      </c>
      <c r="E167" s="58" t="s">
        <v>50</v>
      </c>
      <c r="F167" s="151">
        <v>792.4</v>
      </c>
      <c r="G167" s="151">
        <v>530</v>
      </c>
      <c r="H167" s="151">
        <v>666.1</v>
      </c>
      <c r="I167" s="151">
        <v>537</v>
      </c>
      <c r="J167" s="151">
        <v>365.9</v>
      </c>
      <c r="K167" s="151">
        <v>454.6</v>
      </c>
      <c r="L167" s="151">
        <v>255.5</v>
      </c>
      <c r="M167" s="151">
        <v>164.1</v>
      </c>
      <c r="N167" s="151">
        <v>211.5</v>
      </c>
      <c r="O167" s="151">
        <v>92.2</v>
      </c>
      <c r="P167" s="151">
        <v>71.2</v>
      </c>
      <c r="Q167" s="151">
        <v>82.1</v>
      </c>
      <c r="R167" s="151">
        <v>163.30000000000001</v>
      </c>
      <c r="S167" s="151">
        <v>92.8</v>
      </c>
      <c r="T167" s="151">
        <v>129.4</v>
      </c>
    </row>
    <row r="168" spans="1:20" s="37" customFormat="1" ht="13.2">
      <c r="A168" s="140">
        <v>8</v>
      </c>
      <c r="B168" s="140">
        <v>2</v>
      </c>
      <c r="C168" s="141">
        <v>4</v>
      </c>
      <c r="D168" s="130">
        <v>162024</v>
      </c>
      <c r="E168" s="58" t="s">
        <v>44</v>
      </c>
      <c r="F168" s="151">
        <v>472.8</v>
      </c>
      <c r="G168" s="151">
        <v>321.39999999999998</v>
      </c>
      <c r="H168" s="151">
        <v>399.7</v>
      </c>
      <c r="I168" s="151">
        <v>322.89999999999998</v>
      </c>
      <c r="J168" s="151">
        <v>218.1</v>
      </c>
      <c r="K168" s="151">
        <v>272.3</v>
      </c>
      <c r="L168" s="151">
        <v>150</v>
      </c>
      <c r="M168" s="151">
        <v>103.3</v>
      </c>
      <c r="N168" s="151">
        <v>127.4</v>
      </c>
      <c r="O168" s="151">
        <v>42.2</v>
      </c>
      <c r="P168" s="151">
        <v>45.2</v>
      </c>
      <c r="Q168" s="151">
        <v>43.6</v>
      </c>
      <c r="R168" s="151">
        <v>107.8</v>
      </c>
      <c r="S168" s="151">
        <v>58.1</v>
      </c>
      <c r="T168" s="151">
        <v>83.8</v>
      </c>
    </row>
    <row r="169" spans="1:20" s="37" customFormat="1" ht="13.2">
      <c r="A169" s="140">
        <v>8</v>
      </c>
      <c r="B169" s="140">
        <v>2</v>
      </c>
      <c r="C169" s="141">
        <v>4</v>
      </c>
      <c r="D169" s="130">
        <v>774032</v>
      </c>
      <c r="E169" s="58" t="s">
        <v>133</v>
      </c>
      <c r="F169" s="151">
        <v>494.3</v>
      </c>
      <c r="G169" s="151">
        <v>413.6</v>
      </c>
      <c r="H169" s="151">
        <v>455.4</v>
      </c>
      <c r="I169" s="151">
        <v>252.1</v>
      </c>
      <c r="J169" s="151">
        <v>246.4</v>
      </c>
      <c r="K169" s="151">
        <v>249.4</v>
      </c>
      <c r="L169" s="151">
        <v>242.2</v>
      </c>
      <c r="M169" s="151">
        <v>167.2</v>
      </c>
      <c r="N169" s="151">
        <v>206</v>
      </c>
      <c r="O169" s="151">
        <v>99.4</v>
      </c>
      <c r="P169" s="151">
        <v>71.900000000000006</v>
      </c>
      <c r="Q169" s="151">
        <v>86.1</v>
      </c>
      <c r="R169" s="151">
        <v>142.80000000000001</v>
      </c>
      <c r="S169" s="151">
        <v>95.2</v>
      </c>
      <c r="T169" s="151">
        <v>119.9</v>
      </c>
    </row>
    <row r="170" spans="1:20" s="37" customFormat="1" ht="13.2">
      <c r="A170" s="140">
        <v>8</v>
      </c>
      <c r="B170" s="140">
        <v>2</v>
      </c>
      <c r="C170" s="141">
        <v>4</v>
      </c>
      <c r="D170" s="130">
        <v>970040</v>
      </c>
      <c r="E170" s="58" t="s">
        <v>157</v>
      </c>
      <c r="F170" s="151">
        <v>615.29999999999995</v>
      </c>
      <c r="G170" s="151">
        <v>524.4</v>
      </c>
      <c r="H170" s="151">
        <v>570.4</v>
      </c>
      <c r="I170" s="151">
        <v>366.8</v>
      </c>
      <c r="J170" s="151">
        <v>339.7</v>
      </c>
      <c r="K170" s="151">
        <v>353.4</v>
      </c>
      <c r="L170" s="151">
        <v>248.5</v>
      </c>
      <c r="M170" s="151">
        <v>184.7</v>
      </c>
      <c r="N170" s="151">
        <v>217</v>
      </c>
      <c r="O170" s="151">
        <v>93.4</v>
      </c>
      <c r="P170" s="151">
        <v>83.7</v>
      </c>
      <c r="Q170" s="151">
        <v>88.6</v>
      </c>
      <c r="R170" s="151">
        <v>155.1</v>
      </c>
      <c r="S170" s="151">
        <v>101</v>
      </c>
      <c r="T170" s="151">
        <v>128.4</v>
      </c>
    </row>
    <row r="171" spans="1:20" s="37" customFormat="1" ht="13.2">
      <c r="A171" s="140">
        <v>8</v>
      </c>
      <c r="B171" s="140">
        <v>2</v>
      </c>
      <c r="C171" s="141">
        <v>4</v>
      </c>
      <c r="D171" s="130">
        <v>382068</v>
      </c>
      <c r="E171" s="58" t="s">
        <v>94</v>
      </c>
      <c r="F171" s="151">
        <v>728.7</v>
      </c>
      <c r="G171" s="151">
        <v>524.4</v>
      </c>
      <c r="H171" s="151">
        <v>630.20000000000005</v>
      </c>
      <c r="I171" s="151">
        <v>502.9</v>
      </c>
      <c r="J171" s="151">
        <v>361</v>
      </c>
      <c r="K171" s="151">
        <v>434.5</v>
      </c>
      <c r="L171" s="151">
        <v>225.7</v>
      </c>
      <c r="M171" s="151">
        <v>163.4</v>
      </c>
      <c r="N171" s="151">
        <v>195.7</v>
      </c>
      <c r="O171" s="151">
        <v>63.8</v>
      </c>
      <c r="P171" s="151">
        <v>56.7</v>
      </c>
      <c r="Q171" s="151">
        <v>60.3</v>
      </c>
      <c r="R171" s="151">
        <v>161.9</v>
      </c>
      <c r="S171" s="151">
        <v>106.7</v>
      </c>
      <c r="T171" s="151">
        <v>135.30000000000001</v>
      </c>
    </row>
    <row r="172" spans="1:20" s="37" customFormat="1" ht="13.2">
      <c r="A172" s="140">
        <v>8</v>
      </c>
      <c r="B172" s="140">
        <v>2</v>
      </c>
      <c r="C172" s="141">
        <v>4</v>
      </c>
      <c r="D172" s="130">
        <v>978036</v>
      </c>
      <c r="E172" s="58" t="s">
        <v>166</v>
      </c>
      <c r="F172" s="151">
        <v>857.4</v>
      </c>
      <c r="G172" s="151">
        <v>562.4</v>
      </c>
      <c r="H172" s="151">
        <v>711.3</v>
      </c>
      <c r="I172" s="151">
        <v>427.7</v>
      </c>
      <c r="J172" s="151">
        <v>326.89999999999998</v>
      </c>
      <c r="K172" s="151">
        <v>377.8</v>
      </c>
      <c r="L172" s="151">
        <v>429.6</v>
      </c>
      <c r="M172" s="151">
        <v>235.5</v>
      </c>
      <c r="N172" s="151">
        <v>333.5</v>
      </c>
      <c r="O172" s="151">
        <v>173.8</v>
      </c>
      <c r="P172" s="151">
        <v>136.19999999999999</v>
      </c>
      <c r="Q172" s="151">
        <v>155.19999999999999</v>
      </c>
      <c r="R172" s="151">
        <v>255.9</v>
      </c>
      <c r="S172" s="151">
        <v>99.2</v>
      </c>
      <c r="T172" s="151">
        <v>178.3</v>
      </c>
    </row>
    <row r="173" spans="1:20" s="37" customFormat="1" ht="13.2">
      <c r="A173" s="140">
        <v>8</v>
      </c>
      <c r="B173" s="140">
        <v>2</v>
      </c>
      <c r="C173" s="141">
        <v>4</v>
      </c>
      <c r="D173" s="130">
        <v>166032</v>
      </c>
      <c r="E173" s="58" t="s">
        <v>46</v>
      </c>
      <c r="F173" s="151">
        <v>439.5</v>
      </c>
      <c r="G173" s="151">
        <v>298.89999999999998</v>
      </c>
      <c r="H173" s="151">
        <v>369.9</v>
      </c>
      <c r="I173" s="151">
        <v>184.1</v>
      </c>
      <c r="J173" s="151">
        <v>130.9</v>
      </c>
      <c r="K173" s="151">
        <v>157.80000000000001</v>
      </c>
      <c r="L173" s="151">
        <v>255.4</v>
      </c>
      <c r="M173" s="151">
        <v>167.9</v>
      </c>
      <c r="N173" s="151">
        <v>212.1</v>
      </c>
      <c r="O173" s="151">
        <v>112.8</v>
      </c>
      <c r="P173" s="151">
        <v>79.3</v>
      </c>
      <c r="Q173" s="151">
        <v>96.2</v>
      </c>
      <c r="R173" s="151">
        <v>142.6</v>
      </c>
      <c r="S173" s="151">
        <v>88.6</v>
      </c>
      <c r="T173" s="151">
        <v>115.9</v>
      </c>
    </row>
    <row r="174" spans="1:20" s="37" customFormat="1" ht="13.2">
      <c r="A174" s="140">
        <v>8</v>
      </c>
      <c r="B174" s="140">
        <v>2</v>
      </c>
      <c r="C174" s="141">
        <v>4</v>
      </c>
      <c r="D174" s="130">
        <v>170048</v>
      </c>
      <c r="E174" s="58" t="s">
        <v>53</v>
      </c>
      <c r="F174" s="151">
        <v>652.29999999999995</v>
      </c>
      <c r="G174" s="151">
        <v>422.9</v>
      </c>
      <c r="H174" s="151">
        <v>540.70000000000005</v>
      </c>
      <c r="I174" s="151">
        <v>317.10000000000002</v>
      </c>
      <c r="J174" s="151">
        <v>229.5</v>
      </c>
      <c r="K174" s="151">
        <v>274.5</v>
      </c>
      <c r="L174" s="151">
        <v>335.1</v>
      </c>
      <c r="M174" s="151">
        <v>193.3</v>
      </c>
      <c r="N174" s="151">
        <v>266.10000000000002</v>
      </c>
      <c r="O174" s="151">
        <v>111.2</v>
      </c>
      <c r="P174" s="151">
        <v>115.6</v>
      </c>
      <c r="Q174" s="151">
        <v>113.3</v>
      </c>
      <c r="R174" s="151">
        <v>224</v>
      </c>
      <c r="S174" s="151">
        <v>77.7</v>
      </c>
      <c r="T174" s="151">
        <v>152.80000000000001</v>
      </c>
    </row>
    <row r="175" spans="1:20" s="37" customFormat="1" ht="13.2">
      <c r="A175" s="140">
        <v>8</v>
      </c>
      <c r="B175" s="140">
        <v>2</v>
      </c>
      <c r="C175" s="141">
        <v>4</v>
      </c>
      <c r="D175" s="130">
        <v>954036</v>
      </c>
      <c r="E175" s="58" t="s">
        <v>146</v>
      </c>
      <c r="F175" s="151">
        <v>614.20000000000005</v>
      </c>
      <c r="G175" s="151">
        <v>519.5</v>
      </c>
      <c r="H175" s="151">
        <v>568.1</v>
      </c>
      <c r="I175" s="151">
        <v>363</v>
      </c>
      <c r="J175" s="151">
        <v>314.2</v>
      </c>
      <c r="K175" s="151">
        <v>339.3</v>
      </c>
      <c r="L175" s="151">
        <v>251.2</v>
      </c>
      <c r="M175" s="151">
        <v>205.2</v>
      </c>
      <c r="N175" s="151">
        <v>228.8</v>
      </c>
      <c r="O175" s="151">
        <v>105.3</v>
      </c>
      <c r="P175" s="151">
        <v>128.69999999999999</v>
      </c>
      <c r="Q175" s="151">
        <v>116.7</v>
      </c>
      <c r="R175" s="151">
        <v>145.9</v>
      </c>
      <c r="S175" s="151">
        <v>76.5</v>
      </c>
      <c r="T175" s="151">
        <v>112.2</v>
      </c>
    </row>
    <row r="176" spans="1:20" s="37" customFormat="1" ht="13.2">
      <c r="A176" s="143"/>
      <c r="B176" s="143"/>
      <c r="C176" s="143"/>
      <c r="D176" s="134"/>
      <c r="E176" s="137" t="s">
        <v>216</v>
      </c>
      <c r="F176" s="310">
        <v>590.9</v>
      </c>
      <c r="G176" s="310">
        <v>459.4</v>
      </c>
      <c r="H176" s="310">
        <v>527.1</v>
      </c>
      <c r="I176" s="310">
        <v>366.8</v>
      </c>
      <c r="J176" s="310">
        <v>300.3</v>
      </c>
      <c r="K176" s="310">
        <v>334.6</v>
      </c>
      <c r="L176" s="310">
        <v>224</v>
      </c>
      <c r="M176" s="310">
        <v>159.1</v>
      </c>
      <c r="N176" s="310">
        <v>192.5</v>
      </c>
      <c r="O176" s="310">
        <v>82.7</v>
      </c>
      <c r="P176" s="310">
        <v>75.7</v>
      </c>
      <c r="Q176" s="310">
        <v>79.3</v>
      </c>
      <c r="R176" s="310">
        <v>141.30000000000001</v>
      </c>
      <c r="S176" s="310">
        <v>83.4</v>
      </c>
      <c r="T176" s="310">
        <v>113.3</v>
      </c>
    </row>
    <row r="177" spans="1:20" s="37" customFormat="1" ht="13.2">
      <c r="A177" s="140">
        <v>9</v>
      </c>
      <c r="B177" s="140">
        <v>3</v>
      </c>
      <c r="C177" s="141">
        <v>4</v>
      </c>
      <c r="D177" s="130">
        <v>958004</v>
      </c>
      <c r="E177" s="58" t="s">
        <v>147</v>
      </c>
      <c r="F177" s="151">
        <v>386.5</v>
      </c>
      <c r="G177" s="151">
        <v>357.3</v>
      </c>
      <c r="H177" s="151">
        <v>372.5</v>
      </c>
      <c r="I177" s="151">
        <v>240.6</v>
      </c>
      <c r="J177" s="151">
        <v>242.5</v>
      </c>
      <c r="K177" s="151">
        <v>241.5</v>
      </c>
      <c r="L177" s="151">
        <v>145.9</v>
      </c>
      <c r="M177" s="151">
        <v>114.8</v>
      </c>
      <c r="N177" s="151">
        <v>131</v>
      </c>
      <c r="O177" s="151">
        <v>51.3</v>
      </c>
      <c r="P177" s="151">
        <v>46.8</v>
      </c>
      <c r="Q177" s="151">
        <v>49.1</v>
      </c>
      <c r="R177" s="151">
        <v>94.7</v>
      </c>
      <c r="S177" s="151">
        <v>68.099999999999994</v>
      </c>
      <c r="T177" s="151">
        <v>81.900000000000006</v>
      </c>
    </row>
    <row r="178" spans="1:20" s="37" customFormat="1" ht="13.2">
      <c r="A178" s="140">
        <v>9</v>
      </c>
      <c r="B178" s="140">
        <v>3</v>
      </c>
      <c r="C178" s="141">
        <v>4</v>
      </c>
      <c r="D178" s="130">
        <v>378004</v>
      </c>
      <c r="E178" s="58" t="s">
        <v>79</v>
      </c>
      <c r="F178" s="151">
        <v>313.89999999999998</v>
      </c>
      <c r="G178" s="151">
        <v>225</v>
      </c>
      <c r="H178" s="151">
        <v>271.5</v>
      </c>
      <c r="I178" s="151">
        <v>181.6</v>
      </c>
      <c r="J178" s="151">
        <v>131</v>
      </c>
      <c r="K178" s="151">
        <v>157.5</v>
      </c>
      <c r="L178" s="151">
        <v>132.30000000000001</v>
      </c>
      <c r="M178" s="151">
        <v>94</v>
      </c>
      <c r="N178" s="151">
        <v>114</v>
      </c>
      <c r="O178" s="151">
        <v>42.4</v>
      </c>
      <c r="P178" s="151">
        <v>29.4</v>
      </c>
      <c r="Q178" s="151">
        <v>36.200000000000003</v>
      </c>
      <c r="R178" s="151">
        <v>89.9</v>
      </c>
      <c r="S178" s="151">
        <v>64.5</v>
      </c>
      <c r="T178" s="151">
        <v>77.8</v>
      </c>
    </row>
    <row r="179" spans="1:20" s="37" customFormat="1" ht="13.2">
      <c r="A179" s="140">
        <v>9</v>
      </c>
      <c r="B179" s="140">
        <v>3</v>
      </c>
      <c r="C179" s="141">
        <v>4</v>
      </c>
      <c r="D179" s="130">
        <v>554008</v>
      </c>
      <c r="E179" s="58" t="s">
        <v>99</v>
      </c>
      <c r="F179" s="151">
        <v>411.8</v>
      </c>
      <c r="G179" s="151">
        <v>308.39999999999998</v>
      </c>
      <c r="H179" s="151">
        <v>362</v>
      </c>
      <c r="I179" s="151">
        <v>261.60000000000002</v>
      </c>
      <c r="J179" s="151">
        <v>177.2</v>
      </c>
      <c r="K179" s="151">
        <v>221</v>
      </c>
      <c r="L179" s="151">
        <v>150.19999999999999</v>
      </c>
      <c r="M179" s="151">
        <v>131.19999999999999</v>
      </c>
      <c r="N179" s="151">
        <v>141.1</v>
      </c>
      <c r="O179" s="151">
        <v>77.7</v>
      </c>
      <c r="P179" s="151">
        <v>85.1</v>
      </c>
      <c r="Q179" s="151">
        <v>81.3</v>
      </c>
      <c r="R179" s="151">
        <v>72.5</v>
      </c>
      <c r="S179" s="151">
        <v>46.1</v>
      </c>
      <c r="T179" s="151">
        <v>59.8</v>
      </c>
    </row>
    <row r="180" spans="1:20" s="37" customFormat="1" ht="13.2">
      <c r="A180" s="140">
        <v>9</v>
      </c>
      <c r="B180" s="140">
        <v>3</v>
      </c>
      <c r="C180" s="141">
        <v>4</v>
      </c>
      <c r="D180" s="130">
        <v>170008</v>
      </c>
      <c r="E180" s="58" t="s">
        <v>48</v>
      </c>
      <c r="F180" s="151">
        <v>747.8</v>
      </c>
      <c r="G180" s="151">
        <v>479.1</v>
      </c>
      <c r="H180" s="151">
        <v>618.20000000000005</v>
      </c>
      <c r="I180" s="151">
        <v>397.5</v>
      </c>
      <c r="J180" s="151">
        <v>259.8</v>
      </c>
      <c r="K180" s="151">
        <v>331.1</v>
      </c>
      <c r="L180" s="151">
        <v>350.4</v>
      </c>
      <c r="M180" s="151">
        <v>219.3</v>
      </c>
      <c r="N180" s="151">
        <v>287.2</v>
      </c>
      <c r="O180" s="151">
        <v>143</v>
      </c>
      <c r="P180" s="151">
        <v>118.1</v>
      </c>
      <c r="Q180" s="151">
        <v>131</v>
      </c>
      <c r="R180" s="151">
        <v>207.4</v>
      </c>
      <c r="S180" s="151">
        <v>101.2</v>
      </c>
      <c r="T180" s="151">
        <v>156.19999999999999</v>
      </c>
    </row>
    <row r="181" spans="1:20" s="37" customFormat="1" ht="13.2">
      <c r="A181" s="140">
        <v>9</v>
      </c>
      <c r="B181" s="140">
        <v>3</v>
      </c>
      <c r="C181" s="141">
        <v>4</v>
      </c>
      <c r="D181" s="130">
        <v>162004</v>
      </c>
      <c r="E181" s="58" t="s">
        <v>40</v>
      </c>
      <c r="F181" s="151">
        <v>368.4</v>
      </c>
      <c r="G181" s="151">
        <v>271.2</v>
      </c>
      <c r="H181" s="151">
        <v>321.7</v>
      </c>
      <c r="I181" s="151">
        <v>247.7</v>
      </c>
      <c r="J181" s="151">
        <v>190.2</v>
      </c>
      <c r="K181" s="151">
        <v>220.1</v>
      </c>
      <c r="L181" s="151">
        <v>120.8</v>
      </c>
      <c r="M181" s="151">
        <v>81</v>
      </c>
      <c r="N181" s="151">
        <v>101.7</v>
      </c>
      <c r="O181" s="151">
        <v>67.3</v>
      </c>
      <c r="P181" s="151">
        <v>43</v>
      </c>
      <c r="Q181" s="151">
        <v>55.6</v>
      </c>
      <c r="R181" s="151">
        <v>53.5</v>
      </c>
      <c r="S181" s="151">
        <v>38</v>
      </c>
      <c r="T181" s="151">
        <v>46.1</v>
      </c>
    </row>
    <row r="182" spans="1:20" s="37" customFormat="1" ht="13.2">
      <c r="A182" s="140">
        <v>9</v>
      </c>
      <c r="B182" s="140">
        <v>3</v>
      </c>
      <c r="C182" s="141">
        <v>4</v>
      </c>
      <c r="D182" s="130">
        <v>362024</v>
      </c>
      <c r="E182" s="58" t="s">
        <v>66</v>
      </c>
      <c r="F182" s="151">
        <v>581.70000000000005</v>
      </c>
      <c r="G182" s="151">
        <v>509.3</v>
      </c>
      <c r="H182" s="151">
        <v>547.20000000000005</v>
      </c>
      <c r="I182" s="151">
        <v>414.2</v>
      </c>
      <c r="J182" s="151">
        <v>362.3</v>
      </c>
      <c r="K182" s="151">
        <v>389.5</v>
      </c>
      <c r="L182" s="151">
        <v>167.5</v>
      </c>
      <c r="M182" s="151">
        <v>147</v>
      </c>
      <c r="N182" s="151">
        <v>157.80000000000001</v>
      </c>
      <c r="O182" s="151">
        <v>67.8</v>
      </c>
      <c r="P182" s="151">
        <v>62.1</v>
      </c>
      <c r="Q182" s="151">
        <v>65.099999999999994</v>
      </c>
      <c r="R182" s="151">
        <v>99.8</v>
      </c>
      <c r="S182" s="151">
        <v>84.9</v>
      </c>
      <c r="T182" s="151">
        <v>92.7</v>
      </c>
    </row>
    <row r="183" spans="1:20" s="37" customFormat="1" ht="13.2">
      <c r="A183" s="140">
        <v>9</v>
      </c>
      <c r="B183" s="140">
        <v>3</v>
      </c>
      <c r="C183" s="141">
        <v>4</v>
      </c>
      <c r="D183" s="130">
        <v>162008</v>
      </c>
      <c r="E183" s="58" t="s">
        <v>41</v>
      </c>
      <c r="F183" s="151">
        <v>406</v>
      </c>
      <c r="G183" s="151">
        <v>371.9</v>
      </c>
      <c r="H183" s="151">
        <v>389.7</v>
      </c>
      <c r="I183" s="151">
        <v>224.6</v>
      </c>
      <c r="J183" s="151">
        <v>251.2</v>
      </c>
      <c r="K183" s="151">
        <v>237.3</v>
      </c>
      <c r="L183" s="151">
        <v>181.4</v>
      </c>
      <c r="M183" s="151">
        <v>120.7</v>
      </c>
      <c r="N183" s="151">
        <v>152.5</v>
      </c>
      <c r="O183" s="151">
        <v>71.400000000000006</v>
      </c>
      <c r="P183" s="151">
        <v>57.1</v>
      </c>
      <c r="Q183" s="151">
        <v>64.599999999999994</v>
      </c>
      <c r="R183" s="151">
        <v>110.1</v>
      </c>
      <c r="S183" s="151">
        <v>63.6</v>
      </c>
      <c r="T183" s="151">
        <v>87.9</v>
      </c>
    </row>
    <row r="184" spans="1:20" s="37" customFormat="1" ht="13.2">
      <c r="A184" s="140">
        <v>9</v>
      </c>
      <c r="B184" s="140">
        <v>3</v>
      </c>
      <c r="C184" s="141">
        <v>4</v>
      </c>
      <c r="D184" s="130">
        <v>754008</v>
      </c>
      <c r="E184" s="58" t="s">
        <v>122</v>
      </c>
      <c r="F184" s="151">
        <v>466.7</v>
      </c>
      <c r="G184" s="151">
        <v>391.3</v>
      </c>
      <c r="H184" s="151">
        <v>430.3</v>
      </c>
      <c r="I184" s="151">
        <v>298.7</v>
      </c>
      <c r="J184" s="151">
        <v>273.5</v>
      </c>
      <c r="K184" s="151">
        <v>286.5</v>
      </c>
      <c r="L184" s="151">
        <v>168</v>
      </c>
      <c r="M184" s="151">
        <v>117.8</v>
      </c>
      <c r="N184" s="151">
        <v>143.80000000000001</v>
      </c>
      <c r="O184" s="151">
        <v>50.4</v>
      </c>
      <c r="P184" s="151">
        <v>56.9</v>
      </c>
      <c r="Q184" s="151">
        <v>53.5</v>
      </c>
      <c r="R184" s="151">
        <v>117.6</v>
      </c>
      <c r="S184" s="151">
        <v>60.9</v>
      </c>
      <c r="T184" s="151">
        <v>90.2</v>
      </c>
    </row>
    <row r="185" spans="1:20" s="37" customFormat="1" ht="13.2">
      <c r="A185" s="140">
        <v>9</v>
      </c>
      <c r="B185" s="140">
        <v>3</v>
      </c>
      <c r="C185" s="141">
        <v>4</v>
      </c>
      <c r="D185" s="130">
        <v>954016</v>
      </c>
      <c r="E185" s="58" t="s">
        <v>141</v>
      </c>
      <c r="F185" s="151">
        <v>986.8</v>
      </c>
      <c r="G185" s="151">
        <v>718.8</v>
      </c>
      <c r="H185" s="151">
        <v>860.2</v>
      </c>
      <c r="I185" s="151">
        <v>668.2</v>
      </c>
      <c r="J185" s="151">
        <v>540.70000000000005</v>
      </c>
      <c r="K185" s="151">
        <v>608</v>
      </c>
      <c r="L185" s="151">
        <v>318.60000000000002</v>
      </c>
      <c r="M185" s="151">
        <v>178.1</v>
      </c>
      <c r="N185" s="151">
        <v>252.2</v>
      </c>
      <c r="O185" s="151">
        <v>79.599999999999994</v>
      </c>
      <c r="P185" s="151">
        <v>71.7</v>
      </c>
      <c r="Q185" s="151">
        <v>75.900000000000006</v>
      </c>
      <c r="R185" s="151">
        <v>238.9</v>
      </c>
      <c r="S185" s="151">
        <v>106.4</v>
      </c>
      <c r="T185" s="151">
        <v>176.4</v>
      </c>
    </row>
    <row r="186" spans="1:20" s="37" customFormat="1" ht="13.2">
      <c r="A186" s="140">
        <v>9</v>
      </c>
      <c r="B186" s="140">
        <v>3</v>
      </c>
      <c r="C186" s="141">
        <v>4</v>
      </c>
      <c r="D186" s="130">
        <v>158016</v>
      </c>
      <c r="E186" s="58" t="s">
        <v>33</v>
      </c>
      <c r="F186" s="151">
        <v>372.3</v>
      </c>
      <c r="G186" s="151">
        <v>251.5</v>
      </c>
      <c r="H186" s="151">
        <v>315.39999999999998</v>
      </c>
      <c r="I186" s="151">
        <v>219.5</v>
      </c>
      <c r="J186" s="151">
        <v>148.30000000000001</v>
      </c>
      <c r="K186" s="151">
        <v>186</v>
      </c>
      <c r="L186" s="151">
        <v>152.69999999999999</v>
      </c>
      <c r="M186" s="151">
        <v>103.2</v>
      </c>
      <c r="N186" s="151">
        <v>129.4</v>
      </c>
      <c r="O186" s="151">
        <v>47.7</v>
      </c>
      <c r="P186" s="151">
        <v>49.4</v>
      </c>
      <c r="Q186" s="151">
        <v>48.5</v>
      </c>
      <c r="R186" s="151">
        <v>105</v>
      </c>
      <c r="S186" s="151">
        <v>53.7</v>
      </c>
      <c r="T186" s="151">
        <v>80.900000000000006</v>
      </c>
    </row>
    <row r="187" spans="1:20" s="37" customFormat="1" ht="13.2">
      <c r="A187" s="140">
        <v>9</v>
      </c>
      <c r="B187" s="140">
        <v>3</v>
      </c>
      <c r="C187" s="141">
        <v>4</v>
      </c>
      <c r="D187" s="130">
        <v>362028</v>
      </c>
      <c r="E187" s="58" t="s">
        <v>67</v>
      </c>
      <c r="F187" s="151">
        <v>447.1</v>
      </c>
      <c r="G187" s="151">
        <v>335.9</v>
      </c>
      <c r="H187" s="151">
        <v>392.9</v>
      </c>
      <c r="I187" s="151">
        <v>313.3</v>
      </c>
      <c r="J187" s="151">
        <v>227.9</v>
      </c>
      <c r="K187" s="151">
        <v>271.7</v>
      </c>
      <c r="L187" s="151">
        <v>133.80000000000001</v>
      </c>
      <c r="M187" s="151">
        <v>108</v>
      </c>
      <c r="N187" s="151">
        <v>121.2</v>
      </c>
      <c r="O187" s="151">
        <v>29.4</v>
      </c>
      <c r="P187" s="151">
        <v>34.299999999999997</v>
      </c>
      <c r="Q187" s="151">
        <v>31.8</v>
      </c>
      <c r="R187" s="151">
        <v>104.4</v>
      </c>
      <c r="S187" s="151">
        <v>73.7</v>
      </c>
      <c r="T187" s="151">
        <v>89.4</v>
      </c>
    </row>
    <row r="188" spans="1:20" s="37" customFormat="1" ht="13.2">
      <c r="A188" s="140">
        <v>9</v>
      </c>
      <c r="B188" s="140">
        <v>3</v>
      </c>
      <c r="C188" s="141">
        <v>4</v>
      </c>
      <c r="D188" s="130">
        <v>974028</v>
      </c>
      <c r="E188" s="58" t="s">
        <v>158</v>
      </c>
      <c r="F188" s="151">
        <v>493.2</v>
      </c>
      <c r="G188" s="151">
        <v>419.1</v>
      </c>
      <c r="H188" s="151">
        <v>458.4</v>
      </c>
      <c r="I188" s="151">
        <v>292.3</v>
      </c>
      <c r="J188" s="151">
        <v>272.2</v>
      </c>
      <c r="K188" s="151">
        <v>282.89999999999998</v>
      </c>
      <c r="L188" s="151">
        <v>200.8</v>
      </c>
      <c r="M188" s="151">
        <v>146.9</v>
      </c>
      <c r="N188" s="151">
        <v>175.5</v>
      </c>
      <c r="O188" s="151">
        <v>86.1</v>
      </c>
      <c r="P188" s="151">
        <v>82</v>
      </c>
      <c r="Q188" s="151">
        <v>84.1</v>
      </c>
      <c r="R188" s="151">
        <v>114.8</v>
      </c>
      <c r="S188" s="151">
        <v>65</v>
      </c>
      <c r="T188" s="151">
        <v>91.4</v>
      </c>
    </row>
    <row r="189" spans="1:20" s="37" customFormat="1" ht="13.2">
      <c r="A189" s="140">
        <v>9</v>
      </c>
      <c r="B189" s="140">
        <v>3</v>
      </c>
      <c r="C189" s="141">
        <v>4</v>
      </c>
      <c r="D189" s="130">
        <v>962040</v>
      </c>
      <c r="E189" s="58" t="s">
        <v>154</v>
      </c>
      <c r="F189" s="151">
        <v>356.5</v>
      </c>
      <c r="G189" s="151">
        <v>281.3</v>
      </c>
      <c r="H189" s="151">
        <v>319.60000000000002</v>
      </c>
      <c r="I189" s="151">
        <v>161.19999999999999</v>
      </c>
      <c r="J189" s="151">
        <v>120</v>
      </c>
      <c r="K189" s="151">
        <v>141</v>
      </c>
      <c r="L189" s="151">
        <v>195.3</v>
      </c>
      <c r="M189" s="151">
        <v>161.30000000000001</v>
      </c>
      <c r="N189" s="151">
        <v>178.6</v>
      </c>
      <c r="O189" s="151">
        <v>75.8</v>
      </c>
      <c r="P189" s="151">
        <v>94.4</v>
      </c>
      <c r="Q189" s="151">
        <v>85</v>
      </c>
      <c r="R189" s="151">
        <v>119.5</v>
      </c>
      <c r="S189" s="151">
        <v>66.900000000000006</v>
      </c>
      <c r="T189" s="151">
        <v>93.7</v>
      </c>
    </row>
    <row r="190" spans="1:20" s="37" customFormat="1" ht="13.2">
      <c r="A190" s="140">
        <v>9</v>
      </c>
      <c r="B190" s="140">
        <v>3</v>
      </c>
      <c r="C190" s="141">
        <v>4</v>
      </c>
      <c r="D190" s="130">
        <v>158028</v>
      </c>
      <c r="E190" s="58" t="s">
        <v>37</v>
      </c>
      <c r="F190" s="151">
        <v>290</v>
      </c>
      <c r="G190" s="151">
        <v>244.8</v>
      </c>
      <c r="H190" s="151">
        <v>267.8</v>
      </c>
      <c r="I190" s="151">
        <v>174.5</v>
      </c>
      <c r="J190" s="151">
        <v>135.80000000000001</v>
      </c>
      <c r="K190" s="151">
        <v>155.5</v>
      </c>
      <c r="L190" s="151">
        <v>115.5</v>
      </c>
      <c r="M190" s="151">
        <v>108.9</v>
      </c>
      <c r="N190" s="151">
        <v>112.3</v>
      </c>
      <c r="O190" s="151">
        <v>41.3</v>
      </c>
      <c r="P190" s="151">
        <v>57.5</v>
      </c>
      <c r="Q190" s="151">
        <v>49.2</v>
      </c>
      <c r="R190" s="151">
        <v>74.3</v>
      </c>
      <c r="S190" s="151">
        <v>51.4</v>
      </c>
      <c r="T190" s="151">
        <v>63</v>
      </c>
    </row>
    <row r="191" spans="1:20" s="37" customFormat="1" ht="13.2">
      <c r="A191" s="140">
        <v>9</v>
      </c>
      <c r="B191" s="140">
        <v>3</v>
      </c>
      <c r="C191" s="141">
        <v>4</v>
      </c>
      <c r="D191" s="130">
        <v>566076</v>
      </c>
      <c r="E191" s="58" t="s">
        <v>117</v>
      </c>
      <c r="F191" s="151">
        <v>417.3</v>
      </c>
      <c r="G191" s="151">
        <v>364.9</v>
      </c>
      <c r="H191" s="151">
        <v>392.4</v>
      </c>
      <c r="I191" s="151">
        <v>240.3</v>
      </c>
      <c r="J191" s="151">
        <v>181.8</v>
      </c>
      <c r="K191" s="151">
        <v>212.5</v>
      </c>
      <c r="L191" s="151">
        <v>176.9</v>
      </c>
      <c r="M191" s="151">
        <v>183.1</v>
      </c>
      <c r="N191" s="151">
        <v>179.9</v>
      </c>
      <c r="O191" s="151">
        <v>77.7</v>
      </c>
      <c r="P191" s="151">
        <v>104.1</v>
      </c>
      <c r="Q191" s="151">
        <v>90.3</v>
      </c>
      <c r="R191" s="151">
        <v>99.2</v>
      </c>
      <c r="S191" s="151">
        <v>79</v>
      </c>
      <c r="T191" s="151">
        <v>89.6</v>
      </c>
    </row>
    <row r="192" spans="1:20" ht="13.2">
      <c r="A192" s="140">
        <v>9</v>
      </c>
      <c r="B192" s="140">
        <v>3</v>
      </c>
      <c r="C192" s="141">
        <v>4</v>
      </c>
      <c r="D192" s="130">
        <v>382056</v>
      </c>
      <c r="E192" s="58" t="s">
        <v>92</v>
      </c>
      <c r="F192" s="151">
        <v>417.9</v>
      </c>
      <c r="G192" s="151">
        <v>345.5</v>
      </c>
      <c r="H192" s="151">
        <v>383.8</v>
      </c>
      <c r="I192" s="151">
        <v>266.8</v>
      </c>
      <c r="J192" s="151">
        <v>201.5</v>
      </c>
      <c r="K192" s="151">
        <v>236</v>
      </c>
      <c r="L192" s="151">
        <v>151.1</v>
      </c>
      <c r="M192" s="151">
        <v>144</v>
      </c>
      <c r="N192" s="151">
        <v>147.69999999999999</v>
      </c>
      <c r="O192" s="151">
        <v>61.1</v>
      </c>
      <c r="P192" s="151">
        <v>70.2</v>
      </c>
      <c r="Q192" s="151">
        <v>65.400000000000006</v>
      </c>
      <c r="R192" s="151">
        <v>90</v>
      </c>
      <c r="S192" s="151">
        <v>73.8</v>
      </c>
      <c r="T192" s="151">
        <v>82.4</v>
      </c>
    </row>
    <row r="193" spans="1:20" ht="13.2">
      <c r="A193" s="140">
        <v>9</v>
      </c>
      <c r="B193" s="140">
        <v>3</v>
      </c>
      <c r="C193" s="141">
        <v>4</v>
      </c>
      <c r="D193" s="130">
        <v>158032</v>
      </c>
      <c r="E193" s="58" t="s">
        <v>38</v>
      </c>
      <c r="F193" s="151">
        <v>422.3</v>
      </c>
      <c r="G193" s="151">
        <v>375.7</v>
      </c>
      <c r="H193" s="151">
        <v>400.1</v>
      </c>
      <c r="I193" s="151">
        <v>242.6</v>
      </c>
      <c r="J193" s="151">
        <v>223.6</v>
      </c>
      <c r="K193" s="151">
        <v>233.6</v>
      </c>
      <c r="L193" s="151">
        <v>179.7</v>
      </c>
      <c r="M193" s="151">
        <v>152</v>
      </c>
      <c r="N193" s="151">
        <v>166.5</v>
      </c>
      <c r="O193" s="151">
        <v>58.4</v>
      </c>
      <c r="P193" s="151">
        <v>76.599999999999994</v>
      </c>
      <c r="Q193" s="151">
        <v>67.099999999999994</v>
      </c>
      <c r="R193" s="151">
        <v>121.3</v>
      </c>
      <c r="S193" s="151">
        <v>75.400000000000006</v>
      </c>
      <c r="T193" s="151">
        <v>99.4</v>
      </c>
    </row>
    <row r="194" spans="1:20" ht="13.2">
      <c r="A194" s="143"/>
      <c r="B194" s="143"/>
      <c r="C194" s="143"/>
      <c r="D194" s="134"/>
      <c r="E194" s="137" t="s">
        <v>219</v>
      </c>
      <c r="F194" s="310">
        <v>447.4</v>
      </c>
      <c r="G194" s="310">
        <v>356.4</v>
      </c>
      <c r="H194" s="310">
        <v>403.8</v>
      </c>
      <c r="I194" s="310">
        <v>273.60000000000002</v>
      </c>
      <c r="J194" s="310">
        <v>223.1</v>
      </c>
      <c r="K194" s="310">
        <v>249.4</v>
      </c>
      <c r="L194" s="310">
        <v>173.8</v>
      </c>
      <c r="M194" s="310">
        <v>133.30000000000001</v>
      </c>
      <c r="N194" s="310">
        <v>154.4</v>
      </c>
      <c r="O194" s="310">
        <v>64.599999999999994</v>
      </c>
      <c r="P194" s="310">
        <v>65.7</v>
      </c>
      <c r="Q194" s="310">
        <v>65.099999999999994</v>
      </c>
      <c r="R194" s="310">
        <v>109.3</v>
      </c>
      <c r="S194" s="310">
        <v>67.7</v>
      </c>
      <c r="T194" s="310">
        <v>89.3</v>
      </c>
    </row>
    <row r="195" spans="1:20" ht="13.2">
      <c r="A195" s="140">
        <v>10</v>
      </c>
      <c r="B195" s="140">
        <v>4</v>
      </c>
      <c r="C195" s="141">
        <v>4</v>
      </c>
      <c r="D195" s="130">
        <v>566028</v>
      </c>
      <c r="E195" s="58" t="s">
        <v>116</v>
      </c>
      <c r="F195" s="151">
        <v>484.4</v>
      </c>
      <c r="G195" s="151">
        <v>436.5</v>
      </c>
      <c r="H195" s="151">
        <v>461.6</v>
      </c>
      <c r="I195" s="151">
        <v>261</v>
      </c>
      <c r="J195" s="151">
        <v>245.4</v>
      </c>
      <c r="K195" s="151">
        <v>253.5</v>
      </c>
      <c r="L195" s="151">
        <v>223.4</v>
      </c>
      <c r="M195" s="151">
        <v>191.1</v>
      </c>
      <c r="N195" s="151">
        <v>208</v>
      </c>
      <c r="O195" s="151">
        <v>107.5</v>
      </c>
      <c r="P195" s="151">
        <v>136.80000000000001</v>
      </c>
      <c r="Q195" s="151">
        <v>121.4</v>
      </c>
      <c r="R195" s="151">
        <v>116</v>
      </c>
      <c r="S195" s="151">
        <v>54.3</v>
      </c>
      <c r="T195" s="151">
        <v>86.6</v>
      </c>
    </row>
    <row r="196" spans="1:20" ht="13.2">
      <c r="A196" s="140">
        <v>10</v>
      </c>
      <c r="B196" s="140">
        <v>4</v>
      </c>
      <c r="C196" s="141">
        <v>4</v>
      </c>
      <c r="D196" s="130">
        <v>158020</v>
      </c>
      <c r="E196" s="58" t="s">
        <v>34</v>
      </c>
      <c r="F196" s="151">
        <v>284.2</v>
      </c>
      <c r="G196" s="151">
        <v>278.8</v>
      </c>
      <c r="H196" s="151">
        <v>281.5</v>
      </c>
      <c r="I196" s="151">
        <v>194.1</v>
      </c>
      <c r="J196" s="151">
        <v>143.80000000000001</v>
      </c>
      <c r="K196" s="151">
        <v>169.3</v>
      </c>
      <c r="L196" s="151">
        <v>90.1</v>
      </c>
      <c r="M196" s="151">
        <v>135</v>
      </c>
      <c r="N196" s="151">
        <v>112.3</v>
      </c>
      <c r="O196" s="151">
        <v>39.9</v>
      </c>
      <c r="P196" s="151">
        <v>67.5</v>
      </c>
      <c r="Q196" s="151">
        <v>53.5</v>
      </c>
      <c r="R196" s="151">
        <v>50.3</v>
      </c>
      <c r="S196" s="151">
        <v>67.5</v>
      </c>
      <c r="T196" s="151">
        <v>58.8</v>
      </c>
    </row>
    <row r="197" spans="1:20" ht="13.2">
      <c r="A197" s="140">
        <v>10</v>
      </c>
      <c r="B197" s="140">
        <v>4</v>
      </c>
      <c r="C197" s="141">
        <v>4</v>
      </c>
      <c r="D197" s="130">
        <v>162022</v>
      </c>
      <c r="E197" s="58" t="s">
        <v>43</v>
      </c>
      <c r="F197" s="151">
        <v>341.4</v>
      </c>
      <c r="G197" s="151">
        <v>277.2</v>
      </c>
      <c r="H197" s="151">
        <v>309.60000000000002</v>
      </c>
      <c r="I197" s="151">
        <v>242.8</v>
      </c>
      <c r="J197" s="151">
        <v>219.5</v>
      </c>
      <c r="K197" s="151">
        <v>231.3</v>
      </c>
      <c r="L197" s="151">
        <v>98.6</v>
      </c>
      <c r="M197" s="151">
        <v>57.7</v>
      </c>
      <c r="N197" s="151">
        <v>78.3</v>
      </c>
      <c r="O197" s="151">
        <v>31</v>
      </c>
      <c r="P197" s="151">
        <v>26</v>
      </c>
      <c r="Q197" s="151">
        <v>28.6</v>
      </c>
      <c r="R197" s="151">
        <v>67.5</v>
      </c>
      <c r="S197" s="151">
        <v>31.6</v>
      </c>
      <c r="T197" s="151">
        <v>49.8</v>
      </c>
    </row>
    <row r="198" spans="1:20" ht="13.2">
      <c r="A198" s="140">
        <v>10</v>
      </c>
      <c r="B198" s="140">
        <v>4</v>
      </c>
      <c r="C198" s="141">
        <v>4</v>
      </c>
      <c r="D198" s="130">
        <v>362036</v>
      </c>
      <c r="E198" s="58" t="s">
        <v>69</v>
      </c>
      <c r="F198" s="151">
        <v>387</v>
      </c>
      <c r="G198" s="151">
        <v>283.7</v>
      </c>
      <c r="H198" s="151">
        <v>337.1</v>
      </c>
      <c r="I198" s="151">
        <v>266.89999999999998</v>
      </c>
      <c r="J198" s="151">
        <v>186</v>
      </c>
      <c r="K198" s="151">
        <v>227.8</v>
      </c>
      <c r="L198" s="151">
        <v>120</v>
      </c>
      <c r="M198" s="151">
        <v>97.8</v>
      </c>
      <c r="N198" s="151">
        <v>109.3</v>
      </c>
      <c r="O198" s="151">
        <v>62.7</v>
      </c>
      <c r="P198" s="151">
        <v>51.8</v>
      </c>
      <c r="Q198" s="151">
        <v>57.4</v>
      </c>
      <c r="R198" s="151">
        <v>57.3</v>
      </c>
      <c r="S198" s="151">
        <v>46</v>
      </c>
      <c r="T198" s="151">
        <v>51.9</v>
      </c>
    </row>
    <row r="199" spans="1:20" ht="13.2">
      <c r="A199" s="140">
        <v>10</v>
      </c>
      <c r="B199" s="140">
        <v>4</v>
      </c>
      <c r="C199" s="141">
        <v>4</v>
      </c>
      <c r="D199" s="130">
        <v>166036</v>
      </c>
      <c r="E199" s="58" t="s">
        <v>47</v>
      </c>
      <c r="F199" s="151">
        <v>318</v>
      </c>
      <c r="G199" s="151">
        <v>250.8</v>
      </c>
      <c r="H199" s="151">
        <v>284.89999999999998</v>
      </c>
      <c r="I199" s="151">
        <v>189.7</v>
      </c>
      <c r="J199" s="151">
        <v>150.1</v>
      </c>
      <c r="K199" s="151">
        <v>170.2</v>
      </c>
      <c r="L199" s="151">
        <v>128.4</v>
      </c>
      <c r="M199" s="151">
        <v>100.7</v>
      </c>
      <c r="N199" s="151">
        <v>114.8</v>
      </c>
      <c r="O199" s="151">
        <v>57.5</v>
      </c>
      <c r="P199" s="151">
        <v>47.4</v>
      </c>
      <c r="Q199" s="151">
        <v>52.5</v>
      </c>
      <c r="R199" s="151">
        <v>70.900000000000006</v>
      </c>
      <c r="S199" s="151">
        <v>53.3</v>
      </c>
      <c r="T199" s="151">
        <v>62.2</v>
      </c>
    </row>
    <row r="200" spans="1:20" ht="13.2">
      <c r="A200" s="143"/>
      <c r="B200" s="143"/>
      <c r="C200" s="143"/>
      <c r="D200" s="134"/>
      <c r="E200" s="137" t="s">
        <v>289</v>
      </c>
      <c r="F200" s="310">
        <v>364.3</v>
      </c>
      <c r="G200" s="310">
        <v>305.8</v>
      </c>
      <c r="H200" s="310">
        <v>335.7</v>
      </c>
      <c r="I200" s="310">
        <v>231.4</v>
      </c>
      <c r="J200" s="310">
        <v>188.9</v>
      </c>
      <c r="K200" s="310">
        <v>210.7</v>
      </c>
      <c r="L200" s="310">
        <v>132.9</v>
      </c>
      <c r="M200" s="310">
        <v>116.8</v>
      </c>
      <c r="N200" s="310">
        <v>125.1</v>
      </c>
      <c r="O200" s="310">
        <v>60.2</v>
      </c>
      <c r="P200" s="310">
        <v>66.099999999999994</v>
      </c>
      <c r="Q200" s="310">
        <v>63.1</v>
      </c>
      <c r="R200" s="310">
        <v>72.7</v>
      </c>
      <c r="S200" s="310">
        <v>50.7</v>
      </c>
      <c r="T200" s="310">
        <v>62</v>
      </c>
    </row>
    <row r="201" spans="1:20" s="37" customFormat="1" ht="13.2">
      <c r="D201" s="43"/>
      <c r="E201" s="8" t="s">
        <v>180</v>
      </c>
      <c r="F201" s="311">
        <v>500.9</v>
      </c>
      <c r="G201" s="311">
        <v>400.4</v>
      </c>
      <c r="H201" s="312">
        <v>452.4</v>
      </c>
      <c r="I201" s="313">
        <v>302.2</v>
      </c>
      <c r="J201" s="313">
        <v>250.2</v>
      </c>
      <c r="K201" s="312">
        <v>277.10000000000002</v>
      </c>
      <c r="L201" s="314">
        <v>198.7</v>
      </c>
      <c r="M201" s="314">
        <v>150.1</v>
      </c>
      <c r="N201" s="312">
        <v>175.3</v>
      </c>
      <c r="O201" s="311">
        <v>76.900000000000006</v>
      </c>
      <c r="P201" s="311">
        <v>75.099999999999994</v>
      </c>
      <c r="Q201" s="315">
        <v>76</v>
      </c>
      <c r="R201" s="313">
        <v>121.8</v>
      </c>
      <c r="S201" s="311">
        <v>75.099999999999994</v>
      </c>
      <c r="T201" s="311">
        <v>99.2</v>
      </c>
    </row>
    <row r="202" spans="1:20" s="37" customFormat="1" ht="13.2">
      <c r="D202" s="43"/>
      <c r="E202" s="12" t="s">
        <v>201</v>
      </c>
      <c r="F202" s="311">
        <v>508.1</v>
      </c>
      <c r="G202" s="311">
        <v>405.7</v>
      </c>
      <c r="H202" s="314">
        <v>458.7</v>
      </c>
      <c r="I202" s="313">
        <v>312</v>
      </c>
      <c r="J202" s="313">
        <v>255.2</v>
      </c>
      <c r="K202" s="314">
        <v>284.5</v>
      </c>
      <c r="L202" s="314">
        <v>196.1</v>
      </c>
      <c r="M202" s="314">
        <v>150.5</v>
      </c>
      <c r="N202" s="314">
        <v>174.1</v>
      </c>
      <c r="O202" s="311">
        <v>74.7</v>
      </c>
      <c r="P202" s="311">
        <v>71.8</v>
      </c>
      <c r="Q202" s="311">
        <v>73.3</v>
      </c>
      <c r="R202" s="313">
        <v>121.5</v>
      </c>
      <c r="S202" s="311">
        <v>78.7</v>
      </c>
      <c r="T202" s="311">
        <v>100.8</v>
      </c>
    </row>
    <row r="203" spans="1:20" s="37" customFormat="1" ht="13.2">
      <c r="D203" s="43"/>
      <c r="E203" s="13" t="s">
        <v>202</v>
      </c>
      <c r="F203" s="311">
        <v>492.7</v>
      </c>
      <c r="G203" s="311">
        <v>394.3</v>
      </c>
      <c r="H203" s="314">
        <v>445.3</v>
      </c>
      <c r="I203" s="313">
        <v>291.10000000000002</v>
      </c>
      <c r="J203" s="313">
        <v>244.6</v>
      </c>
      <c r="K203" s="314">
        <v>268.7</v>
      </c>
      <c r="L203" s="314">
        <v>201.6</v>
      </c>
      <c r="M203" s="314">
        <v>149.69999999999999</v>
      </c>
      <c r="N203" s="314">
        <v>176.6</v>
      </c>
      <c r="O203" s="311">
        <v>79.5</v>
      </c>
      <c r="P203" s="311">
        <v>78.8</v>
      </c>
      <c r="Q203" s="311">
        <v>79.2</v>
      </c>
      <c r="R203" s="313">
        <v>122.1</v>
      </c>
      <c r="S203" s="311">
        <v>71</v>
      </c>
      <c r="T203" s="311">
        <v>97.5</v>
      </c>
    </row>
    <row r="204" spans="1:20" ht="11.4">
      <c r="A204" s="62" t="s">
        <v>391</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P080R115</cp:lastModifiedBy>
  <cp:lastPrinted>2017-09-11T06:02:06Z</cp:lastPrinted>
  <dcterms:created xsi:type="dcterms:W3CDTF">2009-06-22T08:33:21Z</dcterms:created>
  <dcterms:modified xsi:type="dcterms:W3CDTF">2018-11-05T09:38:22Z</dcterms:modified>
</cp:coreProperties>
</file>